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aob\OneDrive\Documents\update for credit request\rws\"/>
    </mc:Choice>
  </mc:AlternateContent>
  <xr:revisionPtr revIDLastSave="0" documentId="13_ncr:1_{3EC4A3E0-C96C-4C14-A97D-77D48D640466}" xr6:coauthVersionLast="47" xr6:coauthVersionMax="47" xr10:uidLastSave="{00000000-0000-0000-0000-000000000000}"/>
  <bookViews>
    <workbookView xWindow="-108" yWindow="-108" windowWidth="23256" windowHeight="12576" tabRatio="723" xr2:uid="{00000000-000D-0000-FFFF-FFFF00000000}"/>
  </bookViews>
  <sheets>
    <sheet name="Consolidated RWS" sheetId="25" r:id="rId1"/>
    <sheet name="Overdue Credits" sheetId="17" state="hidden" r:id="rId2"/>
    <sheet name="November Allocation" sheetId="26" state="hidden" r:id="rId3"/>
    <sheet name="Brand Prices" sheetId="5" state="hidden" r:id="rId4"/>
  </sheets>
  <externalReferences>
    <externalReference r:id="rId5"/>
  </externalReferences>
  <definedNames>
    <definedName name="_xlnm._FilterDatabase" localSheetId="0" hidden="1">'Consolidated RWS'!$A$8:$AX$42</definedName>
    <definedName name="_xlnm._FilterDatabase" localSheetId="1" hidden="1">'Overdue Credits'!$A$1:$F$458</definedName>
    <definedName name="FXRate">'November Allocation'!$B$1</definedName>
    <definedName name="Manuel">'[1]September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9" i="25" l="1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28" i="25"/>
  <c r="AX29" i="25"/>
  <c r="AX30" i="25"/>
  <c r="AX31" i="25"/>
  <c r="AX32" i="25"/>
  <c r="AX33" i="25"/>
  <c r="AX34" i="25"/>
  <c r="AX35" i="25"/>
  <c r="AX36" i="25"/>
  <c r="AX37" i="25"/>
  <c r="AX38" i="25"/>
  <c r="AX39" i="25"/>
  <c r="AX40" i="25"/>
  <c r="AX41" i="25"/>
  <c r="AX42" i="25"/>
  <c r="AX43" i="25"/>
  <c r="AX44" i="25"/>
  <c r="AX45" i="25"/>
  <c r="AX46" i="25"/>
  <c r="AX47" i="25"/>
  <c r="AX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X91" i="25"/>
  <c r="AX92" i="25"/>
  <c r="AX93" i="25"/>
  <c r="AX94" i="25"/>
  <c r="AX95" i="25"/>
  <c r="AX96" i="25"/>
  <c r="AX97" i="25"/>
  <c r="AX98" i="25"/>
  <c r="AX99" i="25"/>
  <c r="AX100" i="25"/>
  <c r="AX101" i="25"/>
  <c r="AX102" i="25"/>
  <c r="AX103" i="25"/>
  <c r="AX104" i="25"/>
  <c r="AX105" i="25"/>
  <c r="AX106" i="25"/>
  <c r="AX107" i="25"/>
  <c r="AX108" i="25"/>
  <c r="AX109" i="25"/>
  <c r="AX110" i="25"/>
  <c r="AX111" i="25"/>
  <c r="AX112" i="25"/>
  <c r="AX113" i="25"/>
  <c r="AX114" i="25"/>
  <c r="AX115" i="25"/>
  <c r="AX116" i="25"/>
  <c r="AX117" i="25"/>
  <c r="AX118" i="25"/>
  <c r="AX119" i="25"/>
  <c r="AX120" i="25"/>
  <c r="AX121" i="25"/>
  <c r="AX122" i="25"/>
  <c r="AX123" i="25"/>
  <c r="AX124" i="25"/>
  <c r="AX125" i="25"/>
  <c r="AX126" i="25"/>
  <c r="AX127" i="25"/>
  <c r="AX128" i="25"/>
  <c r="AX129" i="25"/>
  <c r="AX130" i="25"/>
  <c r="AX131" i="25"/>
  <c r="AX132" i="25"/>
  <c r="AX133" i="25"/>
  <c r="AX134" i="25"/>
  <c r="AX135" i="25"/>
  <c r="AX136" i="25"/>
  <c r="AX137" i="25"/>
  <c r="AX138" i="25"/>
  <c r="AX139" i="25"/>
  <c r="AX140" i="25"/>
  <c r="AX141" i="25"/>
  <c r="AX142" i="25"/>
  <c r="AX143" i="25"/>
  <c r="AX144" i="25"/>
  <c r="AX145" i="25"/>
  <c r="AX146" i="25"/>
  <c r="AX147" i="25"/>
  <c r="AX148" i="25"/>
  <c r="AX149" i="25"/>
  <c r="AX150" i="25"/>
  <c r="AX151" i="25"/>
  <c r="AX152" i="25"/>
  <c r="AX153" i="25"/>
  <c r="AX154" i="25"/>
  <c r="AX155" i="25"/>
  <c r="AX156" i="25"/>
  <c r="AX157" i="25"/>
  <c r="AX158" i="25"/>
  <c r="AX159" i="25"/>
  <c r="AX160" i="25"/>
  <c r="AX161" i="25"/>
  <c r="AX162" i="25"/>
  <c r="AX163" i="25"/>
  <c r="AX164" i="25"/>
  <c r="AX165" i="25"/>
  <c r="AX166" i="25"/>
  <c r="AX167" i="25"/>
  <c r="AX168" i="25"/>
  <c r="AX169" i="25"/>
  <c r="AX170" i="25"/>
  <c r="AX171" i="25"/>
  <c r="AX172" i="25"/>
  <c r="AX173" i="25"/>
  <c r="AX174" i="25"/>
  <c r="AX175" i="25"/>
  <c r="AX176" i="25"/>
  <c r="AX177" i="25"/>
  <c r="AX178" i="25"/>
  <c r="AX179" i="25"/>
  <c r="AX180" i="25"/>
  <c r="AX181" i="25"/>
  <c r="AX182" i="25"/>
  <c r="AX183" i="25"/>
  <c r="AX184" i="25"/>
  <c r="AX185" i="25"/>
  <c r="AX186" i="25"/>
  <c r="AX187" i="25"/>
  <c r="AX188" i="25"/>
  <c r="AX189" i="25"/>
  <c r="AX190" i="25"/>
  <c r="AX191" i="25"/>
  <c r="AX192" i="25"/>
  <c r="AX193" i="25"/>
  <c r="AX194" i="25"/>
  <c r="AX195" i="25"/>
  <c r="AX196" i="25"/>
  <c r="AX197" i="25"/>
  <c r="AX198" i="25"/>
  <c r="AX199" i="25"/>
  <c r="AX200" i="25"/>
  <c r="AX201" i="25"/>
  <c r="AX202" i="25"/>
  <c r="AX203" i="25"/>
  <c r="AX204" i="25"/>
  <c r="AX205" i="25"/>
  <c r="AX206" i="25"/>
  <c r="AX207" i="25"/>
  <c r="AX208" i="25"/>
  <c r="AX209" i="25"/>
  <c r="AX210" i="25"/>
  <c r="AX211" i="25"/>
  <c r="AX212" i="25"/>
  <c r="AX213" i="25"/>
  <c r="AX214" i="25"/>
  <c r="AX215" i="25"/>
  <c r="AX216" i="25"/>
  <c r="AX217" i="25"/>
  <c r="AX218" i="25"/>
  <c r="AX219" i="25"/>
  <c r="AX220" i="25"/>
  <c r="AX221" i="25"/>
  <c r="AX222" i="25"/>
  <c r="AX223" i="25"/>
  <c r="AX224" i="25"/>
  <c r="AX225" i="25"/>
  <c r="AX226" i="25"/>
  <c r="AX227" i="25"/>
  <c r="AX228" i="25"/>
  <c r="AX229" i="25"/>
  <c r="AX230" i="25"/>
  <c r="AX231" i="25"/>
  <c r="AX232" i="25"/>
  <c r="AX233" i="25"/>
  <c r="AX234" i="25"/>
  <c r="AX235" i="25"/>
  <c r="AX236" i="25"/>
  <c r="AX237" i="25"/>
  <c r="AX238" i="25"/>
  <c r="AX239" i="25"/>
  <c r="AX240" i="25"/>
  <c r="AX241" i="25"/>
  <c r="AX242" i="25"/>
  <c r="AX243" i="25"/>
  <c r="AX244" i="25"/>
  <c r="AX245" i="25"/>
  <c r="AX246" i="25"/>
  <c r="AX247" i="25"/>
  <c r="AX248" i="25"/>
  <c r="AX249" i="25"/>
  <c r="AX250" i="25"/>
  <c r="AX251" i="25"/>
  <c r="AX252" i="25"/>
  <c r="AX253" i="25"/>
  <c r="AX254" i="25"/>
  <c r="AX255" i="25"/>
  <c r="AX256" i="25"/>
  <c r="AX257" i="25"/>
  <c r="AX258" i="25"/>
  <c r="AX259" i="25"/>
  <c r="AX260" i="25"/>
  <c r="AX261" i="25"/>
  <c r="AX262" i="25"/>
  <c r="AX263" i="25"/>
  <c r="AX264" i="25"/>
  <c r="AX265" i="25"/>
  <c r="AX266" i="25"/>
  <c r="AX267" i="25"/>
  <c r="AX268" i="25"/>
  <c r="AX269" i="25"/>
  <c r="AX270" i="25"/>
  <c r="AX271" i="25"/>
  <c r="AX272" i="25"/>
  <c r="AX273" i="25"/>
  <c r="AX274" i="25"/>
  <c r="AX275" i="25"/>
  <c r="AX276" i="25"/>
  <c r="AX277" i="25"/>
  <c r="AX278" i="25"/>
  <c r="AX279" i="25"/>
  <c r="AX280" i="25"/>
  <c r="AX281" i="25"/>
  <c r="AX282" i="25"/>
  <c r="AX283" i="25"/>
  <c r="AX284" i="25"/>
  <c r="AX285" i="25"/>
  <c r="AX286" i="25"/>
  <c r="AX287" i="25"/>
  <c r="AX288" i="25"/>
  <c r="AX289" i="25"/>
  <c r="AX290" i="25"/>
  <c r="AX291" i="25"/>
  <c r="AX292" i="25"/>
  <c r="AX293" i="25"/>
  <c r="AX294" i="25"/>
  <c r="AX295" i="25"/>
  <c r="AX296" i="25"/>
  <c r="AX297" i="25"/>
  <c r="AX298" i="25"/>
  <c r="AX299" i="25"/>
  <c r="AX300" i="25"/>
  <c r="AX301" i="25"/>
  <c r="AX302" i="25"/>
  <c r="AX303" i="25"/>
  <c r="AX304" i="25"/>
  <c r="AX305" i="25"/>
  <c r="AX306" i="25"/>
  <c r="AX307" i="25"/>
  <c r="AX308" i="25"/>
  <c r="AX309" i="25"/>
  <c r="AX310" i="25"/>
  <c r="AX311" i="25"/>
  <c r="AX312" i="25"/>
  <c r="AX313" i="25"/>
  <c r="AX314" i="25"/>
  <c r="AX315" i="25"/>
  <c r="AX316" i="25"/>
  <c r="AX317" i="25"/>
  <c r="AX318" i="25"/>
  <c r="AX319" i="25"/>
  <c r="AX320" i="25"/>
  <c r="AX321" i="25"/>
  <c r="AX322" i="25"/>
  <c r="AX323" i="25"/>
  <c r="AX324" i="25"/>
  <c r="AX325" i="25"/>
  <c r="AX326" i="25"/>
  <c r="AX327" i="25"/>
  <c r="AX328" i="25"/>
  <c r="AX329" i="25"/>
  <c r="AX330" i="25"/>
  <c r="AX331" i="25"/>
  <c r="AX332" i="25"/>
  <c r="AX333" i="25"/>
  <c r="AX334" i="25"/>
  <c r="AX335" i="25"/>
  <c r="AX336" i="25"/>
  <c r="AX337" i="25"/>
  <c r="AX338" i="25"/>
  <c r="AX339" i="25"/>
  <c r="AX340" i="25"/>
  <c r="AX341" i="25"/>
  <c r="AX342" i="25"/>
  <c r="AX343" i="25"/>
  <c r="AX344" i="25"/>
  <c r="AX345" i="25"/>
  <c r="AX346" i="25"/>
  <c r="AX347" i="25"/>
  <c r="AX348" i="25"/>
  <c r="AX349" i="25"/>
  <c r="AX350" i="25"/>
  <c r="AX351" i="25"/>
  <c r="AX352" i="25"/>
  <c r="AX353" i="25"/>
  <c r="AX354" i="25"/>
  <c r="AX355" i="25"/>
  <c r="AX356" i="25"/>
  <c r="AX357" i="25"/>
  <c r="AX358" i="25"/>
  <c r="AX359" i="25"/>
  <c r="AX360" i="25"/>
  <c r="AX361" i="25"/>
  <c r="AX362" i="25"/>
  <c r="AX363" i="25"/>
  <c r="AX364" i="25"/>
  <c r="AX365" i="25"/>
  <c r="AX366" i="25"/>
  <c r="AX367" i="25"/>
  <c r="AX368" i="25"/>
  <c r="AX369" i="25"/>
  <c r="AX370" i="25"/>
  <c r="AX371" i="25"/>
  <c r="AX372" i="25"/>
  <c r="AX373" i="25"/>
  <c r="AX374" i="25"/>
  <c r="AX375" i="25"/>
  <c r="AX376" i="25"/>
  <c r="AX377" i="25"/>
  <c r="AX378" i="25"/>
  <c r="AX379" i="25"/>
  <c r="AX380" i="25"/>
  <c r="AX381" i="25"/>
  <c r="AX382" i="25"/>
  <c r="AX383" i="25"/>
  <c r="AX384" i="25"/>
  <c r="AX385" i="25"/>
  <c r="AX386" i="25"/>
  <c r="AX387" i="25"/>
  <c r="AX388" i="25"/>
  <c r="AX389" i="25"/>
  <c r="AX390" i="25"/>
  <c r="AX391" i="25"/>
  <c r="AX392" i="25"/>
  <c r="AX393" i="25"/>
  <c r="AX394" i="25"/>
  <c r="AX395" i="25"/>
  <c r="AX396" i="25"/>
  <c r="AX397" i="25"/>
  <c r="AX398" i="25"/>
  <c r="AX399" i="25"/>
  <c r="AX400" i="25"/>
  <c r="AX401" i="25"/>
  <c r="AX402" i="25"/>
  <c r="AX403" i="25"/>
  <c r="AX404" i="25"/>
  <c r="AX405" i="25"/>
  <c r="AX406" i="25"/>
  <c r="AX407" i="25"/>
  <c r="AX408" i="25"/>
  <c r="AX409" i="25"/>
  <c r="AX410" i="25"/>
  <c r="AX411" i="25"/>
  <c r="AX412" i="25"/>
  <c r="AX413" i="25"/>
  <c r="AX414" i="25"/>
  <c r="AX415" i="25"/>
  <c r="AX416" i="25"/>
  <c r="AX417" i="25"/>
  <c r="AX418" i="25"/>
  <c r="AX419" i="25"/>
  <c r="AX420" i="25"/>
  <c r="AX421" i="25"/>
  <c r="AX422" i="25"/>
  <c r="AX423" i="25"/>
  <c r="AX424" i="25"/>
  <c r="AX425" i="25"/>
  <c r="AX426" i="25"/>
  <c r="AX427" i="25"/>
  <c r="AX428" i="25"/>
  <c r="AX429" i="25"/>
  <c r="AX430" i="25"/>
  <c r="AX431" i="25"/>
  <c r="AX432" i="25"/>
  <c r="AX433" i="25"/>
  <c r="AX434" i="25"/>
  <c r="AX435" i="25"/>
  <c r="AX436" i="25"/>
  <c r="AX437" i="25"/>
  <c r="AX438" i="25"/>
  <c r="AX439" i="25"/>
  <c r="AX440" i="25"/>
  <c r="AX441" i="25"/>
  <c r="AX442" i="25"/>
  <c r="AX443" i="25"/>
  <c r="AX444" i="25"/>
  <c r="AX445" i="25"/>
  <c r="AX446" i="25"/>
  <c r="AX447" i="25"/>
  <c r="AX448" i="25"/>
  <c r="AX449" i="25"/>
  <c r="AX450" i="25"/>
  <c r="AX451" i="25"/>
  <c r="AX452" i="25"/>
  <c r="AX453" i="25"/>
  <c r="AX454" i="25"/>
  <c r="AX455" i="25"/>
  <c r="AX456" i="25"/>
  <c r="AX457" i="25"/>
  <c r="AX458" i="25"/>
  <c r="AX459" i="25"/>
  <c r="AX460" i="25"/>
  <c r="AX461" i="25"/>
  <c r="AX462" i="25"/>
  <c r="AX463" i="25"/>
  <c r="AX464" i="25"/>
  <c r="AX465" i="25"/>
  <c r="AX466" i="25"/>
  <c r="AX467" i="25"/>
  <c r="AX468" i="25"/>
  <c r="AX469" i="25"/>
  <c r="AX470" i="25"/>
  <c r="AX471" i="25"/>
  <c r="AX472" i="25"/>
  <c r="AX473" i="25"/>
  <c r="AX474" i="25"/>
  <c r="AX475" i="25"/>
  <c r="AX476" i="25"/>
  <c r="AX477" i="25"/>
  <c r="AX478" i="25"/>
  <c r="AX479" i="25"/>
  <c r="AX480" i="25"/>
  <c r="AX481" i="25"/>
  <c r="AX482" i="25"/>
  <c r="AX483" i="25"/>
  <c r="AX484" i="25"/>
  <c r="AX485" i="25"/>
  <c r="AX486" i="25"/>
  <c r="AX487" i="25"/>
  <c r="AX488" i="25"/>
  <c r="AX489" i="25"/>
  <c r="AX490" i="25"/>
  <c r="AX491" i="25"/>
  <c r="AX492" i="25"/>
  <c r="AX493" i="25"/>
  <c r="AX494" i="25"/>
  <c r="AX495" i="25"/>
  <c r="AX496" i="25"/>
  <c r="AX497" i="25"/>
  <c r="AX498" i="25"/>
  <c r="AX499" i="25"/>
  <c r="AX500" i="25"/>
  <c r="AX501" i="25"/>
  <c r="AX502" i="25"/>
  <c r="AX503" i="25"/>
  <c r="AX504" i="25"/>
  <c r="AX505" i="25"/>
  <c r="AX506" i="25"/>
  <c r="AX507" i="25"/>
  <c r="AX508" i="25"/>
  <c r="AX509" i="25"/>
  <c r="AX510" i="25"/>
  <c r="AX511" i="25"/>
  <c r="AX512" i="25"/>
  <c r="AX513" i="25"/>
  <c r="AX514" i="25"/>
  <c r="AX515" i="25"/>
  <c r="AX516" i="25"/>
  <c r="AX517" i="25"/>
  <c r="AX518" i="25"/>
  <c r="AX519" i="25"/>
  <c r="AX520" i="25"/>
  <c r="AX521" i="25"/>
  <c r="AX522" i="25"/>
  <c r="AX523" i="25"/>
  <c r="AX524" i="25"/>
  <c r="AX525" i="25"/>
  <c r="AX526" i="25"/>
  <c r="AX527" i="25"/>
  <c r="AX528" i="25"/>
  <c r="AX529" i="25"/>
  <c r="AX530" i="25"/>
  <c r="AX531" i="25"/>
  <c r="AX532" i="25"/>
  <c r="AX533" i="25"/>
  <c r="AX534" i="25"/>
  <c r="AX535" i="25"/>
  <c r="AX536" i="25"/>
  <c r="AX537" i="25"/>
  <c r="AX538" i="25"/>
  <c r="AX539" i="25"/>
  <c r="AX540" i="25"/>
  <c r="AX541" i="25"/>
  <c r="AX542" i="25"/>
  <c r="AX543" i="25"/>
  <c r="AX544" i="25"/>
  <c r="AX545" i="25"/>
  <c r="AX546" i="25"/>
  <c r="AX547" i="25"/>
  <c r="AX548" i="25"/>
  <c r="AX549" i="25"/>
  <c r="AX550" i="25"/>
  <c r="AX551" i="25"/>
  <c r="AX552" i="25"/>
  <c r="AX553" i="25"/>
  <c r="AX554" i="25"/>
  <c r="AX555" i="25"/>
  <c r="AX556" i="25"/>
  <c r="AX557" i="25"/>
  <c r="AX558" i="25"/>
  <c r="AX559" i="25"/>
  <c r="AX560" i="25"/>
  <c r="AX561" i="25"/>
  <c r="AX562" i="25"/>
  <c r="AX563" i="25"/>
  <c r="AX564" i="25"/>
  <c r="AX565" i="25"/>
  <c r="AX566" i="25"/>
  <c r="AX567" i="25"/>
  <c r="AX568" i="25"/>
  <c r="AX569" i="25"/>
  <c r="AX570" i="25"/>
  <c r="AX571" i="25"/>
  <c r="AX572" i="25"/>
  <c r="AX573" i="25"/>
  <c r="AX574" i="25"/>
  <c r="AX575" i="25"/>
  <c r="AX576" i="25"/>
  <c r="AX577" i="25"/>
  <c r="AX578" i="25"/>
  <c r="AX579" i="25"/>
  <c r="AX580" i="25"/>
  <c r="AX581" i="25"/>
  <c r="AX582" i="25"/>
  <c r="AX583" i="25"/>
  <c r="AX584" i="25"/>
  <c r="AX585" i="25"/>
  <c r="AX586" i="25"/>
  <c r="AX587" i="25"/>
  <c r="AX588" i="25"/>
  <c r="AX589" i="25"/>
  <c r="AX590" i="25"/>
  <c r="AX591" i="25"/>
  <c r="AX592" i="25"/>
  <c r="AX593" i="25"/>
  <c r="AX594" i="25"/>
  <c r="AX595" i="25"/>
  <c r="AX596" i="25"/>
  <c r="AX597" i="25"/>
  <c r="AX598" i="25"/>
  <c r="AX599" i="25"/>
  <c r="AX600" i="25"/>
  <c r="AX601" i="25"/>
  <c r="AX602" i="25"/>
  <c r="AX603" i="25"/>
  <c r="AX604" i="25"/>
  <c r="AX605" i="25"/>
  <c r="AX606" i="25"/>
  <c r="AX607" i="25"/>
  <c r="AX608" i="25"/>
  <c r="AX609" i="25"/>
  <c r="AX610" i="25"/>
  <c r="AX611" i="25"/>
  <c r="AX612" i="25"/>
  <c r="AX613" i="25"/>
  <c r="AX614" i="25"/>
  <c r="AX615" i="25"/>
  <c r="AX616" i="25"/>
  <c r="AX617" i="25"/>
  <c r="AX618" i="25"/>
  <c r="AX619" i="25"/>
  <c r="AX620" i="25"/>
  <c r="AX621" i="25"/>
  <c r="AX622" i="25"/>
  <c r="AX623" i="25"/>
  <c r="AX624" i="25"/>
  <c r="AX625" i="25"/>
  <c r="AX626" i="25"/>
  <c r="AX627" i="25"/>
  <c r="AX628" i="25"/>
  <c r="AX629" i="25"/>
  <c r="AX630" i="25"/>
  <c r="AX631" i="25"/>
  <c r="AX632" i="25"/>
  <c r="AX633" i="25"/>
  <c r="AX634" i="25"/>
  <c r="AX635" i="25"/>
  <c r="AX636" i="25"/>
  <c r="AX637" i="25"/>
  <c r="AX638" i="25"/>
  <c r="AX639" i="25"/>
  <c r="AX640" i="25"/>
  <c r="AX641" i="25"/>
  <c r="AX642" i="25"/>
  <c r="AX643" i="25"/>
  <c r="AX644" i="25"/>
  <c r="AX645" i="25"/>
  <c r="AX646" i="25"/>
  <c r="AX647" i="25"/>
  <c r="AX648" i="25"/>
  <c r="AX649" i="25"/>
  <c r="AX650" i="25"/>
  <c r="AX651" i="25"/>
  <c r="AX652" i="25"/>
  <c r="AX653" i="25"/>
  <c r="AX654" i="25"/>
  <c r="AX655" i="25"/>
  <c r="AX656" i="25"/>
  <c r="AX657" i="25"/>
  <c r="AX658" i="25"/>
  <c r="AX659" i="25"/>
  <c r="AX660" i="25"/>
  <c r="AX661" i="25"/>
  <c r="AX662" i="25"/>
  <c r="AX663" i="25"/>
  <c r="AX664" i="25"/>
  <c r="AX665" i="25"/>
  <c r="AX666" i="25"/>
  <c r="AX667" i="25"/>
  <c r="AX668" i="25"/>
  <c r="AX669" i="25"/>
  <c r="AX670" i="25"/>
  <c r="AX671" i="25"/>
  <c r="AX672" i="25"/>
  <c r="AX673" i="25"/>
  <c r="AX674" i="25"/>
  <c r="AX675" i="25"/>
  <c r="AX676" i="25"/>
  <c r="AX677" i="25"/>
  <c r="AX678" i="25"/>
  <c r="AX679" i="25"/>
  <c r="AX680" i="25"/>
  <c r="AX681" i="25"/>
  <c r="AU9" i="25"/>
  <c r="AU10" i="25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64" i="25"/>
  <c r="AU65" i="25"/>
  <c r="AU66" i="25"/>
  <c r="AU67" i="25"/>
  <c r="AU68" i="25"/>
  <c r="AU69" i="25"/>
  <c r="AU70" i="25"/>
  <c r="AU71" i="25"/>
  <c r="AU72" i="25"/>
  <c r="AU73" i="25"/>
  <c r="AU74" i="25"/>
  <c r="AU75" i="25"/>
  <c r="AU76" i="25"/>
  <c r="AU77" i="25"/>
  <c r="AU78" i="25"/>
  <c r="AU79" i="25"/>
  <c r="AU80" i="25"/>
  <c r="AU81" i="25"/>
  <c r="AU82" i="25"/>
  <c r="AU83" i="25"/>
  <c r="AU84" i="25"/>
  <c r="AU85" i="25"/>
  <c r="AU86" i="25"/>
  <c r="AU87" i="25"/>
  <c r="AU88" i="25"/>
  <c r="AU89" i="25"/>
  <c r="AU90" i="25"/>
  <c r="AU91" i="25"/>
  <c r="AU92" i="25"/>
  <c r="AU93" i="25"/>
  <c r="AU94" i="25"/>
  <c r="AU95" i="25"/>
  <c r="AU96" i="25"/>
  <c r="AU97" i="25"/>
  <c r="AU98" i="25"/>
  <c r="AU99" i="25"/>
  <c r="AU100" i="25"/>
  <c r="AU101" i="25"/>
  <c r="AU102" i="25"/>
  <c r="AU103" i="25"/>
  <c r="AU104" i="25"/>
  <c r="AU105" i="25"/>
  <c r="AU106" i="25"/>
  <c r="AU107" i="25"/>
  <c r="AU108" i="25"/>
  <c r="AU109" i="25"/>
  <c r="AU110" i="25"/>
  <c r="AU111" i="25"/>
  <c r="AU112" i="25"/>
  <c r="AU113" i="25"/>
  <c r="AU114" i="25"/>
  <c r="AU115" i="25"/>
  <c r="AU116" i="25"/>
  <c r="AU117" i="25"/>
  <c r="AU118" i="25"/>
  <c r="AU119" i="25"/>
  <c r="AU120" i="25"/>
  <c r="AU121" i="25"/>
  <c r="AU122" i="25"/>
  <c r="AU123" i="25"/>
  <c r="AU124" i="25"/>
  <c r="AU125" i="25"/>
  <c r="AU126" i="25"/>
  <c r="AU127" i="25"/>
  <c r="AU128" i="25"/>
  <c r="AU129" i="25"/>
  <c r="AU130" i="25"/>
  <c r="AU131" i="25"/>
  <c r="AU132" i="25"/>
  <c r="AU133" i="25"/>
  <c r="AU134" i="25"/>
  <c r="AU135" i="25"/>
  <c r="AU136" i="25"/>
  <c r="AU137" i="25"/>
  <c r="AU138" i="25"/>
  <c r="AU139" i="25"/>
  <c r="AU140" i="25"/>
  <c r="AU141" i="25"/>
  <c r="AU142" i="25"/>
  <c r="AU143" i="25"/>
  <c r="AU144" i="25"/>
  <c r="AU145" i="25"/>
  <c r="AU146" i="25"/>
  <c r="AU147" i="25"/>
  <c r="AU148" i="25"/>
  <c r="AU149" i="25"/>
  <c r="AU150" i="25"/>
  <c r="AU151" i="25"/>
  <c r="AU152" i="25"/>
  <c r="AU153" i="25"/>
  <c r="AU154" i="25"/>
  <c r="AU155" i="25"/>
  <c r="AU156" i="25"/>
  <c r="AU157" i="25"/>
  <c r="AU158" i="25"/>
  <c r="AU159" i="25"/>
  <c r="AU160" i="25"/>
  <c r="AU161" i="25"/>
  <c r="AU162" i="25"/>
  <c r="AU163" i="25"/>
  <c r="AU164" i="25"/>
  <c r="AU165" i="25"/>
  <c r="AU166" i="25"/>
  <c r="AU167" i="25"/>
  <c r="AU168" i="25"/>
  <c r="AU169" i="25"/>
  <c r="AU170" i="25"/>
  <c r="AU171" i="25"/>
  <c r="AU172" i="25"/>
  <c r="AU173" i="25"/>
  <c r="AU174" i="25"/>
  <c r="AU175" i="25"/>
  <c r="AU176" i="25"/>
  <c r="AU177" i="25"/>
  <c r="AU178" i="25"/>
  <c r="AU179" i="25"/>
  <c r="AU180" i="25"/>
  <c r="AU181" i="25"/>
  <c r="AU182" i="25"/>
  <c r="AU183" i="25"/>
  <c r="AU184" i="25"/>
  <c r="AU185" i="25"/>
  <c r="AU186" i="25"/>
  <c r="AU187" i="25"/>
  <c r="AU188" i="25"/>
  <c r="AU189" i="25"/>
  <c r="AU190" i="25"/>
  <c r="AU191" i="25"/>
  <c r="AU192" i="25"/>
  <c r="AU193" i="25"/>
  <c r="AU194" i="25"/>
  <c r="AU195" i="25"/>
  <c r="AU196" i="25"/>
  <c r="AU197" i="25"/>
  <c r="AU198" i="25"/>
  <c r="AU199" i="25"/>
  <c r="AU200" i="25"/>
  <c r="AU201" i="25"/>
  <c r="AU202" i="25"/>
  <c r="AU203" i="25"/>
  <c r="AU204" i="25"/>
  <c r="AU205" i="25"/>
  <c r="AU206" i="25"/>
  <c r="AU207" i="25"/>
  <c r="AU208" i="25"/>
  <c r="AU209" i="25"/>
  <c r="AU210" i="25"/>
  <c r="AU211" i="25"/>
  <c r="AU212" i="25"/>
  <c r="AU213" i="25"/>
  <c r="AU214" i="25"/>
  <c r="AU215" i="25"/>
  <c r="AU216" i="25"/>
  <c r="AU217" i="25"/>
  <c r="AU218" i="25"/>
  <c r="AU219" i="25"/>
  <c r="AU220" i="25"/>
  <c r="AU221" i="25"/>
  <c r="AU222" i="25"/>
  <c r="AU223" i="25"/>
  <c r="AU224" i="25"/>
  <c r="AU225" i="25"/>
  <c r="AU226" i="25"/>
  <c r="AU227" i="25"/>
  <c r="AU228" i="25"/>
  <c r="AU229" i="25"/>
  <c r="AU230" i="25"/>
  <c r="AU231" i="25"/>
  <c r="AU232" i="25"/>
  <c r="AU233" i="25"/>
  <c r="AU234" i="25"/>
  <c r="AU235" i="25"/>
  <c r="AU236" i="25"/>
  <c r="AU237" i="25"/>
  <c r="AU238" i="25"/>
  <c r="AU239" i="25"/>
  <c r="AU240" i="25"/>
  <c r="AU241" i="25"/>
  <c r="AU242" i="25"/>
  <c r="AU243" i="25"/>
  <c r="AU244" i="25"/>
  <c r="AU245" i="25"/>
  <c r="AU246" i="25"/>
  <c r="AU247" i="25"/>
  <c r="AU248" i="25"/>
  <c r="AU249" i="25"/>
  <c r="AU250" i="25"/>
  <c r="AU251" i="25"/>
  <c r="AU252" i="25"/>
  <c r="AU253" i="25"/>
  <c r="AU254" i="25"/>
  <c r="AU255" i="25"/>
  <c r="AU256" i="25"/>
  <c r="AU257" i="25"/>
  <c r="AU258" i="25"/>
  <c r="AU259" i="25"/>
  <c r="AU260" i="25"/>
  <c r="AU261" i="25"/>
  <c r="AU262" i="25"/>
  <c r="AU263" i="25"/>
  <c r="AU264" i="25"/>
  <c r="AU265" i="25"/>
  <c r="AU266" i="25"/>
  <c r="AU267" i="25"/>
  <c r="AU268" i="25"/>
  <c r="AU269" i="25"/>
  <c r="AU270" i="25"/>
  <c r="AU271" i="25"/>
  <c r="AU272" i="25"/>
  <c r="AU273" i="25"/>
  <c r="AU274" i="25"/>
  <c r="AU275" i="25"/>
  <c r="AU276" i="25"/>
  <c r="AU277" i="25"/>
  <c r="AU278" i="25"/>
  <c r="AU279" i="25"/>
  <c r="AU280" i="25"/>
  <c r="AU281" i="25"/>
  <c r="AU282" i="25"/>
  <c r="AU283" i="25"/>
  <c r="AU284" i="25"/>
  <c r="AU285" i="25"/>
  <c r="AU286" i="25"/>
  <c r="AU287" i="25"/>
  <c r="AU288" i="25"/>
  <c r="AU289" i="25"/>
  <c r="AU290" i="25"/>
  <c r="AU291" i="25"/>
  <c r="AU292" i="25"/>
  <c r="AU293" i="25"/>
  <c r="AU294" i="25"/>
  <c r="AU295" i="25"/>
  <c r="AU296" i="25"/>
  <c r="AU297" i="25"/>
  <c r="AU298" i="25"/>
  <c r="AU299" i="25"/>
  <c r="AU300" i="25"/>
  <c r="AU301" i="25"/>
  <c r="AU302" i="25"/>
  <c r="AU303" i="25"/>
  <c r="AU304" i="25"/>
  <c r="AU305" i="25"/>
  <c r="AU306" i="25"/>
  <c r="AU307" i="25"/>
  <c r="AU308" i="25"/>
  <c r="AU309" i="25"/>
  <c r="AU310" i="25"/>
  <c r="AU311" i="25"/>
  <c r="AU312" i="25"/>
  <c r="AU313" i="25"/>
  <c r="AU314" i="25"/>
  <c r="AU315" i="25"/>
  <c r="AU316" i="25"/>
  <c r="AU317" i="25"/>
  <c r="AU318" i="25"/>
  <c r="AU319" i="25"/>
  <c r="AU320" i="25"/>
  <c r="AU321" i="25"/>
  <c r="AU322" i="25"/>
  <c r="AU323" i="25"/>
  <c r="AU324" i="25"/>
  <c r="AU325" i="25"/>
  <c r="AU326" i="25"/>
  <c r="AU327" i="25"/>
  <c r="AU328" i="25"/>
  <c r="AU329" i="25"/>
  <c r="AU330" i="25"/>
  <c r="AU331" i="25"/>
  <c r="AU332" i="25"/>
  <c r="AU333" i="25"/>
  <c r="AU334" i="25"/>
  <c r="AU335" i="25"/>
  <c r="AU336" i="25"/>
  <c r="AU337" i="25"/>
  <c r="AU338" i="25"/>
  <c r="AU339" i="25"/>
  <c r="AU340" i="25"/>
  <c r="AU341" i="25"/>
  <c r="AU342" i="25"/>
  <c r="AU343" i="25"/>
  <c r="AU344" i="25"/>
  <c r="AU345" i="25"/>
  <c r="AU346" i="25"/>
  <c r="AU347" i="25"/>
  <c r="AU348" i="25"/>
  <c r="AU349" i="25"/>
  <c r="AU350" i="25"/>
  <c r="AU351" i="25"/>
  <c r="AU352" i="25"/>
  <c r="AU353" i="25"/>
  <c r="AU354" i="25"/>
  <c r="AU355" i="25"/>
  <c r="AU356" i="25"/>
  <c r="AU357" i="25"/>
  <c r="AU358" i="25"/>
  <c r="AU359" i="25"/>
  <c r="AU360" i="25"/>
  <c r="AU361" i="25"/>
  <c r="AU362" i="25"/>
  <c r="AU363" i="25"/>
  <c r="AU364" i="25"/>
  <c r="AU365" i="25"/>
  <c r="AU366" i="25"/>
  <c r="AU367" i="25"/>
  <c r="AU368" i="25"/>
  <c r="AU369" i="25"/>
  <c r="AU370" i="25"/>
  <c r="AU371" i="25"/>
  <c r="AU372" i="25"/>
  <c r="AU373" i="25"/>
  <c r="AU374" i="25"/>
  <c r="AU375" i="25"/>
  <c r="AU376" i="25"/>
  <c r="AU377" i="25"/>
  <c r="AU378" i="25"/>
  <c r="AU379" i="25"/>
  <c r="AU380" i="25"/>
  <c r="AU381" i="25"/>
  <c r="AU382" i="25"/>
  <c r="AU383" i="25"/>
  <c r="AU384" i="25"/>
  <c r="AU385" i="25"/>
  <c r="AU386" i="25"/>
  <c r="AU387" i="25"/>
  <c r="AU388" i="25"/>
  <c r="AU389" i="25"/>
  <c r="AU390" i="25"/>
  <c r="AU391" i="25"/>
  <c r="AU392" i="25"/>
  <c r="AU393" i="25"/>
  <c r="AU394" i="25"/>
  <c r="AU395" i="25"/>
  <c r="AU396" i="25"/>
  <c r="AU397" i="25"/>
  <c r="AU398" i="25"/>
  <c r="AU399" i="25"/>
  <c r="AU400" i="25"/>
  <c r="AU401" i="25"/>
  <c r="AU402" i="25"/>
  <c r="AU403" i="25"/>
  <c r="AU404" i="25"/>
  <c r="AU405" i="25"/>
  <c r="AU406" i="25"/>
  <c r="AU407" i="25"/>
  <c r="AU408" i="25"/>
  <c r="AU409" i="25"/>
  <c r="AU410" i="25"/>
  <c r="AU411" i="25"/>
  <c r="AU412" i="25"/>
  <c r="AU413" i="25"/>
  <c r="AU414" i="25"/>
  <c r="AU415" i="25"/>
  <c r="AU416" i="25"/>
  <c r="AU417" i="25"/>
  <c r="AU418" i="25"/>
  <c r="AU419" i="25"/>
  <c r="AU420" i="25"/>
  <c r="AU421" i="25"/>
  <c r="AU422" i="25"/>
  <c r="AU423" i="25"/>
  <c r="AU424" i="25"/>
  <c r="AU425" i="25"/>
  <c r="AU426" i="25"/>
  <c r="AU427" i="25"/>
  <c r="AU428" i="25"/>
  <c r="AU429" i="25"/>
  <c r="AU430" i="25"/>
  <c r="AU431" i="25"/>
  <c r="AU432" i="25"/>
  <c r="AU433" i="25"/>
  <c r="AU434" i="25"/>
  <c r="AU435" i="25"/>
  <c r="AU436" i="25"/>
  <c r="AU437" i="25"/>
  <c r="AU438" i="25"/>
  <c r="AU439" i="25"/>
  <c r="AU440" i="25"/>
  <c r="AU441" i="25"/>
  <c r="AU442" i="25"/>
  <c r="AU443" i="25"/>
  <c r="AU444" i="25"/>
  <c r="AU445" i="25"/>
  <c r="AU446" i="25"/>
  <c r="AU447" i="25"/>
  <c r="AU448" i="25"/>
  <c r="AU449" i="25"/>
  <c r="AU450" i="25"/>
  <c r="AU451" i="25"/>
  <c r="AU452" i="25"/>
  <c r="AU453" i="25"/>
  <c r="AU454" i="25"/>
  <c r="AU455" i="25"/>
  <c r="AU456" i="25"/>
  <c r="AU457" i="25"/>
  <c r="AU458" i="25"/>
  <c r="AU459" i="25"/>
  <c r="AU460" i="25"/>
  <c r="AU461" i="25"/>
  <c r="AU462" i="25"/>
  <c r="AU463" i="25"/>
  <c r="AU464" i="25"/>
  <c r="AU465" i="25"/>
  <c r="AU466" i="25"/>
  <c r="AU467" i="25"/>
  <c r="AU468" i="25"/>
  <c r="AU469" i="25"/>
  <c r="AU470" i="25"/>
  <c r="AU471" i="25"/>
  <c r="AU472" i="25"/>
  <c r="AU473" i="25"/>
  <c r="AU474" i="25"/>
  <c r="AU475" i="25"/>
  <c r="AU476" i="25"/>
  <c r="AU477" i="25"/>
  <c r="AU478" i="25"/>
  <c r="AU479" i="25"/>
  <c r="AU480" i="25"/>
  <c r="AU481" i="25"/>
  <c r="AU482" i="25"/>
  <c r="AU483" i="25"/>
  <c r="AU484" i="25"/>
  <c r="AU485" i="25"/>
  <c r="AU486" i="25"/>
  <c r="AU487" i="25"/>
  <c r="AU488" i="25"/>
  <c r="AU489" i="25"/>
  <c r="AU490" i="25"/>
  <c r="AU491" i="25"/>
  <c r="AU492" i="25"/>
  <c r="AU493" i="25"/>
  <c r="AU494" i="25"/>
  <c r="AU495" i="25"/>
  <c r="AU496" i="25"/>
  <c r="AU497" i="25"/>
  <c r="AU498" i="25"/>
  <c r="AU499" i="25"/>
  <c r="AU500" i="25"/>
  <c r="AU501" i="25"/>
  <c r="AU502" i="25"/>
  <c r="AU503" i="25"/>
  <c r="AU504" i="25"/>
  <c r="AU505" i="25"/>
  <c r="AU506" i="25"/>
  <c r="AU507" i="25"/>
  <c r="AU508" i="25"/>
  <c r="AU509" i="25"/>
  <c r="AU510" i="25"/>
  <c r="AU511" i="25"/>
  <c r="AU512" i="25"/>
  <c r="AU513" i="25"/>
  <c r="AU514" i="25"/>
  <c r="AU515" i="25"/>
  <c r="AU516" i="25"/>
  <c r="AU517" i="25"/>
  <c r="AU518" i="25"/>
  <c r="AU519" i="25"/>
  <c r="AU520" i="25"/>
  <c r="AU521" i="25"/>
  <c r="AU522" i="25"/>
  <c r="AU523" i="25"/>
  <c r="AU524" i="25"/>
  <c r="AU525" i="25"/>
  <c r="AU526" i="25"/>
  <c r="AU527" i="25"/>
  <c r="AU528" i="25"/>
  <c r="AU529" i="25"/>
  <c r="AU530" i="25"/>
  <c r="AU531" i="25"/>
  <c r="AU532" i="25"/>
  <c r="AU533" i="25"/>
  <c r="AU534" i="25"/>
  <c r="AU535" i="25"/>
  <c r="AU536" i="25"/>
  <c r="AU537" i="25"/>
  <c r="AU538" i="25"/>
  <c r="AU539" i="25"/>
  <c r="AU540" i="25"/>
  <c r="AU541" i="25"/>
  <c r="AU542" i="25"/>
  <c r="AU543" i="25"/>
  <c r="AU544" i="25"/>
  <c r="AU545" i="25"/>
  <c r="AU546" i="25"/>
  <c r="AU547" i="25"/>
  <c r="AU548" i="25"/>
  <c r="AU549" i="25"/>
  <c r="AU550" i="25"/>
  <c r="AU551" i="25"/>
  <c r="AU552" i="25"/>
  <c r="AU553" i="25"/>
  <c r="AU554" i="25"/>
  <c r="AU555" i="25"/>
  <c r="AU556" i="25"/>
  <c r="AU557" i="25"/>
  <c r="AU558" i="25"/>
  <c r="AU559" i="25"/>
  <c r="AU560" i="25"/>
  <c r="AU561" i="25"/>
  <c r="AU562" i="25"/>
  <c r="AU563" i="25"/>
  <c r="AU564" i="25"/>
  <c r="AU565" i="25"/>
  <c r="AU566" i="25"/>
  <c r="AU567" i="25"/>
  <c r="AU568" i="25"/>
  <c r="AU569" i="25"/>
  <c r="AU570" i="25"/>
  <c r="AU571" i="25"/>
  <c r="AU572" i="25"/>
  <c r="AU573" i="25"/>
  <c r="AU574" i="25"/>
  <c r="AU575" i="25"/>
  <c r="AU576" i="25"/>
  <c r="AU577" i="25"/>
  <c r="AU578" i="25"/>
  <c r="AU579" i="25"/>
  <c r="AU580" i="25"/>
  <c r="AU581" i="25"/>
  <c r="AU582" i="25"/>
  <c r="AU583" i="25"/>
  <c r="AU584" i="25"/>
  <c r="AU585" i="25"/>
  <c r="AU586" i="25"/>
  <c r="AU587" i="25"/>
  <c r="AU588" i="25"/>
  <c r="AU589" i="25"/>
  <c r="AU590" i="25"/>
  <c r="AU591" i="25"/>
  <c r="AU592" i="25"/>
  <c r="AU593" i="25"/>
  <c r="AU594" i="25"/>
  <c r="AU595" i="25"/>
  <c r="AU596" i="25"/>
  <c r="AU597" i="25"/>
  <c r="AU598" i="25"/>
  <c r="AU599" i="25"/>
  <c r="AU600" i="25"/>
  <c r="AU601" i="25"/>
  <c r="AU602" i="25"/>
  <c r="AU603" i="25"/>
  <c r="AU604" i="25"/>
  <c r="AU605" i="25"/>
  <c r="AU606" i="25"/>
  <c r="AU607" i="25"/>
  <c r="AU608" i="25"/>
  <c r="AU609" i="25"/>
  <c r="AU610" i="25"/>
  <c r="AU611" i="25"/>
  <c r="AU612" i="25"/>
  <c r="AU613" i="25"/>
  <c r="AU614" i="25"/>
  <c r="AU615" i="25"/>
  <c r="AU616" i="25"/>
  <c r="AU617" i="25"/>
  <c r="AU618" i="25"/>
  <c r="AU619" i="25"/>
  <c r="AU620" i="25"/>
  <c r="AU621" i="25"/>
  <c r="AU622" i="25"/>
  <c r="AU623" i="25"/>
  <c r="AU624" i="25"/>
  <c r="AU625" i="25"/>
  <c r="AU626" i="25"/>
  <c r="AU627" i="25"/>
  <c r="AU628" i="25"/>
  <c r="AU629" i="25"/>
  <c r="AU630" i="25"/>
  <c r="AU631" i="25"/>
  <c r="AU632" i="25"/>
  <c r="AU633" i="25"/>
  <c r="AU634" i="25"/>
  <c r="AU635" i="25"/>
  <c r="AU636" i="25"/>
  <c r="AU637" i="25"/>
  <c r="AU638" i="25"/>
  <c r="AU639" i="25"/>
  <c r="AU640" i="25"/>
  <c r="AU641" i="25"/>
  <c r="AU642" i="25"/>
  <c r="AU643" i="25"/>
  <c r="AU644" i="25"/>
  <c r="AU645" i="25"/>
  <c r="AU646" i="25"/>
  <c r="AU647" i="25"/>
  <c r="AU648" i="25"/>
  <c r="AU649" i="25"/>
  <c r="AU650" i="25"/>
  <c r="AU651" i="25"/>
  <c r="AU652" i="25"/>
  <c r="AU653" i="25"/>
  <c r="AU654" i="25"/>
  <c r="AU655" i="25"/>
  <c r="AU656" i="25"/>
  <c r="AU657" i="25"/>
  <c r="AU658" i="25"/>
  <c r="AU659" i="25"/>
  <c r="AU660" i="25"/>
  <c r="AU661" i="25"/>
  <c r="AU662" i="25"/>
  <c r="AU663" i="25"/>
  <c r="AU664" i="25"/>
  <c r="AU665" i="25"/>
  <c r="AU666" i="25"/>
  <c r="AU667" i="25"/>
  <c r="AU668" i="25"/>
  <c r="AU669" i="25"/>
  <c r="AU670" i="25"/>
  <c r="AU671" i="25"/>
  <c r="AU672" i="25"/>
  <c r="AU673" i="25"/>
  <c r="AU674" i="25"/>
  <c r="AU675" i="25"/>
  <c r="AU676" i="25"/>
  <c r="AU677" i="25"/>
  <c r="AU678" i="25"/>
  <c r="AU679" i="25"/>
  <c r="AU680" i="25"/>
  <c r="AU681" i="25"/>
  <c r="AC9" i="25"/>
  <c r="AV9" i="25" s="1"/>
  <c r="AE9" i="25"/>
  <c r="AC10" i="25"/>
  <c r="AV10" i="25" s="1"/>
  <c r="AE10" i="25"/>
  <c r="AC11" i="25"/>
  <c r="AV11" i="25" s="1"/>
  <c r="AE11" i="25"/>
  <c r="AC12" i="25"/>
  <c r="AV12" i="25" s="1"/>
  <c r="AE12" i="25"/>
  <c r="AC13" i="25"/>
  <c r="AV13" i="25" s="1"/>
  <c r="AE13" i="25"/>
  <c r="AC14" i="25"/>
  <c r="AV14" i="25" s="1"/>
  <c r="AE14" i="25"/>
  <c r="AC15" i="25"/>
  <c r="AV15" i="25" s="1"/>
  <c r="AE15" i="25"/>
  <c r="AC16" i="25"/>
  <c r="AV16" i="25" s="1"/>
  <c r="AE16" i="25"/>
  <c r="AC17" i="25"/>
  <c r="AV17" i="25" s="1"/>
  <c r="AE17" i="25"/>
  <c r="AC18" i="25"/>
  <c r="AV18" i="25" s="1"/>
  <c r="AE18" i="25"/>
  <c r="AC19" i="25"/>
  <c r="AV19" i="25" s="1"/>
  <c r="AE19" i="25"/>
  <c r="AC20" i="25"/>
  <c r="AV20" i="25" s="1"/>
  <c r="AE20" i="25"/>
  <c r="AC21" i="25"/>
  <c r="AV21" i="25" s="1"/>
  <c r="AE21" i="25"/>
  <c r="AC22" i="25"/>
  <c r="AV22" i="25" s="1"/>
  <c r="AE22" i="25"/>
  <c r="AC23" i="25"/>
  <c r="AV23" i="25" s="1"/>
  <c r="AE23" i="25"/>
  <c r="AC24" i="25"/>
  <c r="AV24" i="25" s="1"/>
  <c r="AE24" i="25"/>
  <c r="AC25" i="25"/>
  <c r="AV25" i="25" s="1"/>
  <c r="AE25" i="25"/>
  <c r="AC26" i="25"/>
  <c r="AV26" i="25" s="1"/>
  <c r="AE26" i="25"/>
  <c r="AC27" i="25"/>
  <c r="AV27" i="25" s="1"/>
  <c r="AE27" i="25"/>
  <c r="AC28" i="25"/>
  <c r="AV28" i="25" s="1"/>
  <c r="AE28" i="25"/>
  <c r="AC29" i="25"/>
  <c r="AV29" i="25" s="1"/>
  <c r="AE29" i="25"/>
  <c r="AC30" i="25"/>
  <c r="AV30" i="25" s="1"/>
  <c r="AE30" i="25"/>
  <c r="AC31" i="25"/>
  <c r="AV31" i="25" s="1"/>
  <c r="AE31" i="25"/>
  <c r="AC32" i="25"/>
  <c r="AV32" i="25" s="1"/>
  <c r="AE32" i="25"/>
  <c r="AC33" i="25"/>
  <c r="AV33" i="25" s="1"/>
  <c r="AE33" i="25"/>
  <c r="AC34" i="25"/>
  <c r="AV34" i="25" s="1"/>
  <c r="AE34" i="25"/>
  <c r="AC35" i="25"/>
  <c r="AV35" i="25" s="1"/>
  <c r="AE35" i="25"/>
  <c r="AC36" i="25"/>
  <c r="AV36" i="25" s="1"/>
  <c r="AE36" i="25"/>
  <c r="AC37" i="25"/>
  <c r="AV37" i="25" s="1"/>
  <c r="AE37" i="25"/>
  <c r="AC38" i="25"/>
  <c r="AV38" i="25" s="1"/>
  <c r="AE38" i="25"/>
  <c r="AC39" i="25"/>
  <c r="AV39" i="25" s="1"/>
  <c r="AE39" i="25"/>
  <c r="AC40" i="25"/>
  <c r="AV40" i="25" s="1"/>
  <c r="AE40" i="25"/>
  <c r="AC41" i="25"/>
  <c r="AV41" i="25" s="1"/>
  <c r="AE41" i="25"/>
  <c r="AC42" i="25"/>
  <c r="AV42" i="25" s="1"/>
  <c r="AE42" i="25"/>
  <c r="AC43" i="25"/>
  <c r="AV43" i="25" s="1"/>
  <c r="AE43" i="25"/>
  <c r="AC44" i="25"/>
  <c r="AV44" i="25" s="1"/>
  <c r="AE44" i="25"/>
  <c r="AC45" i="25"/>
  <c r="AV45" i="25" s="1"/>
  <c r="AE45" i="25"/>
  <c r="AC46" i="25"/>
  <c r="AV46" i="25" s="1"/>
  <c r="AE46" i="25"/>
  <c r="AC47" i="25"/>
  <c r="AV47" i="25" s="1"/>
  <c r="AE47" i="25"/>
  <c r="AC48" i="25"/>
  <c r="AV48" i="25" s="1"/>
  <c r="AE48" i="25"/>
  <c r="AC49" i="25"/>
  <c r="AV49" i="25" s="1"/>
  <c r="AE49" i="25"/>
  <c r="AC50" i="25"/>
  <c r="AV50" i="25" s="1"/>
  <c r="AE50" i="25"/>
  <c r="AC51" i="25"/>
  <c r="AV51" i="25" s="1"/>
  <c r="AE51" i="25"/>
  <c r="AC52" i="25"/>
  <c r="AV52" i="25" s="1"/>
  <c r="AE52" i="25"/>
  <c r="AC53" i="25"/>
  <c r="AV53" i="25" s="1"/>
  <c r="AE53" i="25"/>
  <c r="AC54" i="25"/>
  <c r="AV54" i="25" s="1"/>
  <c r="AE54" i="25"/>
  <c r="AC55" i="25"/>
  <c r="AV55" i="25" s="1"/>
  <c r="AE55" i="25"/>
  <c r="AC56" i="25"/>
  <c r="AV56" i="25" s="1"/>
  <c r="AE56" i="25"/>
  <c r="AC57" i="25"/>
  <c r="AV57" i="25" s="1"/>
  <c r="AE57" i="25"/>
  <c r="AC58" i="25"/>
  <c r="AV58" i="25" s="1"/>
  <c r="AE58" i="25"/>
  <c r="AC59" i="25"/>
  <c r="AV59" i="25" s="1"/>
  <c r="AE59" i="25"/>
  <c r="AC60" i="25"/>
  <c r="AV60" i="25" s="1"/>
  <c r="AE60" i="25"/>
  <c r="AC61" i="25"/>
  <c r="AV61" i="25" s="1"/>
  <c r="AE61" i="25"/>
  <c r="AC62" i="25"/>
  <c r="AV62" i="25" s="1"/>
  <c r="AE62" i="25"/>
  <c r="AC63" i="25"/>
  <c r="AV63" i="25" s="1"/>
  <c r="AE63" i="25"/>
  <c r="AC64" i="25"/>
  <c r="AV64" i="25" s="1"/>
  <c r="AE64" i="25"/>
  <c r="AC65" i="25"/>
  <c r="AV65" i="25" s="1"/>
  <c r="AE65" i="25"/>
  <c r="AC66" i="25"/>
  <c r="AV66" i="25" s="1"/>
  <c r="AE66" i="25"/>
  <c r="AC67" i="25"/>
  <c r="AV67" i="25" s="1"/>
  <c r="AE67" i="25"/>
  <c r="AC68" i="25"/>
  <c r="AV68" i="25" s="1"/>
  <c r="AE68" i="25"/>
  <c r="AC69" i="25"/>
  <c r="AV69" i="25" s="1"/>
  <c r="AE69" i="25"/>
  <c r="AC70" i="25"/>
  <c r="AV70" i="25" s="1"/>
  <c r="AE70" i="25"/>
  <c r="AC71" i="25"/>
  <c r="AV71" i="25" s="1"/>
  <c r="AE71" i="25"/>
  <c r="AC72" i="25"/>
  <c r="AV72" i="25" s="1"/>
  <c r="AE72" i="25"/>
  <c r="AC73" i="25"/>
  <c r="AV73" i="25" s="1"/>
  <c r="AE73" i="25"/>
  <c r="AC74" i="25"/>
  <c r="AV74" i="25" s="1"/>
  <c r="AE74" i="25"/>
  <c r="AC75" i="25"/>
  <c r="AV75" i="25" s="1"/>
  <c r="AE75" i="25"/>
  <c r="AC76" i="25"/>
  <c r="AV76" i="25" s="1"/>
  <c r="AE76" i="25"/>
  <c r="AC77" i="25"/>
  <c r="AV77" i="25" s="1"/>
  <c r="AE77" i="25"/>
  <c r="AC78" i="25"/>
  <c r="AV78" i="25" s="1"/>
  <c r="AE78" i="25"/>
  <c r="AC79" i="25"/>
  <c r="AV79" i="25" s="1"/>
  <c r="AE79" i="25"/>
  <c r="AC80" i="25"/>
  <c r="AV80" i="25" s="1"/>
  <c r="AE80" i="25"/>
  <c r="AC81" i="25"/>
  <c r="AV81" i="25" s="1"/>
  <c r="AE81" i="25"/>
  <c r="AC82" i="25"/>
  <c r="AV82" i="25" s="1"/>
  <c r="AE82" i="25"/>
  <c r="AC83" i="25"/>
  <c r="AV83" i="25" s="1"/>
  <c r="AE83" i="25"/>
  <c r="AC84" i="25"/>
  <c r="AV84" i="25" s="1"/>
  <c r="AE84" i="25"/>
  <c r="AC85" i="25"/>
  <c r="AV85" i="25" s="1"/>
  <c r="AE85" i="25"/>
  <c r="AC86" i="25"/>
  <c r="AV86" i="25" s="1"/>
  <c r="AE86" i="25"/>
  <c r="AC87" i="25"/>
  <c r="AV87" i="25" s="1"/>
  <c r="AE87" i="25"/>
  <c r="AC88" i="25"/>
  <c r="AV88" i="25" s="1"/>
  <c r="AE88" i="25"/>
  <c r="AC89" i="25"/>
  <c r="AV89" i="25" s="1"/>
  <c r="AE89" i="25"/>
  <c r="AC90" i="25"/>
  <c r="AV90" i="25" s="1"/>
  <c r="AE90" i="25"/>
  <c r="AC91" i="25"/>
  <c r="AV91" i="25" s="1"/>
  <c r="AE91" i="25"/>
  <c r="AC92" i="25"/>
  <c r="AV92" i="25" s="1"/>
  <c r="AE92" i="25"/>
  <c r="AC93" i="25"/>
  <c r="AV93" i="25" s="1"/>
  <c r="AE93" i="25"/>
  <c r="AC94" i="25"/>
  <c r="AV94" i="25" s="1"/>
  <c r="AE94" i="25"/>
  <c r="AC95" i="25"/>
  <c r="AV95" i="25" s="1"/>
  <c r="AE95" i="25"/>
  <c r="AC96" i="25"/>
  <c r="AV96" i="25" s="1"/>
  <c r="AE96" i="25"/>
  <c r="AC97" i="25"/>
  <c r="AV97" i="25" s="1"/>
  <c r="AE97" i="25"/>
  <c r="AC98" i="25"/>
  <c r="AV98" i="25" s="1"/>
  <c r="AE98" i="25"/>
  <c r="AC99" i="25"/>
  <c r="AV99" i="25" s="1"/>
  <c r="AE99" i="25"/>
  <c r="AC100" i="25"/>
  <c r="AV100" i="25" s="1"/>
  <c r="AE100" i="25"/>
  <c r="AC101" i="25"/>
  <c r="AV101" i="25" s="1"/>
  <c r="AE101" i="25"/>
  <c r="AC102" i="25"/>
  <c r="AV102" i="25" s="1"/>
  <c r="AE102" i="25"/>
  <c r="AC103" i="25"/>
  <c r="AV103" i="25" s="1"/>
  <c r="AE103" i="25"/>
  <c r="AC104" i="25"/>
  <c r="AV104" i="25" s="1"/>
  <c r="AE104" i="25"/>
  <c r="AC105" i="25"/>
  <c r="AV105" i="25" s="1"/>
  <c r="AE105" i="25"/>
  <c r="AC106" i="25"/>
  <c r="AV106" i="25" s="1"/>
  <c r="AE106" i="25"/>
  <c r="AC107" i="25"/>
  <c r="AV107" i="25" s="1"/>
  <c r="AE107" i="25"/>
  <c r="AC108" i="25"/>
  <c r="AV108" i="25" s="1"/>
  <c r="AE108" i="25"/>
  <c r="AC109" i="25"/>
  <c r="AV109" i="25" s="1"/>
  <c r="AE109" i="25"/>
  <c r="AC110" i="25"/>
  <c r="AV110" i="25" s="1"/>
  <c r="AE110" i="25"/>
  <c r="AC111" i="25"/>
  <c r="AV111" i="25" s="1"/>
  <c r="AE111" i="25"/>
  <c r="AC112" i="25"/>
  <c r="AV112" i="25" s="1"/>
  <c r="AE112" i="25"/>
  <c r="AC113" i="25"/>
  <c r="AV113" i="25" s="1"/>
  <c r="AE113" i="25"/>
  <c r="AC114" i="25"/>
  <c r="AV114" i="25" s="1"/>
  <c r="AE114" i="25"/>
  <c r="AC115" i="25"/>
  <c r="AV115" i="25" s="1"/>
  <c r="AE115" i="25"/>
  <c r="AC116" i="25"/>
  <c r="AV116" i="25" s="1"/>
  <c r="AE116" i="25"/>
  <c r="AC117" i="25"/>
  <c r="AV117" i="25" s="1"/>
  <c r="AE117" i="25"/>
  <c r="AC118" i="25"/>
  <c r="AV118" i="25" s="1"/>
  <c r="AE118" i="25"/>
  <c r="AC119" i="25"/>
  <c r="AV119" i="25" s="1"/>
  <c r="AE119" i="25"/>
  <c r="AC120" i="25"/>
  <c r="AV120" i="25" s="1"/>
  <c r="AE120" i="25"/>
  <c r="AC121" i="25"/>
  <c r="AV121" i="25" s="1"/>
  <c r="AE121" i="25"/>
  <c r="AC122" i="25"/>
  <c r="AV122" i="25" s="1"/>
  <c r="AE122" i="25"/>
  <c r="AC123" i="25"/>
  <c r="AV123" i="25" s="1"/>
  <c r="AE123" i="25"/>
  <c r="AC124" i="25"/>
  <c r="AV124" i="25" s="1"/>
  <c r="AE124" i="25"/>
  <c r="AC125" i="25"/>
  <c r="AV125" i="25" s="1"/>
  <c r="AE125" i="25"/>
  <c r="AC126" i="25"/>
  <c r="AV126" i="25" s="1"/>
  <c r="AE126" i="25"/>
  <c r="AC127" i="25"/>
  <c r="AV127" i="25" s="1"/>
  <c r="AE127" i="25"/>
  <c r="AC128" i="25"/>
  <c r="AV128" i="25" s="1"/>
  <c r="AE128" i="25"/>
  <c r="AC129" i="25"/>
  <c r="AV129" i="25" s="1"/>
  <c r="AE129" i="25"/>
  <c r="AC130" i="25"/>
  <c r="AV130" i="25" s="1"/>
  <c r="AE130" i="25"/>
  <c r="AC131" i="25"/>
  <c r="AV131" i="25" s="1"/>
  <c r="AE131" i="25"/>
  <c r="AC132" i="25"/>
  <c r="AV132" i="25" s="1"/>
  <c r="AE132" i="25"/>
  <c r="AC133" i="25"/>
  <c r="AV133" i="25" s="1"/>
  <c r="AE133" i="25"/>
  <c r="AC134" i="25"/>
  <c r="AV134" i="25" s="1"/>
  <c r="AE134" i="25"/>
  <c r="AC135" i="25"/>
  <c r="AV135" i="25" s="1"/>
  <c r="AE135" i="25"/>
  <c r="AC136" i="25"/>
  <c r="AV136" i="25" s="1"/>
  <c r="AE136" i="25"/>
  <c r="AC137" i="25"/>
  <c r="AV137" i="25" s="1"/>
  <c r="AE137" i="25"/>
  <c r="AC138" i="25"/>
  <c r="AV138" i="25" s="1"/>
  <c r="AE138" i="25"/>
  <c r="AC139" i="25"/>
  <c r="AV139" i="25" s="1"/>
  <c r="AE139" i="25"/>
  <c r="AC140" i="25"/>
  <c r="AV140" i="25" s="1"/>
  <c r="AE140" i="25"/>
  <c r="AC141" i="25"/>
  <c r="AV141" i="25" s="1"/>
  <c r="AE141" i="25"/>
  <c r="AC142" i="25"/>
  <c r="AV142" i="25" s="1"/>
  <c r="AE142" i="25"/>
  <c r="AC143" i="25"/>
  <c r="AV143" i="25" s="1"/>
  <c r="AE143" i="25"/>
  <c r="AC144" i="25"/>
  <c r="AV144" i="25" s="1"/>
  <c r="AE144" i="25"/>
  <c r="AC145" i="25"/>
  <c r="AV145" i="25" s="1"/>
  <c r="AE145" i="25"/>
  <c r="AC146" i="25"/>
  <c r="AV146" i="25" s="1"/>
  <c r="AE146" i="25"/>
  <c r="AC147" i="25"/>
  <c r="AV147" i="25" s="1"/>
  <c r="AE147" i="25"/>
  <c r="AC148" i="25"/>
  <c r="AV148" i="25" s="1"/>
  <c r="AE148" i="25"/>
  <c r="AC149" i="25"/>
  <c r="AV149" i="25" s="1"/>
  <c r="AE149" i="25"/>
  <c r="AC150" i="25"/>
  <c r="AV150" i="25" s="1"/>
  <c r="AE150" i="25"/>
  <c r="AC151" i="25"/>
  <c r="AV151" i="25" s="1"/>
  <c r="AE151" i="25"/>
  <c r="AC152" i="25"/>
  <c r="AV152" i="25" s="1"/>
  <c r="AE152" i="25"/>
  <c r="AC153" i="25"/>
  <c r="AV153" i="25" s="1"/>
  <c r="AE153" i="25"/>
  <c r="AC154" i="25"/>
  <c r="AV154" i="25" s="1"/>
  <c r="AE154" i="25"/>
  <c r="AC155" i="25"/>
  <c r="AV155" i="25" s="1"/>
  <c r="AE155" i="25"/>
  <c r="AC156" i="25"/>
  <c r="AV156" i="25" s="1"/>
  <c r="AE156" i="25"/>
  <c r="AC157" i="25"/>
  <c r="AV157" i="25" s="1"/>
  <c r="AE157" i="25"/>
  <c r="AC158" i="25"/>
  <c r="AV158" i="25" s="1"/>
  <c r="AE158" i="25"/>
  <c r="AC159" i="25"/>
  <c r="AV159" i="25" s="1"/>
  <c r="AE159" i="25"/>
  <c r="AC160" i="25"/>
  <c r="AV160" i="25" s="1"/>
  <c r="AE160" i="25"/>
  <c r="AC161" i="25"/>
  <c r="AV161" i="25" s="1"/>
  <c r="AE161" i="25"/>
  <c r="AC162" i="25"/>
  <c r="AV162" i="25" s="1"/>
  <c r="AE162" i="25"/>
  <c r="AC163" i="25"/>
  <c r="AV163" i="25" s="1"/>
  <c r="AE163" i="25"/>
  <c r="AC164" i="25"/>
  <c r="AV164" i="25" s="1"/>
  <c r="AE164" i="25"/>
  <c r="AC165" i="25"/>
  <c r="AV165" i="25" s="1"/>
  <c r="AE165" i="25"/>
  <c r="AC166" i="25"/>
  <c r="AV166" i="25" s="1"/>
  <c r="AE166" i="25"/>
  <c r="AC167" i="25"/>
  <c r="AV167" i="25" s="1"/>
  <c r="AE167" i="25"/>
  <c r="AC168" i="25"/>
  <c r="AV168" i="25" s="1"/>
  <c r="AE168" i="25"/>
  <c r="AC169" i="25"/>
  <c r="AV169" i="25" s="1"/>
  <c r="AE169" i="25"/>
  <c r="AC170" i="25"/>
  <c r="AV170" i="25" s="1"/>
  <c r="AE170" i="25"/>
  <c r="AC171" i="25"/>
  <c r="AV171" i="25" s="1"/>
  <c r="AE171" i="25"/>
  <c r="AC172" i="25"/>
  <c r="AV172" i="25" s="1"/>
  <c r="AE172" i="25"/>
  <c r="AC173" i="25"/>
  <c r="AV173" i="25" s="1"/>
  <c r="AE173" i="25"/>
  <c r="AC174" i="25"/>
  <c r="AV174" i="25" s="1"/>
  <c r="AE174" i="25"/>
  <c r="AC175" i="25"/>
  <c r="AV175" i="25" s="1"/>
  <c r="AE175" i="25"/>
  <c r="AC176" i="25"/>
  <c r="AV176" i="25" s="1"/>
  <c r="AE176" i="25"/>
  <c r="AC177" i="25"/>
  <c r="AV177" i="25" s="1"/>
  <c r="AE177" i="25"/>
  <c r="AC178" i="25"/>
  <c r="AV178" i="25" s="1"/>
  <c r="AE178" i="25"/>
  <c r="AC179" i="25"/>
  <c r="AV179" i="25" s="1"/>
  <c r="AE179" i="25"/>
  <c r="AC180" i="25"/>
  <c r="AV180" i="25" s="1"/>
  <c r="AE180" i="25"/>
  <c r="AC181" i="25"/>
  <c r="AV181" i="25" s="1"/>
  <c r="AE181" i="25"/>
  <c r="AC182" i="25"/>
  <c r="AV182" i="25" s="1"/>
  <c r="AE182" i="25"/>
  <c r="AC183" i="25"/>
  <c r="AV183" i="25" s="1"/>
  <c r="AE183" i="25"/>
  <c r="AC184" i="25"/>
  <c r="AV184" i="25" s="1"/>
  <c r="AE184" i="25"/>
  <c r="AC185" i="25"/>
  <c r="AV185" i="25" s="1"/>
  <c r="AE185" i="25"/>
  <c r="AC186" i="25"/>
  <c r="AV186" i="25" s="1"/>
  <c r="AE186" i="25"/>
  <c r="AC187" i="25"/>
  <c r="AV187" i="25" s="1"/>
  <c r="AE187" i="25"/>
  <c r="AC188" i="25"/>
  <c r="AV188" i="25" s="1"/>
  <c r="AE188" i="25"/>
  <c r="AC189" i="25"/>
  <c r="AV189" i="25" s="1"/>
  <c r="AE189" i="25"/>
  <c r="AC190" i="25"/>
  <c r="AV190" i="25" s="1"/>
  <c r="AE190" i="25"/>
  <c r="AC191" i="25"/>
  <c r="AV191" i="25" s="1"/>
  <c r="AE191" i="25"/>
  <c r="AC192" i="25"/>
  <c r="AV192" i="25" s="1"/>
  <c r="AE192" i="25"/>
  <c r="AC193" i="25"/>
  <c r="AV193" i="25" s="1"/>
  <c r="AE193" i="25"/>
  <c r="AC194" i="25"/>
  <c r="AV194" i="25" s="1"/>
  <c r="AE194" i="25"/>
  <c r="AC195" i="25"/>
  <c r="AV195" i="25" s="1"/>
  <c r="AE195" i="25"/>
  <c r="AC196" i="25"/>
  <c r="AV196" i="25" s="1"/>
  <c r="AE196" i="25"/>
  <c r="AC197" i="25"/>
  <c r="AV197" i="25" s="1"/>
  <c r="AE197" i="25"/>
  <c r="AC198" i="25"/>
  <c r="AV198" i="25" s="1"/>
  <c r="AE198" i="25"/>
  <c r="AC199" i="25"/>
  <c r="AV199" i="25" s="1"/>
  <c r="AE199" i="25"/>
  <c r="AC200" i="25"/>
  <c r="AV200" i="25" s="1"/>
  <c r="AE200" i="25"/>
  <c r="AC201" i="25"/>
  <c r="AV201" i="25" s="1"/>
  <c r="AE201" i="25"/>
  <c r="AC202" i="25"/>
  <c r="AV202" i="25" s="1"/>
  <c r="AE202" i="25"/>
  <c r="AC203" i="25"/>
  <c r="AV203" i="25" s="1"/>
  <c r="AE203" i="25"/>
  <c r="AC204" i="25"/>
  <c r="AV204" i="25" s="1"/>
  <c r="AE204" i="25"/>
  <c r="AC205" i="25"/>
  <c r="AV205" i="25" s="1"/>
  <c r="AE205" i="25"/>
  <c r="AC206" i="25"/>
  <c r="AV206" i="25" s="1"/>
  <c r="AE206" i="25"/>
  <c r="AC207" i="25"/>
  <c r="AV207" i="25" s="1"/>
  <c r="AE207" i="25"/>
  <c r="AC208" i="25"/>
  <c r="AV208" i="25" s="1"/>
  <c r="AE208" i="25"/>
  <c r="AC209" i="25"/>
  <c r="AV209" i="25" s="1"/>
  <c r="AE209" i="25"/>
  <c r="AC210" i="25"/>
  <c r="AV210" i="25" s="1"/>
  <c r="AE210" i="25"/>
  <c r="AC211" i="25"/>
  <c r="AV211" i="25" s="1"/>
  <c r="AE211" i="25"/>
  <c r="AC212" i="25"/>
  <c r="AV212" i="25" s="1"/>
  <c r="AE212" i="25"/>
  <c r="AC213" i="25"/>
  <c r="AV213" i="25" s="1"/>
  <c r="AE213" i="25"/>
  <c r="AC214" i="25"/>
  <c r="AV214" i="25" s="1"/>
  <c r="AE214" i="25"/>
  <c r="AC215" i="25"/>
  <c r="AV215" i="25" s="1"/>
  <c r="AE215" i="25"/>
  <c r="AC216" i="25"/>
  <c r="AV216" i="25" s="1"/>
  <c r="AE216" i="25"/>
  <c r="AC217" i="25"/>
  <c r="AV217" i="25" s="1"/>
  <c r="AE217" i="25"/>
  <c r="AC218" i="25"/>
  <c r="AV218" i="25" s="1"/>
  <c r="AE218" i="25"/>
  <c r="AC219" i="25"/>
  <c r="AV219" i="25" s="1"/>
  <c r="AE219" i="25"/>
  <c r="AC220" i="25"/>
  <c r="AV220" i="25" s="1"/>
  <c r="AE220" i="25"/>
  <c r="AC221" i="25"/>
  <c r="AV221" i="25" s="1"/>
  <c r="AE221" i="25"/>
  <c r="AC222" i="25"/>
  <c r="AV222" i="25" s="1"/>
  <c r="AE222" i="25"/>
  <c r="AC223" i="25"/>
  <c r="AV223" i="25" s="1"/>
  <c r="AE223" i="25"/>
  <c r="AC224" i="25"/>
  <c r="AV224" i="25" s="1"/>
  <c r="AE224" i="25"/>
  <c r="AC225" i="25"/>
  <c r="AV225" i="25" s="1"/>
  <c r="AE225" i="25"/>
  <c r="AC226" i="25"/>
  <c r="AV226" i="25" s="1"/>
  <c r="AE226" i="25"/>
  <c r="AC227" i="25"/>
  <c r="AV227" i="25" s="1"/>
  <c r="AE227" i="25"/>
  <c r="AC228" i="25"/>
  <c r="AV228" i="25" s="1"/>
  <c r="AE228" i="25"/>
  <c r="AC229" i="25"/>
  <c r="AV229" i="25" s="1"/>
  <c r="AE229" i="25"/>
  <c r="AC230" i="25"/>
  <c r="AV230" i="25" s="1"/>
  <c r="AE230" i="25"/>
  <c r="AC231" i="25"/>
  <c r="AV231" i="25" s="1"/>
  <c r="AE231" i="25"/>
  <c r="AC232" i="25"/>
  <c r="AV232" i="25" s="1"/>
  <c r="AE232" i="25"/>
  <c r="AC233" i="25"/>
  <c r="AV233" i="25" s="1"/>
  <c r="AE233" i="25"/>
  <c r="AC234" i="25"/>
  <c r="AV234" i="25" s="1"/>
  <c r="AE234" i="25"/>
  <c r="AC235" i="25"/>
  <c r="AV235" i="25" s="1"/>
  <c r="AE235" i="25"/>
  <c r="AC236" i="25"/>
  <c r="AV236" i="25" s="1"/>
  <c r="AE236" i="25"/>
  <c r="AC237" i="25"/>
  <c r="AV237" i="25" s="1"/>
  <c r="AE237" i="25"/>
  <c r="AC238" i="25"/>
  <c r="AV238" i="25" s="1"/>
  <c r="AE238" i="25"/>
  <c r="AC239" i="25"/>
  <c r="AV239" i="25" s="1"/>
  <c r="AE239" i="25"/>
  <c r="AC240" i="25"/>
  <c r="AV240" i="25" s="1"/>
  <c r="AE240" i="25"/>
  <c r="AC241" i="25"/>
  <c r="AV241" i="25" s="1"/>
  <c r="AE241" i="25"/>
  <c r="AC242" i="25"/>
  <c r="AV242" i="25" s="1"/>
  <c r="AE242" i="25"/>
  <c r="AC243" i="25"/>
  <c r="AV243" i="25" s="1"/>
  <c r="AE243" i="25"/>
  <c r="AC244" i="25"/>
  <c r="AV244" i="25" s="1"/>
  <c r="AE244" i="25"/>
  <c r="AC245" i="25"/>
  <c r="AV245" i="25" s="1"/>
  <c r="AE245" i="25"/>
  <c r="AC246" i="25"/>
  <c r="AV246" i="25" s="1"/>
  <c r="AE246" i="25"/>
  <c r="AC247" i="25"/>
  <c r="AV247" i="25" s="1"/>
  <c r="AE247" i="25"/>
  <c r="AC248" i="25"/>
  <c r="AV248" i="25" s="1"/>
  <c r="AE248" i="25"/>
  <c r="AC249" i="25"/>
  <c r="AV249" i="25" s="1"/>
  <c r="AE249" i="25"/>
  <c r="AC250" i="25"/>
  <c r="AV250" i="25" s="1"/>
  <c r="AE250" i="25"/>
  <c r="AC251" i="25"/>
  <c r="AV251" i="25" s="1"/>
  <c r="AE251" i="25"/>
  <c r="AC252" i="25"/>
  <c r="AV252" i="25" s="1"/>
  <c r="AE252" i="25"/>
  <c r="AC253" i="25"/>
  <c r="AV253" i="25" s="1"/>
  <c r="AE253" i="25"/>
  <c r="AC254" i="25"/>
  <c r="AV254" i="25" s="1"/>
  <c r="AE254" i="25"/>
  <c r="AC255" i="25"/>
  <c r="AV255" i="25" s="1"/>
  <c r="AE255" i="25"/>
  <c r="AC256" i="25"/>
  <c r="AV256" i="25" s="1"/>
  <c r="AE256" i="25"/>
  <c r="AC257" i="25"/>
  <c r="AV257" i="25" s="1"/>
  <c r="AE257" i="25"/>
  <c r="AC258" i="25"/>
  <c r="AV258" i="25" s="1"/>
  <c r="AE258" i="25"/>
  <c r="AC259" i="25"/>
  <c r="AV259" i="25" s="1"/>
  <c r="AE259" i="25"/>
  <c r="AC260" i="25"/>
  <c r="AV260" i="25" s="1"/>
  <c r="AE260" i="25"/>
  <c r="AC261" i="25"/>
  <c r="AV261" i="25" s="1"/>
  <c r="AE261" i="25"/>
  <c r="AC262" i="25"/>
  <c r="AV262" i="25" s="1"/>
  <c r="AE262" i="25"/>
  <c r="AC263" i="25"/>
  <c r="AV263" i="25" s="1"/>
  <c r="AE263" i="25"/>
  <c r="AC264" i="25"/>
  <c r="AV264" i="25" s="1"/>
  <c r="AE264" i="25"/>
  <c r="AC265" i="25"/>
  <c r="AV265" i="25" s="1"/>
  <c r="AE265" i="25"/>
  <c r="AC266" i="25"/>
  <c r="AV266" i="25" s="1"/>
  <c r="AE266" i="25"/>
  <c r="AC267" i="25"/>
  <c r="AV267" i="25" s="1"/>
  <c r="AE267" i="25"/>
  <c r="AC268" i="25"/>
  <c r="AV268" i="25" s="1"/>
  <c r="AE268" i="25"/>
  <c r="AC269" i="25"/>
  <c r="AV269" i="25" s="1"/>
  <c r="AE269" i="25"/>
  <c r="AC270" i="25"/>
  <c r="AV270" i="25" s="1"/>
  <c r="AE270" i="25"/>
  <c r="AC271" i="25"/>
  <c r="AV271" i="25" s="1"/>
  <c r="AE271" i="25"/>
  <c r="AC272" i="25"/>
  <c r="AV272" i="25" s="1"/>
  <c r="AE272" i="25"/>
  <c r="AC273" i="25"/>
  <c r="AV273" i="25" s="1"/>
  <c r="AE273" i="25"/>
  <c r="AC274" i="25"/>
  <c r="AV274" i="25" s="1"/>
  <c r="AE274" i="25"/>
  <c r="AC275" i="25"/>
  <c r="AV275" i="25" s="1"/>
  <c r="AE275" i="25"/>
  <c r="AC276" i="25"/>
  <c r="AV276" i="25" s="1"/>
  <c r="AE276" i="25"/>
  <c r="AC277" i="25"/>
  <c r="AV277" i="25" s="1"/>
  <c r="AE277" i="25"/>
  <c r="AC278" i="25"/>
  <c r="AV278" i="25" s="1"/>
  <c r="AE278" i="25"/>
  <c r="AC279" i="25"/>
  <c r="AV279" i="25" s="1"/>
  <c r="AE279" i="25"/>
  <c r="AC280" i="25"/>
  <c r="AV280" i="25" s="1"/>
  <c r="AE280" i="25"/>
  <c r="AC281" i="25"/>
  <c r="AV281" i="25" s="1"/>
  <c r="AE281" i="25"/>
  <c r="AC282" i="25"/>
  <c r="AV282" i="25" s="1"/>
  <c r="AE282" i="25"/>
  <c r="AC283" i="25"/>
  <c r="AV283" i="25" s="1"/>
  <c r="AE283" i="25"/>
  <c r="AC284" i="25"/>
  <c r="AV284" i="25" s="1"/>
  <c r="AE284" i="25"/>
  <c r="AC285" i="25"/>
  <c r="AV285" i="25" s="1"/>
  <c r="AE285" i="25"/>
  <c r="AC286" i="25"/>
  <c r="AV286" i="25" s="1"/>
  <c r="AE286" i="25"/>
  <c r="AC287" i="25"/>
  <c r="AV287" i="25" s="1"/>
  <c r="AE287" i="25"/>
  <c r="AC288" i="25"/>
  <c r="AV288" i="25" s="1"/>
  <c r="AE288" i="25"/>
  <c r="AC289" i="25"/>
  <c r="AV289" i="25" s="1"/>
  <c r="AE289" i="25"/>
  <c r="AC290" i="25"/>
  <c r="AV290" i="25" s="1"/>
  <c r="AE290" i="25"/>
  <c r="AC291" i="25"/>
  <c r="AV291" i="25" s="1"/>
  <c r="AE291" i="25"/>
  <c r="AC292" i="25"/>
  <c r="AV292" i="25" s="1"/>
  <c r="AE292" i="25"/>
  <c r="AC293" i="25"/>
  <c r="AV293" i="25" s="1"/>
  <c r="AE293" i="25"/>
  <c r="AC294" i="25"/>
  <c r="AV294" i="25" s="1"/>
  <c r="AE294" i="25"/>
  <c r="AC295" i="25"/>
  <c r="AV295" i="25" s="1"/>
  <c r="AE295" i="25"/>
  <c r="AC296" i="25"/>
  <c r="AV296" i="25" s="1"/>
  <c r="AE296" i="25"/>
  <c r="AC297" i="25"/>
  <c r="AV297" i="25" s="1"/>
  <c r="AE297" i="25"/>
  <c r="AC298" i="25"/>
  <c r="AV298" i="25" s="1"/>
  <c r="AE298" i="25"/>
  <c r="AC299" i="25"/>
  <c r="AV299" i="25" s="1"/>
  <c r="AE299" i="25"/>
  <c r="AC300" i="25"/>
  <c r="AV300" i="25" s="1"/>
  <c r="AE300" i="25"/>
  <c r="AC301" i="25"/>
  <c r="AV301" i="25" s="1"/>
  <c r="AE301" i="25"/>
  <c r="AC302" i="25"/>
  <c r="AV302" i="25" s="1"/>
  <c r="AE302" i="25"/>
  <c r="AC303" i="25"/>
  <c r="AV303" i="25" s="1"/>
  <c r="AE303" i="25"/>
  <c r="AC304" i="25"/>
  <c r="AV304" i="25" s="1"/>
  <c r="AE304" i="25"/>
  <c r="AC305" i="25"/>
  <c r="AV305" i="25" s="1"/>
  <c r="AE305" i="25"/>
  <c r="AC306" i="25"/>
  <c r="AV306" i="25" s="1"/>
  <c r="AE306" i="25"/>
  <c r="AC307" i="25"/>
  <c r="AV307" i="25" s="1"/>
  <c r="AE307" i="25"/>
  <c r="AC308" i="25"/>
  <c r="AV308" i="25" s="1"/>
  <c r="AE308" i="25"/>
  <c r="AC309" i="25"/>
  <c r="AV309" i="25" s="1"/>
  <c r="AE309" i="25"/>
  <c r="AC310" i="25"/>
  <c r="AV310" i="25" s="1"/>
  <c r="AE310" i="25"/>
  <c r="AC311" i="25"/>
  <c r="AV311" i="25" s="1"/>
  <c r="AE311" i="25"/>
  <c r="AC312" i="25"/>
  <c r="AV312" i="25" s="1"/>
  <c r="AE312" i="25"/>
  <c r="AC313" i="25"/>
  <c r="AV313" i="25" s="1"/>
  <c r="AE313" i="25"/>
  <c r="AC314" i="25"/>
  <c r="AV314" i="25" s="1"/>
  <c r="AE314" i="25"/>
  <c r="AC315" i="25"/>
  <c r="AV315" i="25" s="1"/>
  <c r="AE315" i="25"/>
  <c r="AC316" i="25"/>
  <c r="AV316" i="25" s="1"/>
  <c r="AE316" i="25"/>
  <c r="AC317" i="25"/>
  <c r="AV317" i="25" s="1"/>
  <c r="AE317" i="25"/>
  <c r="AC318" i="25"/>
  <c r="AV318" i="25" s="1"/>
  <c r="AE318" i="25"/>
  <c r="AC319" i="25"/>
  <c r="AV319" i="25" s="1"/>
  <c r="AE319" i="25"/>
  <c r="AC320" i="25"/>
  <c r="AV320" i="25" s="1"/>
  <c r="AE320" i="25"/>
  <c r="AC321" i="25"/>
  <c r="AV321" i="25" s="1"/>
  <c r="AE321" i="25"/>
  <c r="AC322" i="25"/>
  <c r="AV322" i="25" s="1"/>
  <c r="AE322" i="25"/>
  <c r="AC323" i="25"/>
  <c r="AV323" i="25" s="1"/>
  <c r="AE323" i="25"/>
  <c r="AC324" i="25"/>
  <c r="AV324" i="25" s="1"/>
  <c r="AE324" i="25"/>
  <c r="AC325" i="25"/>
  <c r="AV325" i="25" s="1"/>
  <c r="AE325" i="25"/>
  <c r="AC326" i="25"/>
  <c r="AV326" i="25" s="1"/>
  <c r="AE326" i="25"/>
  <c r="AC327" i="25"/>
  <c r="AV327" i="25" s="1"/>
  <c r="AE327" i="25"/>
  <c r="AC328" i="25"/>
  <c r="AV328" i="25" s="1"/>
  <c r="AE328" i="25"/>
  <c r="AC329" i="25"/>
  <c r="AV329" i="25" s="1"/>
  <c r="AE329" i="25"/>
  <c r="AC330" i="25"/>
  <c r="AV330" i="25" s="1"/>
  <c r="AE330" i="25"/>
  <c r="AC331" i="25"/>
  <c r="AV331" i="25" s="1"/>
  <c r="AE331" i="25"/>
  <c r="AC332" i="25"/>
  <c r="AV332" i="25" s="1"/>
  <c r="AE332" i="25"/>
  <c r="AC333" i="25"/>
  <c r="AV333" i="25" s="1"/>
  <c r="AE333" i="25"/>
  <c r="AC334" i="25"/>
  <c r="AV334" i="25" s="1"/>
  <c r="AE334" i="25"/>
  <c r="AC335" i="25"/>
  <c r="AV335" i="25" s="1"/>
  <c r="AE335" i="25"/>
  <c r="AC336" i="25"/>
  <c r="AV336" i="25" s="1"/>
  <c r="AE336" i="25"/>
  <c r="AC337" i="25"/>
  <c r="AV337" i="25" s="1"/>
  <c r="AE337" i="25"/>
  <c r="AC338" i="25"/>
  <c r="AV338" i="25" s="1"/>
  <c r="AE338" i="25"/>
  <c r="AC339" i="25"/>
  <c r="AV339" i="25" s="1"/>
  <c r="AE339" i="25"/>
  <c r="AC340" i="25"/>
  <c r="AV340" i="25" s="1"/>
  <c r="AE340" i="25"/>
  <c r="AC341" i="25"/>
  <c r="AV341" i="25" s="1"/>
  <c r="AE341" i="25"/>
  <c r="AC342" i="25"/>
  <c r="AV342" i="25" s="1"/>
  <c r="AE342" i="25"/>
  <c r="AC343" i="25"/>
  <c r="AV343" i="25" s="1"/>
  <c r="AE343" i="25"/>
  <c r="AC344" i="25"/>
  <c r="AV344" i="25" s="1"/>
  <c r="AE344" i="25"/>
  <c r="AC345" i="25"/>
  <c r="AV345" i="25" s="1"/>
  <c r="AE345" i="25"/>
  <c r="AC346" i="25"/>
  <c r="AV346" i="25" s="1"/>
  <c r="AE346" i="25"/>
  <c r="AC347" i="25"/>
  <c r="AV347" i="25" s="1"/>
  <c r="AE347" i="25"/>
  <c r="AC348" i="25"/>
  <c r="AV348" i="25" s="1"/>
  <c r="AE348" i="25"/>
  <c r="AC349" i="25"/>
  <c r="AV349" i="25" s="1"/>
  <c r="AE349" i="25"/>
  <c r="AC350" i="25"/>
  <c r="AV350" i="25" s="1"/>
  <c r="AE350" i="25"/>
  <c r="AC351" i="25"/>
  <c r="AV351" i="25" s="1"/>
  <c r="AE351" i="25"/>
  <c r="AC352" i="25"/>
  <c r="AV352" i="25" s="1"/>
  <c r="AE352" i="25"/>
  <c r="AC353" i="25"/>
  <c r="AV353" i="25" s="1"/>
  <c r="AE353" i="25"/>
  <c r="AC354" i="25"/>
  <c r="AV354" i="25" s="1"/>
  <c r="AE354" i="25"/>
  <c r="AC355" i="25"/>
  <c r="AV355" i="25" s="1"/>
  <c r="AE355" i="25"/>
  <c r="AC356" i="25"/>
  <c r="AV356" i="25" s="1"/>
  <c r="AE356" i="25"/>
  <c r="AC357" i="25"/>
  <c r="AV357" i="25" s="1"/>
  <c r="AE357" i="25"/>
  <c r="AC358" i="25"/>
  <c r="AV358" i="25" s="1"/>
  <c r="AE358" i="25"/>
  <c r="AC359" i="25"/>
  <c r="AV359" i="25" s="1"/>
  <c r="AE359" i="25"/>
  <c r="AC360" i="25"/>
  <c r="AV360" i="25" s="1"/>
  <c r="AE360" i="25"/>
  <c r="AC361" i="25"/>
  <c r="AV361" i="25" s="1"/>
  <c r="AE361" i="25"/>
  <c r="AC362" i="25"/>
  <c r="AV362" i="25" s="1"/>
  <c r="AE362" i="25"/>
  <c r="AC363" i="25"/>
  <c r="AV363" i="25" s="1"/>
  <c r="AE363" i="25"/>
  <c r="AC364" i="25"/>
  <c r="AV364" i="25" s="1"/>
  <c r="AE364" i="25"/>
  <c r="AC365" i="25"/>
  <c r="AV365" i="25" s="1"/>
  <c r="AE365" i="25"/>
  <c r="AC366" i="25"/>
  <c r="AV366" i="25" s="1"/>
  <c r="AE366" i="25"/>
  <c r="AC367" i="25"/>
  <c r="AV367" i="25" s="1"/>
  <c r="AE367" i="25"/>
  <c r="AC368" i="25"/>
  <c r="AV368" i="25" s="1"/>
  <c r="AE368" i="25"/>
  <c r="AC369" i="25"/>
  <c r="AV369" i="25" s="1"/>
  <c r="AE369" i="25"/>
  <c r="AC370" i="25"/>
  <c r="AV370" i="25" s="1"/>
  <c r="AE370" i="25"/>
  <c r="AC371" i="25"/>
  <c r="AV371" i="25" s="1"/>
  <c r="AE371" i="25"/>
  <c r="AC372" i="25"/>
  <c r="AV372" i="25" s="1"/>
  <c r="AE372" i="25"/>
  <c r="AC373" i="25"/>
  <c r="AV373" i="25" s="1"/>
  <c r="AE373" i="25"/>
  <c r="AC374" i="25"/>
  <c r="AV374" i="25" s="1"/>
  <c r="AE374" i="25"/>
  <c r="AC375" i="25"/>
  <c r="AV375" i="25" s="1"/>
  <c r="AE375" i="25"/>
  <c r="AC376" i="25"/>
  <c r="AV376" i="25" s="1"/>
  <c r="AE376" i="25"/>
  <c r="AC377" i="25"/>
  <c r="AV377" i="25" s="1"/>
  <c r="AE377" i="25"/>
  <c r="AC378" i="25"/>
  <c r="AV378" i="25" s="1"/>
  <c r="AE378" i="25"/>
  <c r="AC379" i="25"/>
  <c r="AV379" i="25" s="1"/>
  <c r="AE379" i="25"/>
  <c r="AC380" i="25"/>
  <c r="AV380" i="25" s="1"/>
  <c r="AE380" i="25"/>
  <c r="AC381" i="25"/>
  <c r="AV381" i="25" s="1"/>
  <c r="AE381" i="25"/>
  <c r="AC382" i="25"/>
  <c r="AV382" i="25" s="1"/>
  <c r="AE382" i="25"/>
  <c r="AC383" i="25"/>
  <c r="AV383" i="25" s="1"/>
  <c r="AE383" i="25"/>
  <c r="AC384" i="25"/>
  <c r="AV384" i="25" s="1"/>
  <c r="AE384" i="25"/>
  <c r="AC385" i="25"/>
  <c r="AV385" i="25" s="1"/>
  <c r="AE385" i="25"/>
  <c r="AC386" i="25"/>
  <c r="AV386" i="25" s="1"/>
  <c r="AE386" i="25"/>
  <c r="AC387" i="25"/>
  <c r="AV387" i="25" s="1"/>
  <c r="AE387" i="25"/>
  <c r="AC388" i="25"/>
  <c r="AV388" i="25" s="1"/>
  <c r="AE388" i="25"/>
  <c r="AC389" i="25"/>
  <c r="AV389" i="25" s="1"/>
  <c r="AE389" i="25"/>
  <c r="AC390" i="25"/>
  <c r="AV390" i="25" s="1"/>
  <c r="AE390" i="25"/>
  <c r="AC391" i="25"/>
  <c r="AV391" i="25" s="1"/>
  <c r="AE391" i="25"/>
  <c r="AC392" i="25"/>
  <c r="AV392" i="25" s="1"/>
  <c r="AE392" i="25"/>
  <c r="AC393" i="25"/>
  <c r="AV393" i="25" s="1"/>
  <c r="AE393" i="25"/>
  <c r="AC394" i="25"/>
  <c r="AV394" i="25" s="1"/>
  <c r="AE394" i="25"/>
  <c r="AC395" i="25"/>
  <c r="AV395" i="25" s="1"/>
  <c r="AE395" i="25"/>
  <c r="AC396" i="25"/>
  <c r="AV396" i="25" s="1"/>
  <c r="AE396" i="25"/>
  <c r="AC397" i="25"/>
  <c r="AV397" i="25" s="1"/>
  <c r="AE397" i="25"/>
  <c r="AC398" i="25"/>
  <c r="AV398" i="25" s="1"/>
  <c r="AE398" i="25"/>
  <c r="AC399" i="25"/>
  <c r="AV399" i="25" s="1"/>
  <c r="AE399" i="25"/>
  <c r="AC400" i="25"/>
  <c r="AV400" i="25" s="1"/>
  <c r="AE400" i="25"/>
  <c r="AC401" i="25"/>
  <c r="AV401" i="25" s="1"/>
  <c r="AE401" i="25"/>
  <c r="AC402" i="25"/>
  <c r="AV402" i="25" s="1"/>
  <c r="AE402" i="25"/>
  <c r="AC403" i="25"/>
  <c r="AV403" i="25" s="1"/>
  <c r="AE403" i="25"/>
  <c r="AC404" i="25"/>
  <c r="AV404" i="25" s="1"/>
  <c r="AE404" i="25"/>
  <c r="AC405" i="25"/>
  <c r="AV405" i="25" s="1"/>
  <c r="AE405" i="25"/>
  <c r="AC406" i="25"/>
  <c r="AV406" i="25" s="1"/>
  <c r="AE406" i="25"/>
  <c r="AC407" i="25"/>
  <c r="AV407" i="25" s="1"/>
  <c r="AE407" i="25"/>
  <c r="AC408" i="25"/>
  <c r="AV408" i="25" s="1"/>
  <c r="AE408" i="25"/>
  <c r="AC409" i="25"/>
  <c r="AV409" i="25" s="1"/>
  <c r="AE409" i="25"/>
  <c r="AC410" i="25"/>
  <c r="AV410" i="25" s="1"/>
  <c r="AE410" i="25"/>
  <c r="AC411" i="25"/>
  <c r="AV411" i="25" s="1"/>
  <c r="AE411" i="25"/>
  <c r="AC412" i="25"/>
  <c r="AV412" i="25" s="1"/>
  <c r="AE412" i="25"/>
  <c r="AC413" i="25"/>
  <c r="AV413" i="25" s="1"/>
  <c r="AE413" i="25"/>
  <c r="AC414" i="25"/>
  <c r="AV414" i="25" s="1"/>
  <c r="AE414" i="25"/>
  <c r="AC415" i="25"/>
  <c r="AV415" i="25" s="1"/>
  <c r="AE415" i="25"/>
  <c r="AC416" i="25"/>
  <c r="AV416" i="25" s="1"/>
  <c r="AE416" i="25"/>
  <c r="AC417" i="25"/>
  <c r="AV417" i="25" s="1"/>
  <c r="AE417" i="25"/>
  <c r="AC418" i="25"/>
  <c r="AV418" i="25" s="1"/>
  <c r="AE418" i="25"/>
  <c r="AC419" i="25"/>
  <c r="AV419" i="25" s="1"/>
  <c r="AE419" i="25"/>
  <c r="AC420" i="25"/>
  <c r="AV420" i="25" s="1"/>
  <c r="AE420" i="25"/>
  <c r="AC421" i="25"/>
  <c r="AV421" i="25" s="1"/>
  <c r="AE421" i="25"/>
  <c r="AC422" i="25"/>
  <c r="AV422" i="25" s="1"/>
  <c r="AE422" i="25"/>
  <c r="AC423" i="25"/>
  <c r="AV423" i="25" s="1"/>
  <c r="AE423" i="25"/>
  <c r="AC424" i="25"/>
  <c r="AV424" i="25" s="1"/>
  <c r="AE424" i="25"/>
  <c r="AC425" i="25"/>
  <c r="AV425" i="25" s="1"/>
  <c r="AE425" i="25"/>
  <c r="AC426" i="25"/>
  <c r="AV426" i="25" s="1"/>
  <c r="AE426" i="25"/>
  <c r="AC427" i="25"/>
  <c r="AV427" i="25" s="1"/>
  <c r="AE427" i="25"/>
  <c r="AC428" i="25"/>
  <c r="AV428" i="25" s="1"/>
  <c r="AE428" i="25"/>
  <c r="AC429" i="25"/>
  <c r="AV429" i="25" s="1"/>
  <c r="AE429" i="25"/>
  <c r="AC430" i="25"/>
  <c r="AV430" i="25" s="1"/>
  <c r="AE430" i="25"/>
  <c r="AC431" i="25"/>
  <c r="AV431" i="25" s="1"/>
  <c r="AE431" i="25"/>
  <c r="AC432" i="25"/>
  <c r="AV432" i="25" s="1"/>
  <c r="AE432" i="25"/>
  <c r="AC433" i="25"/>
  <c r="AV433" i="25" s="1"/>
  <c r="AE433" i="25"/>
  <c r="AC434" i="25"/>
  <c r="AV434" i="25" s="1"/>
  <c r="AE434" i="25"/>
  <c r="AC435" i="25"/>
  <c r="AV435" i="25" s="1"/>
  <c r="AE435" i="25"/>
  <c r="AC436" i="25"/>
  <c r="AV436" i="25" s="1"/>
  <c r="AE436" i="25"/>
  <c r="AC437" i="25"/>
  <c r="AV437" i="25" s="1"/>
  <c r="AE437" i="25"/>
  <c r="AC438" i="25"/>
  <c r="AV438" i="25" s="1"/>
  <c r="AE438" i="25"/>
  <c r="AC439" i="25"/>
  <c r="AV439" i="25" s="1"/>
  <c r="AE439" i="25"/>
  <c r="AC440" i="25"/>
  <c r="AV440" i="25" s="1"/>
  <c r="AE440" i="25"/>
  <c r="AC441" i="25"/>
  <c r="AV441" i="25" s="1"/>
  <c r="AE441" i="25"/>
  <c r="AC442" i="25"/>
  <c r="AV442" i="25" s="1"/>
  <c r="AE442" i="25"/>
  <c r="AC443" i="25"/>
  <c r="AV443" i="25" s="1"/>
  <c r="AE443" i="25"/>
  <c r="AC444" i="25"/>
  <c r="AV444" i="25" s="1"/>
  <c r="AE444" i="25"/>
  <c r="AC445" i="25"/>
  <c r="AV445" i="25" s="1"/>
  <c r="AE445" i="25"/>
  <c r="AC446" i="25"/>
  <c r="AV446" i="25" s="1"/>
  <c r="AE446" i="25"/>
  <c r="AC447" i="25"/>
  <c r="AV447" i="25" s="1"/>
  <c r="AE447" i="25"/>
  <c r="AC448" i="25"/>
  <c r="AV448" i="25" s="1"/>
  <c r="AE448" i="25"/>
  <c r="AC449" i="25"/>
  <c r="AV449" i="25" s="1"/>
  <c r="AE449" i="25"/>
  <c r="AC450" i="25"/>
  <c r="AV450" i="25" s="1"/>
  <c r="AE450" i="25"/>
  <c r="AC451" i="25"/>
  <c r="AV451" i="25" s="1"/>
  <c r="AE451" i="25"/>
  <c r="AC452" i="25"/>
  <c r="AV452" i="25" s="1"/>
  <c r="AE452" i="25"/>
  <c r="AC453" i="25"/>
  <c r="AV453" i="25" s="1"/>
  <c r="AE453" i="25"/>
  <c r="AC454" i="25"/>
  <c r="AV454" i="25" s="1"/>
  <c r="AE454" i="25"/>
  <c r="AC455" i="25"/>
  <c r="AV455" i="25" s="1"/>
  <c r="AE455" i="25"/>
  <c r="AC456" i="25"/>
  <c r="AV456" i="25" s="1"/>
  <c r="AE456" i="25"/>
  <c r="AC457" i="25"/>
  <c r="AV457" i="25" s="1"/>
  <c r="AE457" i="25"/>
  <c r="AC458" i="25"/>
  <c r="AV458" i="25" s="1"/>
  <c r="AE458" i="25"/>
  <c r="AC459" i="25"/>
  <c r="AV459" i="25" s="1"/>
  <c r="AE459" i="25"/>
  <c r="AC460" i="25"/>
  <c r="AV460" i="25" s="1"/>
  <c r="AE460" i="25"/>
  <c r="AC461" i="25"/>
  <c r="AV461" i="25" s="1"/>
  <c r="AE461" i="25"/>
  <c r="AC462" i="25"/>
  <c r="AV462" i="25" s="1"/>
  <c r="AE462" i="25"/>
  <c r="AC463" i="25"/>
  <c r="AV463" i="25" s="1"/>
  <c r="AE463" i="25"/>
  <c r="AC464" i="25"/>
  <c r="AV464" i="25" s="1"/>
  <c r="AE464" i="25"/>
  <c r="AC465" i="25"/>
  <c r="AV465" i="25" s="1"/>
  <c r="AE465" i="25"/>
  <c r="AC466" i="25"/>
  <c r="AV466" i="25" s="1"/>
  <c r="AE466" i="25"/>
  <c r="AC467" i="25"/>
  <c r="AV467" i="25" s="1"/>
  <c r="AE467" i="25"/>
  <c r="AC468" i="25"/>
  <c r="AV468" i="25" s="1"/>
  <c r="AE468" i="25"/>
  <c r="AC469" i="25"/>
  <c r="AV469" i="25" s="1"/>
  <c r="AE469" i="25"/>
  <c r="AC470" i="25"/>
  <c r="AV470" i="25" s="1"/>
  <c r="AE470" i="25"/>
  <c r="AC471" i="25"/>
  <c r="AV471" i="25" s="1"/>
  <c r="AE471" i="25"/>
  <c r="AC472" i="25"/>
  <c r="AV472" i="25" s="1"/>
  <c r="AE472" i="25"/>
  <c r="AC473" i="25"/>
  <c r="AV473" i="25" s="1"/>
  <c r="AE473" i="25"/>
  <c r="AC474" i="25"/>
  <c r="AV474" i="25" s="1"/>
  <c r="AE474" i="25"/>
  <c r="AC475" i="25"/>
  <c r="AV475" i="25" s="1"/>
  <c r="AE475" i="25"/>
  <c r="AC476" i="25"/>
  <c r="AV476" i="25" s="1"/>
  <c r="AE476" i="25"/>
  <c r="AC477" i="25"/>
  <c r="AV477" i="25" s="1"/>
  <c r="AE477" i="25"/>
  <c r="AC478" i="25"/>
  <c r="AV478" i="25" s="1"/>
  <c r="AE478" i="25"/>
  <c r="AC479" i="25"/>
  <c r="AV479" i="25" s="1"/>
  <c r="AE479" i="25"/>
  <c r="AC480" i="25"/>
  <c r="AV480" i="25" s="1"/>
  <c r="AE480" i="25"/>
  <c r="AC481" i="25"/>
  <c r="AV481" i="25" s="1"/>
  <c r="AE481" i="25"/>
  <c r="AC482" i="25"/>
  <c r="AV482" i="25" s="1"/>
  <c r="AE482" i="25"/>
  <c r="AC483" i="25"/>
  <c r="AV483" i="25" s="1"/>
  <c r="AE483" i="25"/>
  <c r="AC484" i="25"/>
  <c r="AV484" i="25" s="1"/>
  <c r="AE484" i="25"/>
  <c r="AC485" i="25"/>
  <c r="AV485" i="25" s="1"/>
  <c r="AE485" i="25"/>
  <c r="AC486" i="25"/>
  <c r="AV486" i="25" s="1"/>
  <c r="AE486" i="25"/>
  <c r="AC487" i="25"/>
  <c r="AV487" i="25" s="1"/>
  <c r="AE487" i="25"/>
  <c r="AC488" i="25"/>
  <c r="AV488" i="25" s="1"/>
  <c r="AE488" i="25"/>
  <c r="AC489" i="25"/>
  <c r="AV489" i="25" s="1"/>
  <c r="AE489" i="25"/>
  <c r="AC490" i="25"/>
  <c r="AV490" i="25" s="1"/>
  <c r="AE490" i="25"/>
  <c r="AC491" i="25"/>
  <c r="AV491" i="25" s="1"/>
  <c r="AE491" i="25"/>
  <c r="AC492" i="25"/>
  <c r="AV492" i="25" s="1"/>
  <c r="AE492" i="25"/>
  <c r="AC493" i="25"/>
  <c r="AV493" i="25" s="1"/>
  <c r="AE493" i="25"/>
  <c r="AC494" i="25"/>
  <c r="AV494" i="25" s="1"/>
  <c r="AE494" i="25"/>
  <c r="AC495" i="25"/>
  <c r="AV495" i="25" s="1"/>
  <c r="AE495" i="25"/>
  <c r="AC496" i="25"/>
  <c r="AV496" i="25" s="1"/>
  <c r="AE496" i="25"/>
  <c r="AC497" i="25"/>
  <c r="AV497" i="25" s="1"/>
  <c r="AE497" i="25"/>
  <c r="AC498" i="25"/>
  <c r="AV498" i="25" s="1"/>
  <c r="AE498" i="25"/>
  <c r="AC499" i="25"/>
  <c r="AV499" i="25" s="1"/>
  <c r="AE499" i="25"/>
  <c r="AC500" i="25"/>
  <c r="AV500" i="25" s="1"/>
  <c r="AE500" i="25"/>
  <c r="AC501" i="25"/>
  <c r="AV501" i="25" s="1"/>
  <c r="AE501" i="25"/>
  <c r="AC502" i="25"/>
  <c r="AV502" i="25" s="1"/>
  <c r="AE502" i="25"/>
  <c r="AC503" i="25"/>
  <c r="AV503" i="25" s="1"/>
  <c r="AE503" i="25"/>
  <c r="AC504" i="25"/>
  <c r="AV504" i="25" s="1"/>
  <c r="AE504" i="25"/>
  <c r="AC505" i="25"/>
  <c r="AV505" i="25" s="1"/>
  <c r="AE505" i="25"/>
  <c r="AC506" i="25"/>
  <c r="AV506" i="25" s="1"/>
  <c r="AE506" i="25"/>
  <c r="AC507" i="25"/>
  <c r="AV507" i="25" s="1"/>
  <c r="AE507" i="25"/>
  <c r="AC508" i="25"/>
  <c r="AV508" i="25" s="1"/>
  <c r="AE508" i="25"/>
  <c r="AC509" i="25"/>
  <c r="AV509" i="25" s="1"/>
  <c r="AE509" i="25"/>
  <c r="AC510" i="25"/>
  <c r="AV510" i="25" s="1"/>
  <c r="AE510" i="25"/>
  <c r="AC511" i="25"/>
  <c r="AV511" i="25" s="1"/>
  <c r="AE511" i="25"/>
  <c r="AC512" i="25"/>
  <c r="AV512" i="25" s="1"/>
  <c r="AE512" i="25"/>
  <c r="AC513" i="25"/>
  <c r="AV513" i="25" s="1"/>
  <c r="AE513" i="25"/>
  <c r="AC514" i="25"/>
  <c r="AV514" i="25" s="1"/>
  <c r="AE514" i="25"/>
  <c r="AC515" i="25"/>
  <c r="AV515" i="25" s="1"/>
  <c r="AE515" i="25"/>
  <c r="AC516" i="25"/>
  <c r="AV516" i="25" s="1"/>
  <c r="AE516" i="25"/>
  <c r="AC517" i="25"/>
  <c r="AV517" i="25" s="1"/>
  <c r="AE517" i="25"/>
  <c r="AC518" i="25"/>
  <c r="AV518" i="25" s="1"/>
  <c r="AE518" i="25"/>
  <c r="AC519" i="25"/>
  <c r="AV519" i="25" s="1"/>
  <c r="AE519" i="25"/>
  <c r="AC520" i="25"/>
  <c r="AV520" i="25" s="1"/>
  <c r="AE520" i="25"/>
  <c r="AC521" i="25"/>
  <c r="AV521" i="25" s="1"/>
  <c r="AE521" i="25"/>
  <c r="AC522" i="25"/>
  <c r="AV522" i="25" s="1"/>
  <c r="AE522" i="25"/>
  <c r="AC523" i="25"/>
  <c r="AV523" i="25" s="1"/>
  <c r="AE523" i="25"/>
  <c r="AC524" i="25"/>
  <c r="AV524" i="25" s="1"/>
  <c r="AE524" i="25"/>
  <c r="AC525" i="25"/>
  <c r="AV525" i="25" s="1"/>
  <c r="AE525" i="25"/>
  <c r="AC526" i="25"/>
  <c r="AV526" i="25" s="1"/>
  <c r="AE526" i="25"/>
  <c r="AC527" i="25"/>
  <c r="AV527" i="25" s="1"/>
  <c r="AE527" i="25"/>
  <c r="AC528" i="25"/>
  <c r="AV528" i="25" s="1"/>
  <c r="AE528" i="25"/>
  <c r="AC529" i="25"/>
  <c r="AV529" i="25" s="1"/>
  <c r="AE529" i="25"/>
  <c r="AC530" i="25"/>
  <c r="AV530" i="25" s="1"/>
  <c r="AE530" i="25"/>
  <c r="AC531" i="25"/>
  <c r="AV531" i="25" s="1"/>
  <c r="AE531" i="25"/>
  <c r="AC532" i="25"/>
  <c r="AV532" i="25" s="1"/>
  <c r="AE532" i="25"/>
  <c r="AC533" i="25"/>
  <c r="AV533" i="25" s="1"/>
  <c r="AE533" i="25"/>
  <c r="AC534" i="25"/>
  <c r="AV534" i="25" s="1"/>
  <c r="AE534" i="25"/>
  <c r="AC535" i="25"/>
  <c r="AV535" i="25" s="1"/>
  <c r="AE535" i="25"/>
  <c r="AC536" i="25"/>
  <c r="AV536" i="25" s="1"/>
  <c r="AE536" i="25"/>
  <c r="AC537" i="25"/>
  <c r="AV537" i="25" s="1"/>
  <c r="AE537" i="25"/>
  <c r="AC538" i="25"/>
  <c r="AV538" i="25" s="1"/>
  <c r="AE538" i="25"/>
  <c r="AC539" i="25"/>
  <c r="AV539" i="25" s="1"/>
  <c r="AE539" i="25"/>
  <c r="AC540" i="25"/>
  <c r="AV540" i="25" s="1"/>
  <c r="AE540" i="25"/>
  <c r="AC541" i="25"/>
  <c r="AV541" i="25" s="1"/>
  <c r="AE541" i="25"/>
  <c r="AC542" i="25"/>
  <c r="AV542" i="25" s="1"/>
  <c r="AE542" i="25"/>
  <c r="AC543" i="25"/>
  <c r="AV543" i="25" s="1"/>
  <c r="AE543" i="25"/>
  <c r="AC544" i="25"/>
  <c r="AV544" i="25" s="1"/>
  <c r="AE544" i="25"/>
  <c r="AC545" i="25"/>
  <c r="AV545" i="25" s="1"/>
  <c r="AE545" i="25"/>
  <c r="AC546" i="25"/>
  <c r="AV546" i="25" s="1"/>
  <c r="AE546" i="25"/>
  <c r="AC547" i="25"/>
  <c r="AV547" i="25" s="1"/>
  <c r="AE547" i="25"/>
  <c r="AC548" i="25"/>
  <c r="AV548" i="25" s="1"/>
  <c r="AE548" i="25"/>
  <c r="AC549" i="25"/>
  <c r="AV549" i="25" s="1"/>
  <c r="AE549" i="25"/>
  <c r="AC550" i="25"/>
  <c r="AV550" i="25" s="1"/>
  <c r="AE550" i="25"/>
  <c r="AC551" i="25"/>
  <c r="AV551" i="25" s="1"/>
  <c r="AE551" i="25"/>
  <c r="AC552" i="25"/>
  <c r="AV552" i="25" s="1"/>
  <c r="AE552" i="25"/>
  <c r="AC553" i="25"/>
  <c r="AV553" i="25" s="1"/>
  <c r="AE553" i="25"/>
  <c r="AC554" i="25"/>
  <c r="AV554" i="25" s="1"/>
  <c r="AE554" i="25"/>
  <c r="AC555" i="25"/>
  <c r="AV555" i="25" s="1"/>
  <c r="AE555" i="25"/>
  <c r="AC556" i="25"/>
  <c r="AV556" i="25" s="1"/>
  <c r="AE556" i="25"/>
  <c r="AC557" i="25"/>
  <c r="AV557" i="25" s="1"/>
  <c r="AE557" i="25"/>
  <c r="AC558" i="25"/>
  <c r="AV558" i="25" s="1"/>
  <c r="AE558" i="25"/>
  <c r="AC559" i="25"/>
  <c r="AV559" i="25" s="1"/>
  <c r="AE559" i="25"/>
  <c r="AC560" i="25"/>
  <c r="AV560" i="25" s="1"/>
  <c r="AE560" i="25"/>
  <c r="AC561" i="25"/>
  <c r="AV561" i="25" s="1"/>
  <c r="AE561" i="25"/>
  <c r="AC562" i="25"/>
  <c r="AV562" i="25" s="1"/>
  <c r="AE562" i="25"/>
  <c r="AC563" i="25"/>
  <c r="AV563" i="25" s="1"/>
  <c r="AE563" i="25"/>
  <c r="AC564" i="25"/>
  <c r="AV564" i="25" s="1"/>
  <c r="AE564" i="25"/>
  <c r="AC565" i="25"/>
  <c r="AV565" i="25" s="1"/>
  <c r="AE565" i="25"/>
  <c r="AC566" i="25"/>
  <c r="AV566" i="25" s="1"/>
  <c r="AE566" i="25"/>
  <c r="AC567" i="25"/>
  <c r="AV567" i="25" s="1"/>
  <c r="AE567" i="25"/>
  <c r="AC568" i="25"/>
  <c r="AV568" i="25" s="1"/>
  <c r="AE568" i="25"/>
  <c r="AC569" i="25"/>
  <c r="AV569" i="25" s="1"/>
  <c r="AE569" i="25"/>
  <c r="AC570" i="25"/>
  <c r="AV570" i="25" s="1"/>
  <c r="AE570" i="25"/>
  <c r="AC571" i="25"/>
  <c r="AV571" i="25" s="1"/>
  <c r="AE571" i="25"/>
  <c r="AC572" i="25"/>
  <c r="AV572" i="25" s="1"/>
  <c r="AE572" i="25"/>
  <c r="AC573" i="25"/>
  <c r="AV573" i="25" s="1"/>
  <c r="AE573" i="25"/>
  <c r="AC574" i="25"/>
  <c r="AV574" i="25" s="1"/>
  <c r="AE574" i="25"/>
  <c r="AC575" i="25"/>
  <c r="AV575" i="25" s="1"/>
  <c r="AE575" i="25"/>
  <c r="AC576" i="25"/>
  <c r="AV576" i="25" s="1"/>
  <c r="AE576" i="25"/>
  <c r="AC577" i="25"/>
  <c r="AV577" i="25" s="1"/>
  <c r="AE577" i="25"/>
  <c r="AC578" i="25"/>
  <c r="AV578" i="25" s="1"/>
  <c r="AE578" i="25"/>
  <c r="AC579" i="25"/>
  <c r="AV579" i="25" s="1"/>
  <c r="AE579" i="25"/>
  <c r="AC580" i="25"/>
  <c r="AV580" i="25" s="1"/>
  <c r="AE580" i="25"/>
  <c r="AC581" i="25"/>
  <c r="AV581" i="25" s="1"/>
  <c r="AE581" i="25"/>
  <c r="AC582" i="25"/>
  <c r="AV582" i="25" s="1"/>
  <c r="AE582" i="25"/>
  <c r="AC583" i="25"/>
  <c r="AV583" i="25" s="1"/>
  <c r="AE583" i="25"/>
  <c r="AC584" i="25"/>
  <c r="AV584" i="25" s="1"/>
  <c r="AE584" i="25"/>
  <c r="AC585" i="25"/>
  <c r="AV585" i="25" s="1"/>
  <c r="AE585" i="25"/>
  <c r="AC586" i="25"/>
  <c r="AV586" i="25" s="1"/>
  <c r="AE586" i="25"/>
  <c r="AC587" i="25"/>
  <c r="AV587" i="25" s="1"/>
  <c r="AE587" i="25"/>
  <c r="AC588" i="25"/>
  <c r="AV588" i="25" s="1"/>
  <c r="AE588" i="25"/>
  <c r="AC589" i="25"/>
  <c r="AV589" i="25" s="1"/>
  <c r="AE589" i="25"/>
  <c r="AC590" i="25"/>
  <c r="AV590" i="25" s="1"/>
  <c r="AE590" i="25"/>
  <c r="AC591" i="25"/>
  <c r="AV591" i="25" s="1"/>
  <c r="AE591" i="25"/>
  <c r="AC592" i="25"/>
  <c r="AV592" i="25" s="1"/>
  <c r="AE592" i="25"/>
  <c r="AC593" i="25"/>
  <c r="AV593" i="25" s="1"/>
  <c r="AE593" i="25"/>
  <c r="AC594" i="25"/>
  <c r="AV594" i="25" s="1"/>
  <c r="AE594" i="25"/>
  <c r="AC595" i="25"/>
  <c r="AV595" i="25" s="1"/>
  <c r="AE595" i="25"/>
  <c r="AC596" i="25"/>
  <c r="AV596" i="25" s="1"/>
  <c r="AE596" i="25"/>
  <c r="AC597" i="25"/>
  <c r="AV597" i="25" s="1"/>
  <c r="AE597" i="25"/>
  <c r="AC598" i="25"/>
  <c r="AV598" i="25" s="1"/>
  <c r="AE598" i="25"/>
  <c r="AC599" i="25"/>
  <c r="AV599" i="25" s="1"/>
  <c r="AE599" i="25"/>
  <c r="AC600" i="25"/>
  <c r="AV600" i="25" s="1"/>
  <c r="AE600" i="25"/>
  <c r="AC601" i="25"/>
  <c r="AV601" i="25" s="1"/>
  <c r="AE601" i="25"/>
  <c r="AC602" i="25"/>
  <c r="AV602" i="25" s="1"/>
  <c r="AE602" i="25"/>
  <c r="AC603" i="25"/>
  <c r="AV603" i="25" s="1"/>
  <c r="AE603" i="25"/>
  <c r="AC604" i="25"/>
  <c r="AV604" i="25" s="1"/>
  <c r="AE604" i="25"/>
  <c r="AC605" i="25"/>
  <c r="AV605" i="25" s="1"/>
  <c r="AE605" i="25"/>
  <c r="AC606" i="25"/>
  <c r="AV606" i="25" s="1"/>
  <c r="AE606" i="25"/>
  <c r="AC607" i="25"/>
  <c r="AV607" i="25" s="1"/>
  <c r="AE607" i="25"/>
  <c r="AC608" i="25"/>
  <c r="AV608" i="25" s="1"/>
  <c r="AE608" i="25"/>
  <c r="AC609" i="25"/>
  <c r="AV609" i="25" s="1"/>
  <c r="AE609" i="25"/>
  <c r="AC610" i="25"/>
  <c r="AV610" i="25" s="1"/>
  <c r="AE610" i="25"/>
  <c r="AC611" i="25"/>
  <c r="AV611" i="25" s="1"/>
  <c r="AE611" i="25"/>
  <c r="AC612" i="25"/>
  <c r="AV612" i="25" s="1"/>
  <c r="AE612" i="25"/>
  <c r="AC613" i="25"/>
  <c r="AV613" i="25" s="1"/>
  <c r="AE613" i="25"/>
  <c r="AC614" i="25"/>
  <c r="AV614" i="25" s="1"/>
  <c r="AE614" i="25"/>
  <c r="AC615" i="25"/>
  <c r="AV615" i="25" s="1"/>
  <c r="AE615" i="25"/>
  <c r="AC616" i="25"/>
  <c r="AV616" i="25" s="1"/>
  <c r="AE616" i="25"/>
  <c r="AC617" i="25"/>
  <c r="AV617" i="25" s="1"/>
  <c r="AE617" i="25"/>
  <c r="AC618" i="25"/>
  <c r="AV618" i="25" s="1"/>
  <c r="AE618" i="25"/>
  <c r="AC619" i="25"/>
  <c r="AV619" i="25" s="1"/>
  <c r="AE619" i="25"/>
  <c r="AC620" i="25"/>
  <c r="AV620" i="25" s="1"/>
  <c r="AE620" i="25"/>
  <c r="AC621" i="25"/>
  <c r="AV621" i="25" s="1"/>
  <c r="AE621" i="25"/>
  <c r="AC622" i="25"/>
  <c r="AV622" i="25" s="1"/>
  <c r="AE622" i="25"/>
  <c r="AC623" i="25"/>
  <c r="AV623" i="25" s="1"/>
  <c r="AE623" i="25"/>
  <c r="AC624" i="25"/>
  <c r="AV624" i="25" s="1"/>
  <c r="AE624" i="25"/>
  <c r="AC625" i="25"/>
  <c r="AV625" i="25" s="1"/>
  <c r="AE625" i="25"/>
  <c r="AC626" i="25"/>
  <c r="AV626" i="25" s="1"/>
  <c r="AE626" i="25"/>
  <c r="AC627" i="25"/>
  <c r="AV627" i="25" s="1"/>
  <c r="AE627" i="25"/>
  <c r="AC628" i="25"/>
  <c r="AV628" i="25" s="1"/>
  <c r="AE628" i="25"/>
  <c r="AC629" i="25"/>
  <c r="AV629" i="25" s="1"/>
  <c r="AE629" i="25"/>
  <c r="AC630" i="25"/>
  <c r="AV630" i="25" s="1"/>
  <c r="AE630" i="25"/>
  <c r="AC631" i="25"/>
  <c r="AV631" i="25" s="1"/>
  <c r="AE631" i="25"/>
  <c r="AC632" i="25"/>
  <c r="AV632" i="25" s="1"/>
  <c r="AE632" i="25"/>
  <c r="AC633" i="25"/>
  <c r="AV633" i="25" s="1"/>
  <c r="AE633" i="25"/>
  <c r="AC634" i="25"/>
  <c r="AV634" i="25" s="1"/>
  <c r="AE634" i="25"/>
  <c r="AC635" i="25"/>
  <c r="AV635" i="25" s="1"/>
  <c r="AE635" i="25"/>
  <c r="AC636" i="25"/>
  <c r="AV636" i="25" s="1"/>
  <c r="AE636" i="25"/>
  <c r="AC637" i="25"/>
  <c r="AV637" i="25" s="1"/>
  <c r="AE637" i="25"/>
  <c r="AC638" i="25"/>
  <c r="AV638" i="25" s="1"/>
  <c r="AE638" i="25"/>
  <c r="AC639" i="25"/>
  <c r="AV639" i="25" s="1"/>
  <c r="AE639" i="25"/>
  <c r="AC640" i="25"/>
  <c r="AV640" i="25" s="1"/>
  <c r="AE640" i="25"/>
  <c r="AC641" i="25"/>
  <c r="AV641" i="25" s="1"/>
  <c r="AE641" i="25"/>
  <c r="AC642" i="25"/>
  <c r="AV642" i="25" s="1"/>
  <c r="AE642" i="25"/>
  <c r="AC643" i="25"/>
  <c r="AV643" i="25" s="1"/>
  <c r="AE643" i="25"/>
  <c r="AC644" i="25"/>
  <c r="AV644" i="25" s="1"/>
  <c r="AE644" i="25"/>
  <c r="AC645" i="25"/>
  <c r="AV645" i="25" s="1"/>
  <c r="AE645" i="25"/>
  <c r="AC646" i="25"/>
  <c r="AV646" i="25" s="1"/>
  <c r="AE646" i="25"/>
  <c r="AC647" i="25"/>
  <c r="AV647" i="25" s="1"/>
  <c r="AE647" i="25"/>
  <c r="AC648" i="25"/>
  <c r="AV648" i="25" s="1"/>
  <c r="AE648" i="25"/>
  <c r="AC649" i="25"/>
  <c r="AV649" i="25" s="1"/>
  <c r="AE649" i="25"/>
  <c r="AC650" i="25"/>
  <c r="AV650" i="25" s="1"/>
  <c r="AE650" i="25"/>
  <c r="AC651" i="25"/>
  <c r="AV651" i="25" s="1"/>
  <c r="AE651" i="25"/>
  <c r="AC652" i="25"/>
  <c r="AV652" i="25" s="1"/>
  <c r="AE652" i="25"/>
  <c r="AC653" i="25"/>
  <c r="AV653" i="25" s="1"/>
  <c r="AE653" i="25"/>
  <c r="AC654" i="25"/>
  <c r="AV654" i="25" s="1"/>
  <c r="AE654" i="25"/>
  <c r="AC655" i="25"/>
  <c r="AV655" i="25" s="1"/>
  <c r="AE655" i="25"/>
  <c r="AC656" i="25"/>
  <c r="AV656" i="25" s="1"/>
  <c r="AE656" i="25"/>
  <c r="AC657" i="25"/>
  <c r="AV657" i="25" s="1"/>
  <c r="AE657" i="25"/>
  <c r="AC658" i="25"/>
  <c r="AV658" i="25" s="1"/>
  <c r="AE658" i="25"/>
  <c r="AC659" i="25"/>
  <c r="AV659" i="25" s="1"/>
  <c r="AE659" i="25"/>
  <c r="AC660" i="25"/>
  <c r="AV660" i="25" s="1"/>
  <c r="AE660" i="25"/>
  <c r="AC661" i="25"/>
  <c r="AV661" i="25" s="1"/>
  <c r="AE661" i="25"/>
  <c r="AC662" i="25"/>
  <c r="AV662" i="25" s="1"/>
  <c r="AE662" i="25"/>
  <c r="AC663" i="25"/>
  <c r="AV663" i="25" s="1"/>
  <c r="AE663" i="25"/>
  <c r="AC664" i="25"/>
  <c r="AV664" i="25" s="1"/>
  <c r="AE664" i="25"/>
  <c r="AC665" i="25"/>
  <c r="AV665" i="25" s="1"/>
  <c r="AE665" i="25"/>
  <c r="AC666" i="25"/>
  <c r="AV666" i="25" s="1"/>
  <c r="AE666" i="25"/>
  <c r="AC667" i="25"/>
  <c r="AV667" i="25" s="1"/>
  <c r="AE667" i="25"/>
  <c r="AC668" i="25"/>
  <c r="AV668" i="25" s="1"/>
  <c r="AE668" i="25"/>
  <c r="AC669" i="25"/>
  <c r="AV669" i="25" s="1"/>
  <c r="AE669" i="25"/>
  <c r="AC670" i="25"/>
  <c r="AV670" i="25" s="1"/>
  <c r="AE670" i="25"/>
  <c r="AC671" i="25"/>
  <c r="AV671" i="25" s="1"/>
  <c r="AE671" i="25"/>
  <c r="AC672" i="25"/>
  <c r="AV672" i="25" s="1"/>
  <c r="AE672" i="25"/>
  <c r="AC673" i="25"/>
  <c r="AV673" i="25" s="1"/>
  <c r="AE673" i="25"/>
  <c r="AC674" i="25"/>
  <c r="AV674" i="25" s="1"/>
  <c r="AE674" i="25"/>
  <c r="AC675" i="25"/>
  <c r="AV675" i="25" s="1"/>
  <c r="AE675" i="25"/>
  <c r="AC676" i="25"/>
  <c r="AV676" i="25" s="1"/>
  <c r="AE676" i="25"/>
  <c r="AC677" i="25"/>
  <c r="AV677" i="25" s="1"/>
  <c r="AE677" i="25"/>
  <c r="AC678" i="25"/>
  <c r="AV678" i="25" s="1"/>
  <c r="AE678" i="25"/>
  <c r="AC679" i="25"/>
  <c r="AV679" i="25" s="1"/>
  <c r="AE679" i="25"/>
  <c r="AC680" i="25"/>
  <c r="AV680" i="25" s="1"/>
  <c r="AE680" i="25"/>
  <c r="AC681" i="25"/>
  <c r="AV681" i="25" s="1"/>
  <c r="AE681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F538" i="17"/>
  <c r="F539" i="17"/>
  <c r="AW673" i="25" l="1"/>
  <c r="AW662" i="25"/>
  <c r="AW651" i="25"/>
  <c r="AW641" i="25"/>
  <c r="AW630" i="25"/>
  <c r="AW619" i="25"/>
  <c r="AW609" i="25"/>
  <c r="AW598" i="25"/>
  <c r="AW587" i="25"/>
  <c r="AW571" i="25"/>
  <c r="AW672" i="25"/>
  <c r="AW656" i="25"/>
  <c r="AW640" i="25"/>
  <c r="AW624" i="25"/>
  <c r="AW608" i="25"/>
  <c r="AW592" i="25"/>
  <c r="AW576" i="25"/>
  <c r="AW559" i="25"/>
  <c r="AW553" i="25"/>
  <c r="AW540" i="25"/>
  <c r="AW534" i="25"/>
  <c r="AW527" i="25"/>
  <c r="AW521" i="25"/>
  <c r="AW508" i="25"/>
  <c r="AW502" i="25"/>
  <c r="AW495" i="25"/>
  <c r="AW489" i="25"/>
  <c r="AW476" i="25"/>
  <c r="AW470" i="25"/>
  <c r="AW463" i="25"/>
  <c r="AW457" i="25"/>
  <c r="AW444" i="25"/>
  <c r="AW438" i="25"/>
  <c r="AW431" i="25"/>
  <c r="AW425" i="25"/>
  <c r="AW412" i="25"/>
  <c r="AW406" i="25"/>
  <c r="AW393" i="25"/>
  <c r="AW374" i="25"/>
  <c r="AW287" i="25"/>
  <c r="AW214" i="25"/>
  <c r="AW671" i="25"/>
  <c r="AW661" i="25"/>
  <c r="AW650" i="25"/>
  <c r="AW639" i="25"/>
  <c r="AW629" i="25"/>
  <c r="AW618" i="25"/>
  <c r="AW607" i="25"/>
  <c r="AW597" i="25"/>
  <c r="AW586" i="25"/>
  <c r="AW575" i="25"/>
  <c r="AW565" i="25"/>
  <c r="AW539" i="25"/>
  <c r="AW520" i="25"/>
  <c r="AW507" i="25"/>
  <c r="AW488" i="25"/>
  <c r="AW469" i="25"/>
  <c r="AW450" i="25"/>
  <c r="AW437" i="25"/>
  <c r="AW424" i="25"/>
  <c r="AW418" i="25"/>
  <c r="AW411" i="25"/>
  <c r="AW405" i="25"/>
  <c r="AW386" i="25"/>
  <c r="AW373" i="25"/>
  <c r="AW360" i="25"/>
  <c r="AW354" i="25"/>
  <c r="AW340" i="25"/>
  <c r="AW264" i="25"/>
  <c r="AW677" i="25"/>
  <c r="AW666" i="25"/>
  <c r="AW655" i="25"/>
  <c r="AW645" i="25"/>
  <c r="AW634" i="25"/>
  <c r="AW623" i="25"/>
  <c r="AW613" i="25"/>
  <c r="AW602" i="25"/>
  <c r="AW591" i="25"/>
  <c r="AW581" i="25"/>
  <c r="AW570" i="25"/>
  <c r="AW552" i="25"/>
  <c r="AW546" i="25"/>
  <c r="AW533" i="25"/>
  <c r="AW514" i="25"/>
  <c r="AW501" i="25"/>
  <c r="AW482" i="25"/>
  <c r="AW475" i="25"/>
  <c r="AW456" i="25"/>
  <c r="AW443" i="25"/>
  <c r="AW676" i="25"/>
  <c r="AW660" i="25"/>
  <c r="AW644" i="25"/>
  <c r="AW628" i="25"/>
  <c r="AW612" i="25"/>
  <c r="AW596" i="25"/>
  <c r="AW580" i="25"/>
  <c r="AW564" i="25"/>
  <c r="AW558" i="25"/>
  <c r="AW551" i="25"/>
  <c r="AW545" i="25"/>
  <c r="AW532" i="25"/>
  <c r="AW526" i="25"/>
  <c r="AW519" i="25"/>
  <c r="AW513" i="25"/>
  <c r="AW500" i="25"/>
  <c r="AW494" i="25"/>
  <c r="AW487" i="25"/>
  <c r="AW481" i="25"/>
  <c r="AW468" i="25"/>
  <c r="AW462" i="25"/>
  <c r="AW455" i="25"/>
  <c r="AW449" i="25"/>
  <c r="AW436" i="25"/>
  <c r="AW430" i="25"/>
  <c r="AW423" i="25"/>
  <c r="AW417" i="25"/>
  <c r="AW398" i="25"/>
  <c r="AW385" i="25"/>
  <c r="AW372" i="25"/>
  <c r="AW319" i="25"/>
  <c r="AW305" i="25"/>
  <c r="AW299" i="25"/>
  <c r="AW285" i="25"/>
  <c r="AW278" i="25"/>
  <c r="AW241" i="25"/>
  <c r="AW681" i="25"/>
  <c r="AW675" i="25"/>
  <c r="AW670" i="25"/>
  <c r="AW665" i="25"/>
  <c r="AW659" i="25"/>
  <c r="AW654" i="25"/>
  <c r="AW649" i="25"/>
  <c r="AW643" i="25"/>
  <c r="AW638" i="25"/>
  <c r="AW633" i="25"/>
  <c r="AW627" i="25"/>
  <c r="AW622" i="25"/>
  <c r="AW617" i="25"/>
  <c r="AW611" i="25"/>
  <c r="AW606" i="25"/>
  <c r="AW601" i="25"/>
  <c r="AW595" i="25"/>
  <c r="AW590" i="25"/>
  <c r="AW585" i="25"/>
  <c r="AW579" i="25"/>
  <c r="AW574" i="25"/>
  <c r="AW569" i="25"/>
  <c r="AW563" i="25"/>
  <c r="AW557" i="25"/>
  <c r="AW544" i="25"/>
  <c r="AW538" i="25"/>
  <c r="AW531" i="25"/>
  <c r="AW525" i="25"/>
  <c r="AW512" i="25"/>
  <c r="AW506" i="25"/>
  <c r="AW499" i="25"/>
  <c r="AW493" i="25"/>
  <c r="AW480" i="25"/>
  <c r="AW474" i="25"/>
  <c r="AW467" i="25"/>
  <c r="AW461" i="25"/>
  <c r="AW448" i="25"/>
  <c r="AW442" i="25"/>
  <c r="AW435" i="25"/>
  <c r="AW429" i="25"/>
  <c r="AW410" i="25"/>
  <c r="AW397" i="25"/>
  <c r="AW378" i="25"/>
  <c r="AW255" i="25"/>
  <c r="AW680" i="25"/>
  <c r="AW664" i="25"/>
  <c r="AW648" i="25"/>
  <c r="AW632" i="25"/>
  <c r="AW616" i="25"/>
  <c r="AW600" i="25"/>
  <c r="AW584" i="25"/>
  <c r="AW568" i="25"/>
  <c r="AW556" i="25"/>
  <c r="AW550" i="25"/>
  <c r="AW543" i="25"/>
  <c r="AW537" i="25"/>
  <c r="AW524" i="25"/>
  <c r="AW518" i="25"/>
  <c r="AW511" i="25"/>
  <c r="AW505" i="25"/>
  <c r="AW492" i="25"/>
  <c r="AW486" i="25"/>
  <c r="AW479" i="25"/>
  <c r="AW473" i="25"/>
  <c r="AW460" i="25"/>
  <c r="AW454" i="25"/>
  <c r="AW447" i="25"/>
  <c r="AW441" i="25"/>
  <c r="AW428" i="25"/>
  <c r="AW422" i="25"/>
  <c r="AW415" i="25"/>
  <c r="AW409" i="25"/>
  <c r="AW390" i="25"/>
  <c r="AW351" i="25"/>
  <c r="AW337" i="25"/>
  <c r="AW331" i="25"/>
  <c r="AW317" i="25"/>
  <c r="AW232" i="25"/>
  <c r="AW679" i="25"/>
  <c r="AW669" i="25"/>
  <c r="AW658" i="25"/>
  <c r="AW647" i="25"/>
  <c r="AW637" i="25"/>
  <c r="AW626" i="25"/>
  <c r="AW615" i="25"/>
  <c r="AW610" i="25"/>
  <c r="AW599" i="25"/>
  <c r="AW594" i="25"/>
  <c r="AW589" i="25"/>
  <c r="AW583" i="25"/>
  <c r="AW578" i="25"/>
  <c r="AW573" i="25"/>
  <c r="AW567" i="25"/>
  <c r="AW562" i="25"/>
  <c r="AW555" i="25"/>
  <c r="AW549" i="25"/>
  <c r="AW536" i="25"/>
  <c r="AW530" i="25"/>
  <c r="AW523" i="25"/>
  <c r="AW517" i="25"/>
  <c r="AW504" i="25"/>
  <c r="AW498" i="25"/>
  <c r="AW491" i="25"/>
  <c r="AW485" i="25"/>
  <c r="AW472" i="25"/>
  <c r="AW466" i="25"/>
  <c r="AW459" i="25"/>
  <c r="AW453" i="25"/>
  <c r="AW440" i="25"/>
  <c r="AW434" i="25"/>
  <c r="AW427" i="25"/>
  <c r="AW421" i="25"/>
  <c r="AW402" i="25"/>
  <c r="AW389" i="25"/>
  <c r="AW369" i="25"/>
  <c r="AW364" i="25"/>
  <c r="AW310" i="25"/>
  <c r="AW296" i="25"/>
  <c r="AW290" i="25"/>
  <c r="AW246" i="25"/>
  <c r="AW674" i="25"/>
  <c r="AW663" i="25"/>
  <c r="AW653" i="25"/>
  <c r="AW642" i="25"/>
  <c r="AW631" i="25"/>
  <c r="AW621" i="25"/>
  <c r="AW605" i="25"/>
  <c r="AW668" i="25"/>
  <c r="AW652" i="25"/>
  <c r="AW636" i="25"/>
  <c r="AW620" i="25"/>
  <c r="AW604" i="25"/>
  <c r="AW588" i="25"/>
  <c r="AW572" i="25"/>
  <c r="AW561" i="25"/>
  <c r="AW548" i="25"/>
  <c r="AW542" i="25"/>
  <c r="AW535" i="25"/>
  <c r="AW529" i="25"/>
  <c r="AW516" i="25"/>
  <c r="AW510" i="25"/>
  <c r="AW503" i="25"/>
  <c r="AW497" i="25"/>
  <c r="AW484" i="25"/>
  <c r="AW478" i="25"/>
  <c r="AW471" i="25"/>
  <c r="AW465" i="25"/>
  <c r="AW452" i="25"/>
  <c r="AW446" i="25"/>
  <c r="AW439" i="25"/>
  <c r="AW433" i="25"/>
  <c r="AW420" i="25"/>
  <c r="AW414" i="25"/>
  <c r="AW401" i="25"/>
  <c r="AW382" i="25"/>
  <c r="AW363" i="25"/>
  <c r="AW349" i="25"/>
  <c r="AW223" i="25"/>
  <c r="AW678" i="25"/>
  <c r="AW667" i="25"/>
  <c r="AW657" i="25"/>
  <c r="AW646" i="25"/>
  <c r="AW635" i="25"/>
  <c r="AW625" i="25"/>
  <c r="AW614" i="25"/>
  <c r="AW603" i="25"/>
  <c r="AW593" i="25"/>
  <c r="AW582" i="25"/>
  <c r="AW577" i="25"/>
  <c r="AW566" i="25"/>
  <c r="AW560" i="25"/>
  <c r="AW554" i="25"/>
  <c r="AW547" i="25"/>
  <c r="AW541" i="25"/>
  <c r="AW528" i="25"/>
  <c r="AW522" i="25"/>
  <c r="AW515" i="25"/>
  <c r="AW509" i="25"/>
  <c r="AW496" i="25"/>
  <c r="AW490" i="25"/>
  <c r="AW483" i="25"/>
  <c r="AW477" i="25"/>
  <c r="AW464" i="25"/>
  <c r="AW458" i="25"/>
  <c r="AW451" i="25"/>
  <c r="AW445" i="25"/>
  <c r="AW432" i="25"/>
  <c r="AW426" i="25"/>
  <c r="AW419" i="25"/>
  <c r="AW413" i="25"/>
  <c r="AW394" i="25"/>
  <c r="AW381" i="25"/>
  <c r="AW342" i="25"/>
  <c r="AW328" i="25"/>
  <c r="AW322" i="25"/>
  <c r="AW308" i="25"/>
  <c r="AW273" i="25"/>
  <c r="AW355" i="25"/>
  <c r="AW346" i="25"/>
  <c r="AW341" i="25"/>
  <c r="AW332" i="25"/>
  <c r="AW323" i="25"/>
  <c r="AW314" i="25"/>
  <c r="AW309" i="25"/>
  <c r="AW300" i="25"/>
  <c r="AW291" i="25"/>
  <c r="AW282" i="25"/>
  <c r="AW277" i="25"/>
  <c r="AW268" i="25"/>
  <c r="AW259" i="25"/>
  <c r="AW250" i="25"/>
  <c r="AW245" i="25"/>
  <c r="AW236" i="25"/>
  <c r="AW227" i="25"/>
  <c r="AW218" i="25"/>
  <c r="AW213" i="25"/>
  <c r="AW208" i="25"/>
  <c r="AW201" i="25"/>
  <c r="AW158" i="25"/>
  <c r="AW377" i="25"/>
  <c r="AW368" i="25"/>
  <c r="AW359" i="25"/>
  <c r="AW350" i="25"/>
  <c r="AW345" i="25"/>
  <c r="AW336" i="25"/>
  <c r="AW327" i="25"/>
  <c r="AW318" i="25"/>
  <c r="AW313" i="25"/>
  <c r="AW304" i="25"/>
  <c r="AW295" i="25"/>
  <c r="AW286" i="25"/>
  <c r="AW281" i="25"/>
  <c r="AW272" i="25"/>
  <c r="AW263" i="25"/>
  <c r="AW254" i="25"/>
  <c r="AW249" i="25"/>
  <c r="AW240" i="25"/>
  <c r="AW231" i="25"/>
  <c r="AW222" i="25"/>
  <c r="AW217" i="25"/>
  <c r="AW207" i="25"/>
  <c r="AW267" i="25"/>
  <c r="AW253" i="25"/>
  <c r="AW244" i="25"/>
  <c r="AW235" i="25"/>
  <c r="AW226" i="25"/>
  <c r="AW221" i="25"/>
  <c r="AW206" i="25"/>
  <c r="AW199" i="25"/>
  <c r="AW185" i="25"/>
  <c r="AW276" i="25"/>
  <c r="AW258" i="25"/>
  <c r="AW376" i="25"/>
  <c r="AW367" i="25"/>
  <c r="AW358" i="25"/>
  <c r="AW353" i="25"/>
  <c r="AW344" i="25"/>
  <c r="AW335" i="25"/>
  <c r="AW326" i="25"/>
  <c r="AW321" i="25"/>
  <c r="AW312" i="25"/>
  <c r="AW303" i="25"/>
  <c r="AW294" i="25"/>
  <c r="AW289" i="25"/>
  <c r="AW280" i="25"/>
  <c r="AW271" i="25"/>
  <c r="AW262" i="25"/>
  <c r="AW257" i="25"/>
  <c r="AW248" i="25"/>
  <c r="AW239" i="25"/>
  <c r="AW230" i="25"/>
  <c r="AW225" i="25"/>
  <c r="AW192" i="25"/>
  <c r="AW416" i="25"/>
  <c r="AW408" i="25"/>
  <c r="AW404" i="25"/>
  <c r="AW400" i="25"/>
  <c r="AW396" i="25"/>
  <c r="AW392" i="25"/>
  <c r="AW388" i="25"/>
  <c r="AW384" i="25"/>
  <c r="AW380" i="25"/>
  <c r="AW371" i="25"/>
  <c r="AW362" i="25"/>
  <c r="AW357" i="25"/>
  <c r="AW348" i="25"/>
  <c r="AW339" i="25"/>
  <c r="AW330" i="25"/>
  <c r="AW325" i="25"/>
  <c r="AW316" i="25"/>
  <c r="AW307" i="25"/>
  <c r="AW298" i="25"/>
  <c r="AW293" i="25"/>
  <c r="AW284" i="25"/>
  <c r="AW275" i="25"/>
  <c r="AW266" i="25"/>
  <c r="AW261" i="25"/>
  <c r="AW252" i="25"/>
  <c r="AW243" i="25"/>
  <c r="AW234" i="25"/>
  <c r="AW229" i="25"/>
  <c r="AW211" i="25"/>
  <c r="AW176" i="25"/>
  <c r="AW375" i="25"/>
  <c r="AW366" i="25"/>
  <c r="AW361" i="25"/>
  <c r="AW352" i="25"/>
  <c r="AW343" i="25"/>
  <c r="AW334" i="25"/>
  <c r="AW329" i="25"/>
  <c r="AW320" i="25"/>
  <c r="AW311" i="25"/>
  <c r="AW302" i="25"/>
  <c r="AW297" i="25"/>
  <c r="AW288" i="25"/>
  <c r="AW279" i="25"/>
  <c r="AW270" i="25"/>
  <c r="AW265" i="25"/>
  <c r="AW256" i="25"/>
  <c r="AW247" i="25"/>
  <c r="AW238" i="25"/>
  <c r="AW233" i="25"/>
  <c r="AW224" i="25"/>
  <c r="AW215" i="25"/>
  <c r="AW190" i="25"/>
  <c r="AW153" i="25"/>
  <c r="AW407" i="25"/>
  <c r="AW403" i="25"/>
  <c r="AW399" i="25"/>
  <c r="AW395" i="25"/>
  <c r="AW391" i="25"/>
  <c r="AW387" i="25"/>
  <c r="AW383" i="25"/>
  <c r="AW379" i="25"/>
  <c r="AW370" i="25"/>
  <c r="AW365" i="25"/>
  <c r="AW356" i="25"/>
  <c r="AW347" i="25"/>
  <c r="AW338" i="25"/>
  <c r="AW333" i="25"/>
  <c r="AW324" i="25"/>
  <c r="AW315" i="25"/>
  <c r="AW306" i="25"/>
  <c r="AW301" i="25"/>
  <c r="AW292" i="25"/>
  <c r="AW283" i="25"/>
  <c r="AW274" i="25"/>
  <c r="AW269" i="25"/>
  <c r="AW260" i="25"/>
  <c r="AW251" i="25"/>
  <c r="AW242" i="25"/>
  <c r="AW237" i="25"/>
  <c r="AW228" i="25"/>
  <c r="AW219" i="25"/>
  <c r="AW167" i="25"/>
  <c r="AW198" i="25"/>
  <c r="AW193" i="25"/>
  <c r="AW184" i="25"/>
  <c r="AW175" i="25"/>
  <c r="AW166" i="25"/>
  <c r="AW161" i="25"/>
  <c r="AW152" i="25"/>
  <c r="AW143" i="25"/>
  <c r="AW134" i="25"/>
  <c r="AW129" i="25"/>
  <c r="AW120" i="25"/>
  <c r="AW111" i="25"/>
  <c r="AW106" i="25"/>
  <c r="AW95" i="25"/>
  <c r="AW90" i="25"/>
  <c r="AW79" i="25"/>
  <c r="AW74" i="25"/>
  <c r="AW63" i="25"/>
  <c r="AW58" i="25"/>
  <c r="AW47" i="25"/>
  <c r="AW42" i="25"/>
  <c r="AW31" i="25"/>
  <c r="AW26" i="25"/>
  <c r="AW15" i="25"/>
  <c r="AW10" i="25"/>
  <c r="AW202" i="25"/>
  <c r="AW197" i="25"/>
  <c r="AW188" i="25"/>
  <c r="AW179" i="25"/>
  <c r="AW170" i="25"/>
  <c r="AW165" i="25"/>
  <c r="AW156" i="25"/>
  <c r="AW147" i="25"/>
  <c r="AW138" i="25"/>
  <c r="AW133" i="25"/>
  <c r="AW124" i="25"/>
  <c r="AW115" i="25"/>
  <c r="AW105" i="25"/>
  <c r="AW100" i="25"/>
  <c r="AW89" i="25"/>
  <c r="AW84" i="25"/>
  <c r="AW73" i="25"/>
  <c r="AW68" i="25"/>
  <c r="AW57" i="25"/>
  <c r="AW52" i="25"/>
  <c r="AW41" i="25"/>
  <c r="AW36" i="25"/>
  <c r="AW25" i="25"/>
  <c r="AW20" i="25"/>
  <c r="AW9" i="25"/>
  <c r="AW183" i="25"/>
  <c r="AW174" i="25"/>
  <c r="AW169" i="25"/>
  <c r="AW160" i="25"/>
  <c r="AW151" i="25"/>
  <c r="AW142" i="25"/>
  <c r="AW137" i="25"/>
  <c r="AW128" i="25"/>
  <c r="AW119" i="25"/>
  <c r="AW110" i="25"/>
  <c r="AW99" i="25"/>
  <c r="AW94" i="25"/>
  <c r="AW83" i="25"/>
  <c r="AW78" i="25"/>
  <c r="AW67" i="25"/>
  <c r="AW62" i="25"/>
  <c r="AW51" i="25"/>
  <c r="AW46" i="25"/>
  <c r="AW35" i="25"/>
  <c r="AW30" i="25"/>
  <c r="AW19" i="25"/>
  <c r="AW14" i="25"/>
  <c r="AW210" i="25"/>
  <c r="AW205" i="25"/>
  <c r="AW196" i="25"/>
  <c r="AW187" i="25"/>
  <c r="AW178" i="25"/>
  <c r="AW173" i="25"/>
  <c r="AW164" i="25"/>
  <c r="AW155" i="25"/>
  <c r="AW146" i="25"/>
  <c r="AW141" i="25"/>
  <c r="AW132" i="25"/>
  <c r="AW123" i="25"/>
  <c r="AW114" i="25"/>
  <c r="AW109" i="25"/>
  <c r="AW104" i="25"/>
  <c r="AW93" i="25"/>
  <c r="AW88" i="25"/>
  <c r="AW77" i="25"/>
  <c r="AW72" i="25"/>
  <c r="AW61" i="25"/>
  <c r="AW56" i="25"/>
  <c r="AW45" i="25"/>
  <c r="AW40" i="25"/>
  <c r="AW29" i="25"/>
  <c r="AW24" i="25"/>
  <c r="AW13" i="25"/>
  <c r="AW209" i="25"/>
  <c r="AW200" i="25"/>
  <c r="AW191" i="25"/>
  <c r="AW182" i="25"/>
  <c r="AW177" i="25"/>
  <c r="AW168" i="25"/>
  <c r="AW159" i="25"/>
  <c r="AW150" i="25"/>
  <c r="AW145" i="25"/>
  <c r="AW136" i="25"/>
  <c r="AW127" i="25"/>
  <c r="AW118" i="25"/>
  <c r="AW113" i="25"/>
  <c r="AW103" i="25"/>
  <c r="AW98" i="25"/>
  <c r="AW87" i="25"/>
  <c r="AW82" i="25"/>
  <c r="AW71" i="25"/>
  <c r="AW66" i="25"/>
  <c r="AW55" i="25"/>
  <c r="AW50" i="25"/>
  <c r="AW39" i="25"/>
  <c r="AW34" i="25"/>
  <c r="AW23" i="25"/>
  <c r="AW18" i="25"/>
  <c r="AW204" i="25"/>
  <c r="AW195" i="25"/>
  <c r="AW186" i="25"/>
  <c r="AW181" i="25"/>
  <c r="AW172" i="25"/>
  <c r="AW163" i="25"/>
  <c r="AW154" i="25"/>
  <c r="AW149" i="25"/>
  <c r="AW140" i="25"/>
  <c r="AW131" i="25"/>
  <c r="AW122" i="25"/>
  <c r="AW117" i="25"/>
  <c r="AW108" i="25"/>
  <c r="AW97" i="25"/>
  <c r="AW92" i="25"/>
  <c r="AW81" i="25"/>
  <c r="AW76" i="25"/>
  <c r="AW65" i="25"/>
  <c r="AW60" i="25"/>
  <c r="AW49" i="25"/>
  <c r="AW44" i="25"/>
  <c r="AW33" i="25"/>
  <c r="AW28" i="25"/>
  <c r="AW17" i="25"/>
  <c r="AW144" i="25"/>
  <c r="AW135" i="25"/>
  <c r="AW126" i="25"/>
  <c r="AW121" i="25"/>
  <c r="AW112" i="25"/>
  <c r="AW107" i="25"/>
  <c r="AW102" i="25"/>
  <c r="AW91" i="25"/>
  <c r="AW86" i="25"/>
  <c r="AW75" i="25"/>
  <c r="AW70" i="25"/>
  <c r="AW59" i="25"/>
  <c r="AW54" i="25"/>
  <c r="AW43" i="25"/>
  <c r="AW38" i="25"/>
  <c r="AW27" i="25"/>
  <c r="AW22" i="25"/>
  <c r="AW11" i="25"/>
  <c r="AW220" i="25"/>
  <c r="AW216" i="25"/>
  <c r="AW212" i="25"/>
  <c r="AW203" i="25"/>
  <c r="AW194" i="25"/>
  <c r="AW189" i="25"/>
  <c r="AW180" i="25"/>
  <c r="AW171" i="25"/>
  <c r="AW162" i="25"/>
  <c r="AW157" i="25"/>
  <c r="AW148" i="25"/>
  <c r="AW139" i="25"/>
  <c r="AW130" i="25"/>
  <c r="AW125" i="25"/>
  <c r="AW116" i="25"/>
  <c r="AW101" i="25"/>
  <c r="AW96" i="25"/>
  <c r="AW85" i="25"/>
  <c r="AW80" i="25"/>
  <c r="AW69" i="25"/>
  <c r="AW64" i="25"/>
  <c r="AW53" i="25"/>
  <c r="AW48" i="25"/>
  <c r="AW37" i="25"/>
  <c r="AW32" i="25"/>
  <c r="AW21" i="25"/>
  <c r="AW16" i="25"/>
  <c r="AW12" i="25"/>
  <c r="F543" i="17"/>
  <c r="F541" i="17"/>
  <c r="F542" i="17"/>
  <c r="F536" i="17" l="1"/>
  <c r="F537" i="17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F508" i="17" l="1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485" i="17" l="1"/>
  <c r="F484" i="17"/>
  <c r="F483" i="17"/>
  <c r="F482" i="17"/>
  <c r="F481" i="17"/>
  <c r="F480" i="17"/>
  <c r="F479" i="17"/>
  <c r="F478" i="17"/>
  <c r="F477" i="17"/>
  <c r="F476" i="17"/>
  <c r="F460" i="17" l="1"/>
  <c r="F461" i="17"/>
  <c r="F463" i="17"/>
  <c r="F468" i="17"/>
  <c r="F469" i="17"/>
  <c r="F471" i="17"/>
  <c r="F472" i="17"/>
  <c r="F475" i="17"/>
  <c r="F474" i="17"/>
  <c r="F473" i="17"/>
  <c r="F470" i="17"/>
  <c r="F467" i="17"/>
  <c r="F466" i="17"/>
  <c r="F465" i="17"/>
  <c r="F464" i="17"/>
  <c r="F462" i="17"/>
  <c r="F459" i="17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E21" i="26" l="1"/>
  <c r="F21" i="26"/>
  <c r="E35" i="26" l="1"/>
  <c r="G21" i="26"/>
  <c r="F2" i="17" l="1"/>
  <c r="F31" i="26" l="1"/>
  <c r="D30" i="26"/>
  <c r="E30" i="26" s="1"/>
  <c r="E29" i="26"/>
  <c r="E28" i="26"/>
  <c r="C3" i="26" l="1"/>
  <c r="F2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<sst xmlns="http://schemas.openxmlformats.org/spreadsheetml/2006/main" count="3982" uniqueCount="1784">
  <si>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</si>
  <si>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</si>
  <si>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</si>
  <si>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</si>
  <si>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</si>
  <si>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</si>
  <si>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</si>
  <si>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</si>
  <si>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</si>
  <si>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</si>
  <si>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</si>
  <si>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</si>
  <si>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</si>
  <si>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</si>
  <si>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</si>
  <si>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</si>
  <si>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</si>
  <si>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</si>
  <si>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</si>
  <si>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</si>
  <si>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</si>
  <si>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</si>
  <si>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</si>
  <si>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</si>
  <si>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</si>
  <si>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</si>
  <si>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</si>
  <si>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</si>
  <si>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</si>
  <si>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</si>
  <si>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</si>
  <si>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</si>
  <si>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</si>
  <si>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</si>
  <si>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</si>
  <si>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</si>
  <si>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</si>
  <si>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</si>
  <si>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</si>
  <si>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</si>
  <si>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</si>
  <si>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</si>
  <si>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</si>
  <si>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</si>
  <si>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</si>
  <si>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</si>
  <si>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</si>
  <si>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</si>
  <si>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</si>
  <si>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</si>
  <si>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</si>
  <si>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</si>
  <si>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</si>
  <si>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</si>
  <si>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</si>
  <si>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</si>
  <si>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</si>
  <si>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</si>
  <si>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</si>
  <si>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</si>
  <si>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</si>
  <si>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</si>
  <si>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</si>
  <si>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</si>
  <si>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</si>
  <si>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</si>
  <si>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</si>
  <si>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</si>
  <si>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</si>
  <si>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</si>
  <si>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</si>
  <si>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</si>
  <si>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</si>
  <si>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</si>
  <si>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</si>
  <si>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</si>
  <si>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</si>
  <si>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</si>
  <si>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</si>
  <si>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</si>
  <si>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</si>
  <si>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</si>
  <si>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</si>
  <si>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</si>
  <si>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</si>
  <si>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</si>
  <si>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</si>
  <si>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</si>
  <si>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</si>
  <si>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</si>
  <si>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</si>
  <si>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</si>
  <si>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</si>
  <si>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</si>
  <si>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</si>
  <si>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</si>
  <si>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</si>
  <si>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</si>
  <si>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</si>
  <si>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</si>
  <si>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</si>
  <si>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</si>
  <si>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</si>
  <si>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</si>
  <si>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</si>
  <si>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</si>
  <si>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</si>
  <si>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</si>
  <si>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</si>
  <si>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</si>
  <si>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</si>
  <si>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</si>
  <si>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</si>
  <si>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</si>
  <si>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</si>
  <si>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</si>
  <si>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</si>
  <si>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</si>
  <si>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</si>
  <si>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</si>
  <si>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</si>
  <si>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</si>
  <si>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</si>
  <si>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</si>
  <si>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</si>
  <si>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</si>
  <si>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</si>
  <si>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</si>
  <si>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</si>
  <si>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</si>
  <si>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</si>
  <si>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</si>
  <si>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</si>
  <si>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</si>
  <si>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</si>
  <si>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</si>
  <si>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</si>
  <si>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</si>
  <si>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</si>
  <si>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</si>
  <si>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</si>
  <si>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</si>
  <si>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</si>
  <si>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</si>
  <si>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</si>
  <si>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</si>
  <si>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</si>
  <si>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</si>
  <si>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</si>
  <si>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</si>
  <si>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</si>
  <si>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</si>
  <si>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</si>
  <si>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</si>
  <si>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</si>
  <si>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</si>
  <si>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</si>
  <si>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</si>
  <si>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</si>
  <si>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</si>
  <si>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</si>
  <si>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</si>
  <si>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</si>
  <si>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</si>
  <si>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</si>
  <si>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</si>
  <si>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</si>
  <si>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</si>
  <si>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</si>
  <si>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</si>
  <si>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</si>
  <si>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</si>
  <si>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</si>
  <si>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</si>
  <si>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</si>
  <si>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</si>
  <si>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</si>
  <si>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</si>
  <si>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</si>
  <si>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</si>
  <si>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</si>
  <si>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</si>
  <si>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</si>
  <si>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</si>
  <si>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</si>
  <si>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</si>
  <si>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</si>
  <si>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</si>
  <si>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</si>
  <si>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</si>
  <si>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</si>
  <si>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</si>
  <si>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</si>
  <si>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</si>
  <si>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</si>
  <si>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</si>
  <si>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</si>
  <si>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</si>
  <si>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</si>
  <si>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</si>
  <si>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</si>
  <si>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</si>
  <si>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</si>
  <si>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</si>
  <si>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</si>
  <si>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</si>
  <si>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</si>
  <si>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</si>
  <si>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</si>
  <si>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</si>
  <si>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</si>
  <si>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</si>
  <si>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</si>
  <si>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</si>
  <si>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</si>
  <si>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</si>
  <si>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</si>
  <si>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</si>
  <si>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</si>
  <si>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</si>
  <si>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</si>
  <si>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</si>
  <si>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</si>
  <si>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</si>
  <si>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</si>
  <si>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</si>
  <si>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</si>
  <si>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</si>
  <si>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</si>
  <si>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</si>
  <si>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</si>
  <si>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</si>
  <si>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</si>
  <si>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</si>
  <si>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</si>
  <si>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</si>
  <si>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</si>
  <si>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</si>
  <si>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</si>
  <si>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</si>
  <si>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</si>
  <si>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</si>
  <si>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</si>
  <si>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</si>
  <si>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</si>
  <si>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</si>
  <si>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</si>
  <si>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</si>
  <si>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</si>
  <si>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</si>
  <si>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</si>
  <si>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</si>
  <si>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</si>
  <si>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</si>
  <si>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</si>
  <si>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</si>
  <si>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</si>
  <si>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</si>
  <si>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</si>
  <si>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</si>
  <si>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</si>
  <si>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</si>
  <si>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</si>
  <si>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</si>
  <si>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</si>
  <si>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</si>
  <si>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</si>
  <si>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</si>
  <si>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</si>
  <si>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</si>
  <si>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</si>
  <si>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</si>
  <si>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</si>
  <si>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</si>
  <si>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</si>
  <si>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</si>
  <si>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</si>
  <si>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</si>
  <si>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</si>
  <si>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</si>
  <si>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</si>
  <si>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</si>
  <si>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</si>
  <si>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</si>
  <si>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</si>
  <si>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</si>
  <si>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</si>
  <si>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</si>
  <si>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</si>
  <si>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</si>
  <si>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</si>
  <si>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</si>
  <si>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</si>
  <si>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</si>
  <si>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</si>
  <si>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</si>
  <si>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</si>
  <si>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</si>
  <si>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</si>
  <si>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</si>
  <si>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</si>
  <si>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</si>
  <si>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</si>
  <si>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</si>
  <si>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</si>
  <si>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</si>
  <si>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</si>
  <si>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</si>
  <si>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</si>
  <si>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</si>
  <si>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</si>
  <si>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</si>
  <si>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</si>
  <si>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</si>
  <si>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</si>
  <si>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</si>
  <si>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</si>
  <si>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</si>
  <si>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</si>
  <si>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</si>
  <si>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</si>
  <si>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</si>
  <si>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</si>
  <si>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</si>
  <si>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</si>
  <si>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</si>
  <si>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</si>
  <si>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</si>
  <si>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</si>
  <si>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</si>
  <si>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</si>
  <si>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</si>
  <si>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</si>
  <si>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</si>
  <si>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</si>
  <si>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</si>
  <si>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</si>
  <si>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</si>
  <si>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</si>
  <si>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</si>
  <si>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</si>
  <si>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</si>
  <si>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</si>
  <si>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</si>
  <si>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</si>
  <si>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</si>
  <si>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</si>
  <si>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</si>
  <si>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</si>
  <si>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</si>
  <si>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</si>
  <si>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</si>
  <si>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</si>
  <si>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</si>
  <si>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</si>
  <si>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</si>
  <si>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</si>
  <si>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</si>
  <si>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</si>
  <si>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</si>
  <si>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</si>
  <si>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</si>
  <si>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</si>
  <si>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</si>
  <si>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</si>
  <si>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</si>
  <si>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</si>
  <si>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</si>
  <si>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</si>
  <si>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</si>
  <si>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</si>
  <si>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</si>
  <si>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</si>
  <si>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</si>
  <si>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</si>
  <si>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</si>
  <si>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</si>
  <si>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</si>
  <si>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</si>
  <si>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</si>
  <si>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</si>
  <si>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</si>
  <si>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</si>
  <si>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</si>
  <si>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</si>
  <si>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</si>
  <si>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</si>
  <si>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</si>
  <si>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</si>
  <si>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</si>
  <si>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</si>
  <si>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</si>
  <si>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</si>
  <si>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</si>
  <si>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</si>
  <si>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</si>
  <si>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</si>
  <si>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</si>
  <si>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</si>
  <si>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</si>
  <si>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</si>
  <si>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</si>
  <si>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</si>
  <si>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</si>
  <si>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</si>
  <si>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</si>
  <si>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</si>
  <si>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</si>
  <si>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</si>
  <si>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</si>
  <si>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</si>
  <si>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</si>
  <si>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</si>
  <si>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</si>
  <si>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</si>
  <si>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</si>
  <si>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</si>
  <si>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</si>
  <si>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</si>
  <si>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</si>
  <si>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</si>
  <si>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</si>
  <si>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</si>
  <si>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</si>
  <si>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</si>
  <si>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</si>
  <si>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</si>
  <si>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</si>
  <si>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</si>
  <si>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</si>
  <si>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</si>
  <si>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</si>
  <si>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</si>
  <si>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</si>
  <si>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</si>
  <si>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</si>
  <si>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</si>
  <si>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</si>
  <si>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</si>
  <si>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</si>
  <si>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</si>
  <si>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</si>
  <si>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</si>
  <si>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</si>
  <si>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</si>
  <si>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</si>
  <si>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</si>
  <si>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</si>
  <si>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</si>
  <si>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</si>
  <si>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</si>
  <si>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</si>
  <si>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</si>
  <si>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</si>
  <si>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</si>
  <si>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</si>
  <si>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</si>
  <si>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</si>
  <si>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</si>
  <si>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</si>
  <si>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</si>
  <si>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</si>
  <si>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</si>
  <si>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</si>
  <si>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</si>
  <si>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</si>
  <si>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</si>
  <si>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</si>
  <si>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</si>
  <si>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</si>
  <si>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</si>
  <si>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</si>
  <si>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</si>
  <si>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</si>
  <si>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</si>
  <si>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</si>
  <si>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</si>
  <si>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</si>
  <si>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</si>
  <si>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</si>
  <si>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</si>
  <si>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</si>
  <si>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</si>
  <si>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</si>
  <si>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</si>
  <si>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</si>
  <si>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</si>
  <si>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</si>
  <si>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</si>
  <si>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</si>
  <si>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</si>
  <si>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</si>
  <si>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</si>
  <si>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</si>
  <si>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</si>
  <si>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</si>
  <si>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</si>
  <si>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</si>
  <si>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</si>
  <si>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</si>
  <si>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</si>
  <si>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</si>
  <si>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</si>
  <si>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</si>
  <si>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</si>
  <si>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</si>
  <si>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</si>
  <si>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</si>
  <si>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</si>
  <si>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</si>
  <si>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</si>
  <si>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</si>
  <si>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</si>
  <si>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</si>
  <si>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</si>
  <si>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</si>
  <si>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</si>
  <si>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</si>
  <si>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</si>
  <si>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</si>
  <si>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</si>
  <si>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</si>
  <si>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</si>
  <si>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</si>
  <si>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</si>
  <si>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</si>
  <si>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</si>
  <si>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</si>
  <si>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</si>
  <si>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</si>
  <si>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</si>
  <si>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</si>
  <si>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</si>
  <si>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</si>
  <si>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</si>
  <si>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</si>
  <si>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</si>
  <si>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</si>
  <si>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</si>
  <si>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</si>
  <si>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</si>
  <si>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</si>
  <si>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</si>
  <si>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</si>
  <si>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</si>
  <si>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</si>
  <si>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</si>
  <si>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</si>
  <si>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</si>
  <si>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</si>
  <si>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</si>
  <si>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</si>
  <si>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</si>
  <si>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</si>
  <si>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</si>
  <si>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</si>
  <si>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</si>
  <si>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</si>
  <si>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</si>
  <si>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</si>
  <si>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</si>
  <si>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</si>
  <si>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</si>
  <si>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</si>
  <si>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</si>
  <si>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</si>
  <si>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</si>
  <si>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</si>
  <si>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</si>
  <si>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</si>
  <si>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</si>
  <si>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</si>
  <si>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</si>
  <si>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</si>
  <si>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</si>
  <si>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</si>
  <si>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</si>
  <si>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</si>
  <si>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</si>
  <si>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</si>
  <si>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</si>
  <si>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</si>
  <si>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</si>
  <si>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</si>
  <si>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</si>
  <si>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</si>
  <si>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</si>
  <si>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</si>
  <si>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</si>
  <si>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</si>
  <si>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</si>
  <si>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</si>
  <si>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</si>
  <si>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</si>
  <si>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</si>
  <si>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</si>
  <si>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</si>
  <si>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</si>
  <si>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</si>
  <si>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</si>
  <si>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</si>
  <si>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</si>
  <si>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</si>
  <si>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</si>
  <si>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</si>
  <si>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</si>
  <si>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</si>
  <si>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</si>
  <si>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</si>
  <si>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</si>
  <si>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</si>
  <si>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</si>
  <si>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</si>
  <si>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</si>
  <si>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</si>
  <si>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</si>
  <si>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</si>
  <si>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</si>
  <si>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</si>
  <si>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</si>
  <si>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</si>
  <si>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</si>
  <si>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</si>
  <si>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</si>
  <si>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</si>
  <si>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</si>
  <si>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</si>
  <si>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</si>
  <si>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</si>
  <si>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</si>
  <si>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</si>
  <si>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</si>
  <si>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</si>
  <si>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</si>
  <si>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</si>
  <si>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</si>
  <si>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</si>
  <si>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</si>
  <si>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</si>
  <si>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</si>
  <si>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</si>
  <si>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</si>
  <si>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</si>
  <si>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</si>
  <si>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</si>
  <si>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</si>
  <si>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</si>
  <si>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</si>
  <si>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</si>
  <si>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</si>
  <si>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</si>
  <si>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</si>
  <si>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</si>
  <si>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</si>
  <si>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</si>
  <si>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</si>
  <si>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</si>
  <si>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</si>
  <si>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</si>
  <si>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</si>
  <si>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</si>
  <si>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</si>
  <si>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</si>
  <si>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</si>
  <si>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</si>
  <si>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</si>
  <si>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</si>
  <si>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</si>
  <si>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</si>
  <si>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</si>
  <si>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</si>
  <si>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</si>
  <si>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</si>
  <si>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</si>
  <si>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</si>
  <si>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</si>
  <si>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</si>
  <si>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</si>
  <si>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</si>
  <si>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</si>
  <si>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</si>
  <si>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</si>
  <si>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</si>
  <si>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</si>
  <si>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</si>
  <si>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</si>
  <si>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</si>
  <si>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</si>
  <si>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</si>
  <si>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</si>
  <si>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</si>
  <si>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</si>
  <si>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</si>
  <si>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</si>
  <si>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</si>
  <si>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</si>
  <si>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</si>
  <si>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</si>
  <si>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</si>
  <si>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</si>
  <si>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</si>
  <si>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</si>
  <si>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</si>
  <si>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</si>
  <si>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</si>
  <si>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</si>
  <si>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</si>
  <si>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</si>
  <si>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</si>
  <si>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</si>
  <si>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</si>
  <si>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</si>
  <si>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</si>
  <si>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</si>
  <si>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</si>
  <si>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</si>
  <si>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</si>
  <si>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</si>
  <si>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</si>
  <si>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</si>
  <si>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</si>
  <si>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</si>
  <si>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</si>
  <si>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</si>
  <si>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</si>
  <si>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</si>
  <si>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</si>
  <si>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</si>
  <si>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</si>
  <si>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</si>
  <si>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</si>
  <si>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</si>
  <si>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</si>
  <si>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</si>
  <si>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</si>
  <si>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</si>
  <si>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</si>
  <si>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</si>
  <si>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</si>
  <si>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</si>
  <si>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</si>
  <si>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</si>
  <si>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</si>
  <si>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</si>
  <si>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</si>
  <si>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</si>
  <si>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</si>
  <si>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</si>
  <si>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</si>
  <si>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</si>
  <si>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</si>
  <si>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</si>
  <si>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</si>
  <si>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</si>
  <si>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</si>
  <si>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</si>
  <si>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</si>
  <si>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</si>
  <si>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</si>
  <si>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</si>
  <si>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</si>
  <si>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</si>
  <si>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</si>
  <si>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</si>
  <si>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</si>
  <si>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</si>
  <si>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</si>
  <si>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</si>
  <si>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</si>
  <si>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</si>
  <si>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</si>
  <si>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</si>
  <si>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</si>
  <si>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</si>
  <si>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</si>
  <si>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</si>
  <si>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</si>
  <si>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</si>
  <si>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</si>
  <si>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</si>
  <si>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</si>
  <si>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</si>
  <si>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</si>
  <si>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</si>
  <si>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</si>
  <si>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</si>
  <si>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</si>
  <si>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</si>
  <si>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</si>
  <si>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</si>
  <si>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</si>
  <si>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</si>
  <si>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</si>
  <si>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</si>
  <si>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</si>
  <si>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</si>
  <si>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</si>
  <si>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</si>
  <si>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</si>
  <si>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</si>
  <si>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</si>
  <si>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</si>
  <si>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</si>
  <si>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</si>
  <si>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</si>
  <si>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</si>
  <si>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</si>
  <si>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</si>
  <si>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</si>
  <si>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</si>
  <si>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</si>
  <si>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</si>
  <si>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</si>
  <si>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</si>
  <si>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</si>
  <si>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</si>
  <si>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</si>
  <si>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</si>
  <si>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</si>
  <si>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</si>
  <si>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</si>
  <si>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</si>
  <si>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</si>
  <si>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</si>
  <si>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</si>
  <si>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</si>
  <si>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</si>
  <si>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</si>
  <si>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</si>
  <si>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</si>
  <si>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</si>
  <si>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</si>
  <si>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</si>
  <si>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</si>
  <si>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</si>
  <si>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</si>
  <si>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</si>
  <si>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</si>
  <si>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</si>
  <si>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</si>
  <si>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</si>
  <si>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</si>
  <si>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</si>
  <si>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</si>
  <si>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</si>
  <si>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</si>
  <si>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</si>
  <si>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</si>
  <si>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</si>
  <si>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</si>
  <si>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</si>
  <si>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</si>
  <si>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</si>
  <si>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</si>
  <si>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</si>
  <si>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</si>
  <si>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</si>
  <si>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</si>
  <si>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</si>
  <si>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</si>
  <si>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</si>
  <si>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</si>
  <si>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</si>
  <si>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</si>
  <si>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</si>
  <si>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</si>
  <si>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</si>
  <si>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</si>
  <si>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</si>
  <si>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</si>
  <si>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</si>
  <si>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</si>
  <si>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</si>
  <si>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</si>
  <si>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</si>
  <si>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</si>
  <si>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</si>
  <si>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</si>
  <si>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</si>
  <si>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</si>
  <si>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</si>
  <si>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</si>
  <si>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</si>
  <si>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</si>
  <si>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</si>
  <si>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</si>
  <si>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</si>
  <si>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</si>
  <si>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</si>
  <si>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</si>
  <si>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</si>
  <si>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</si>
  <si>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</si>
  <si>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</si>
  <si>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</si>
  <si>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</si>
  <si>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</si>
  <si>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</si>
  <si>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</si>
  <si>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</si>
  <si>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</si>
  <si>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</si>
  <si>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</si>
  <si>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</si>
  <si>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</si>
  <si>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</si>
  <si>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</si>
  <si>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</si>
  <si>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</si>
  <si>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</si>
  <si>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</si>
  <si>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</si>
  <si>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</si>
  <si>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</si>
  <si>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</si>
  <si>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</si>
  <si>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</si>
  <si>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</si>
  <si>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</si>
  <si>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</si>
  <si>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</si>
  <si>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</si>
  <si>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</si>
  <si>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</si>
  <si>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</si>
  <si>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</si>
  <si>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</si>
  <si>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</si>
  <si>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</si>
  <si>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</si>
  <si>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</si>
  <si>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</si>
  <si>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</si>
  <si>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</si>
  <si>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</si>
  <si>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</si>
  <si>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</si>
  <si>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</si>
  <si>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</si>
  <si>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</si>
  <si>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</si>
  <si>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</si>
  <si>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</si>
  <si>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</si>
  <si>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</si>
  <si>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</si>
  <si>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</si>
  <si>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</si>
  <si>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</si>
  <si>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</si>
  <si>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</si>
  <si>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</si>
  <si>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</si>
  <si>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</si>
  <si>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</si>
  <si>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</si>
  <si>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</si>
  <si>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</si>
  <si>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</si>
  <si>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</si>
  <si>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</si>
  <si>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</si>
  <si>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</si>
  <si>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</si>
  <si>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</si>
  <si>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</si>
  <si>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</si>
  <si>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</si>
  <si>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</si>
  <si>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</si>
  <si>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</si>
  <si>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</si>
  <si>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</si>
  <si>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</si>
  <si>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</si>
  <si>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</si>
  <si>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</si>
  <si>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</si>
  <si>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</si>
  <si>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</si>
  <si>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</si>
  <si>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</si>
  <si>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</si>
  <si>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</si>
  <si>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</si>
  <si>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</si>
  <si>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</si>
  <si>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</si>
  <si>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</si>
  <si>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</si>
  <si>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</si>
  <si>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</si>
  <si>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</si>
  <si>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</si>
  <si>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</si>
  <si>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</si>
  <si>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</si>
  <si>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</si>
  <si>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</si>
  <si>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</si>
  <si>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</si>
  <si>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</si>
  <si>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</si>
  <si>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</si>
  <si>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</si>
  <si>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</si>
  <si>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</si>
  <si>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</si>
  <si>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</si>
  <si>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</si>
  <si>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</si>
  <si>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</si>
  <si>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</si>
  <si>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</si>
  <si>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</si>
  <si>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</si>
  <si>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</si>
  <si>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</si>
  <si>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</si>
  <si>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</si>
  <si>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</si>
  <si>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</si>
  <si>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</si>
  <si>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</si>
  <si>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</si>
  <si>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</si>
  <si>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</si>
  <si>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</si>
  <si>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</si>
  <si>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</si>
  <si>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</si>
  <si>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</si>
  <si>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</si>
  <si>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</si>
  <si>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</si>
  <si>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</si>
  <si>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</si>
  <si>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</si>
  <si>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</si>
  <si>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</si>
  <si>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</si>
  <si>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</si>
  <si>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</si>
  <si>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</si>
  <si>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</si>
  <si>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</si>
  <si>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</si>
  <si>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</si>
  <si>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</si>
  <si>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</si>
  <si>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</si>
  <si>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</si>
  <si>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</si>
  <si>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</si>
  <si>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</si>
  <si>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</si>
  <si>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</si>
  <si>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</si>
  <si>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</si>
  <si>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</si>
  <si>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</si>
  <si>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</si>
  <si>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</si>
  <si>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</si>
  <si>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</si>
  <si>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</si>
  <si>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</si>
  <si>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</si>
  <si>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</si>
  <si>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</si>
  <si>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</si>
  <si>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</si>
  <si>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</si>
  <si>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</si>
  <si>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</si>
  <si>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</si>
  <si>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</si>
  <si>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</si>
  <si>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</si>
  <si>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</si>
  <si>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</si>
  <si>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</si>
  <si>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</si>
  <si>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</si>
  <si>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</si>
  <si>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</si>
  <si>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</si>
  <si>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</si>
  <si>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</si>
  <si>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</si>
  <si>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</si>
  <si>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</si>
  <si>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</si>
  <si>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</si>
  <si>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</si>
  <si>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</si>
  <si>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</si>
  <si>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</si>
  <si>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</si>
  <si>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</si>
  <si>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</si>
  <si>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</si>
  <si>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</si>
  <si>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</si>
  <si>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</si>
  <si>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</si>
  <si>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</si>
  <si>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</si>
  <si>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</si>
  <si>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</si>
  <si>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</si>
  <si>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</si>
  <si>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</si>
  <si>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</si>
  <si>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</si>
  <si>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</si>
  <si>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</si>
  <si>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</si>
  <si>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</si>
  <si>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</si>
  <si>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</si>
  <si>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</si>
  <si>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</si>
  <si>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</si>
  <si>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</si>
  <si>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</si>
  <si>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</si>
  <si>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</si>
  <si>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</si>
  <si>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</si>
  <si>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</si>
  <si>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</si>
  <si>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</si>
  <si>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</si>
  <si>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</si>
  <si>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</si>
  <si>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</si>
  <si>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</si>
  <si>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</si>
  <si>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</si>
  <si>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</si>
  <si>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</si>
  <si>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</si>
  <si>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</si>
  <si>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</si>
  <si>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</si>
  <si>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</si>
  <si>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</si>
  <si>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</si>
  <si>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</si>
  <si>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</si>
  <si>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</si>
  <si>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</si>
  <si>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</si>
  <si>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</si>
  <si>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</si>
  <si>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</si>
  <si>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</si>
  <si>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</si>
  <si>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</si>
  <si>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</si>
  <si>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</si>
  <si>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</si>
  <si>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</si>
  <si>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</si>
  <si>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</si>
  <si>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</si>
  <si>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</si>
  <si>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</si>
  <si>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</si>
  <si>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</si>
  <si>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</si>
  <si>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</si>
  <si>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</si>
  <si>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</si>
  <si>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</si>
  <si>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</si>
  <si>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</si>
  <si>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</si>
  <si>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</si>
  <si>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</si>
  <si>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</si>
  <si>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</si>
  <si>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</si>
  <si>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</si>
  <si>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</si>
  <si>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</si>
  <si>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</si>
  <si>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</si>
  <si>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</si>
  <si>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</si>
  <si>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</si>
  <si>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</si>
  <si>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</si>
  <si>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</si>
  <si>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</si>
  <si>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</si>
  <si>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</si>
  <si>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</si>
  <si>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</si>
  <si>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</si>
  <si>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</si>
  <si>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</si>
  <si>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</si>
  <si>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</si>
  <si>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</si>
  <si>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</si>
  <si>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</si>
  <si>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</si>
  <si>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</si>
  <si>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</si>
  <si>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</si>
  <si>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</si>
  <si>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</si>
  <si>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</si>
  <si>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</si>
  <si>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</si>
  <si>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</si>
  <si>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</si>
  <si>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</si>
  <si>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</si>
  <si>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</si>
  <si>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</si>
  <si>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</si>
  <si>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</si>
  <si>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</si>
  <si>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</si>
  <si>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</si>
  <si>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</si>
  <si>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</si>
  <si>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</si>
  <si>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</si>
  <si>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</si>
  <si>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</si>
  <si>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</si>
  <si>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</si>
  <si>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</si>
  <si>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</si>
  <si>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</si>
  <si>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</si>
  <si>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</si>
  <si>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</si>
  <si>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</si>
  <si>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</si>
  <si>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</si>
  <si>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</si>
  <si>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</si>
  <si>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</si>
  <si>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</si>
  <si>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</si>
  <si>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</si>
  <si>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</si>
  <si>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</si>
  <si>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</si>
  <si>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</si>
  <si>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</si>
  <si>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</si>
  <si>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</si>
  <si>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</si>
  <si>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</si>
  <si>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</si>
  <si>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</si>
  <si>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</si>
  <si>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</si>
  <si>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</si>
  <si>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</si>
  <si>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</si>
  <si>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</si>
  <si>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</si>
  <si>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</si>
  <si>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</si>
  <si>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</si>
  <si>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</si>
  <si>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</si>
  <si>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</si>
  <si>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</si>
  <si>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</si>
  <si>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</si>
  <si>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</si>
  <si>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</si>
  <si>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</si>
  <si>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</si>
  <si>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</si>
  <si>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</si>
  <si>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</si>
  <si>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</si>
  <si>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SEC003560</t>
  </si>
  <si>
    <t>Blessed GOD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</si>
  <si>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</si>
  <si>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</si>
  <si>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</si>
  <si>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</si>
  <si>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</si>
  <si>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</si>
  <si>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</si>
  <si>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</si>
  <si>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</si>
  <si>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</si>
  <si>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</si>
  <si>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</si>
  <si>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</si>
  <si>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</si>
  <si>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</si>
  <si>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</si>
  <si>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</si>
  <si>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</si>
  <si>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</si>
  <si>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</si>
  <si>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</si>
  <si>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</si>
  <si>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</si>
  <si>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</si>
  <si>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</si>
  <si>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</si>
  <si>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</si>
  <si>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</si>
  <si>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</si>
  <si>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</si>
  <si>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</si>
  <si>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</si>
  <si>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</si>
  <si>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</si>
  <si>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</si>
  <si>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</si>
  <si>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</si>
  <si>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</si>
  <si>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</si>
  <si>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</si>
  <si>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</si>
  <si>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</si>
  <si>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</si>
  <si>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</si>
  <si>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</si>
  <si>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</si>
  <si>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</si>
  <si>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</si>
  <si>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</si>
  <si>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</si>
  <si>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</si>
  <si>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</si>
  <si>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</si>
  <si>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</si>
  <si>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</si>
  <si>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</si>
  <si>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</si>
  <si>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</si>
  <si>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</si>
  <si>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</si>
  <si>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</si>
  <si>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</si>
  <si>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</si>
  <si>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</si>
  <si>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</si>
  <si>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</si>
  <si>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</si>
  <si>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</si>
  <si>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</si>
  <si>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</si>
  <si>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</si>
  <si>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</si>
  <si>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</si>
  <si>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</si>
  <si>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</si>
  <si>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</si>
  <si>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</si>
  <si>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</si>
  <si>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</si>
  <si>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</si>
  <si>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</si>
  <si>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</si>
  <si>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</si>
  <si>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</si>
  <si>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</si>
  <si>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</si>
  <si>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</si>
  <si>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</si>
  <si>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</si>
  <si>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</si>
  <si>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</si>
  <si>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</si>
  <si>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</si>
  <si>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</si>
  <si>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</si>
  <si>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</si>
  <si>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</si>
  <si>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</si>
  <si>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</si>
  <si>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</si>
  <si>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</si>
  <si>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</si>
  <si>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</si>
  <si>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</si>
  <si>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</si>
  <si>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</si>
  <si>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</si>
  <si>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</si>
  <si>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</si>
  <si>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</si>
  <si>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</si>
  <si>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</si>
  <si>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</si>
  <si>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</si>
  <si>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</si>
  <si>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</si>
  <si>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</si>
  <si>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</si>
  <si>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</si>
  <si>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</si>
  <si>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</si>
  <si>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</si>
  <si>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</si>
  <si>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</si>
  <si>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</si>
  <si>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</si>
  <si>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</si>
  <si>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</si>
  <si>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</si>
  <si>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</si>
  <si>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</si>
  <si>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</si>
  <si>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</si>
  <si>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</si>
  <si>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</si>
  <si>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</si>
  <si>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</si>
  <si>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</si>
  <si>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</si>
  <si>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</si>
  <si>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</si>
  <si>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</si>
  <si>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</si>
  <si>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</si>
  <si>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</si>
  <si>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</si>
  <si>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</si>
  <si>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</si>
  <si>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</si>
  <si>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</si>
  <si>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</si>
  <si>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</si>
  <si>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</si>
  <si>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</si>
  <si>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</si>
  <si>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</si>
  <si>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</si>
  <si>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</si>
  <si>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</si>
  <si>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</si>
  <si>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</si>
  <si>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</si>
  <si>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</si>
  <si>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</si>
  <si>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</si>
  <si>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</si>
  <si>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</si>
  <si>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</si>
  <si>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</si>
  <si>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</si>
  <si>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</si>
  <si>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</si>
  <si>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</si>
  <si>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</si>
  <si>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</si>
  <si>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</si>
  <si>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</si>
  <si>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</si>
  <si>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</si>
  <si>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</si>
  <si>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</si>
  <si>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</si>
  <si>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</si>
  <si>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</si>
  <si>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</si>
  <si>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</si>
  <si>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</si>
  <si>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</si>
  <si>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</si>
  <si>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</si>
  <si>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</si>
  <si>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</si>
  <si>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</si>
  <si>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</si>
  <si>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</si>
  <si>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</si>
  <si>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</si>
  <si>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</si>
  <si>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</si>
  <si>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</si>
  <si>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</si>
  <si>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</si>
  <si>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</si>
  <si>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</si>
  <si>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</si>
  <si>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</si>
  <si>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</si>
  <si>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</si>
  <si>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</si>
  <si>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</si>
  <si>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</si>
  <si>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</si>
  <si>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</si>
  <si>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</si>
  <si>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</si>
  <si>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</si>
  <si>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</si>
  <si>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</si>
  <si>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</si>
  <si>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</si>
  <si>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</si>
  <si>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</si>
  <si>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</si>
  <si>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</si>
  <si>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</si>
  <si>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</si>
  <si>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</si>
  <si>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</si>
  <si>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</si>
  <si>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</si>
  <si>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</si>
  <si>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</si>
  <si>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</si>
  <si>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</si>
  <si>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</si>
  <si>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</si>
  <si>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</si>
  <si>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</si>
  <si>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</si>
  <si>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</si>
  <si>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</si>
  <si>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</si>
  <si>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</si>
  <si>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</si>
  <si>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</si>
  <si>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</si>
  <si>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</si>
  <si>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</si>
  <si>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</si>
  <si>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</si>
  <si>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</si>
  <si>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</si>
  <si>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</si>
  <si>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</si>
  <si>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</si>
  <si>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</si>
  <si>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</si>
  <si>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</si>
  <si>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</si>
  <si>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</si>
  <si>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</si>
  <si>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</si>
  <si>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</si>
  <si>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</si>
  <si>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</si>
  <si>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</si>
  <si>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</si>
  <si>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</si>
  <si>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</si>
  <si>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</si>
  <si>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</si>
  <si>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</si>
  <si>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</si>
  <si>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</si>
  <si>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</si>
  <si>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</si>
  <si>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</si>
  <si>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</si>
  <si>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</si>
  <si>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</si>
  <si>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</si>
  <si>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</si>
  <si>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</si>
  <si>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</si>
  <si>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</si>
  <si>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</si>
  <si>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</si>
  <si>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</si>
  <si>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</si>
  <si>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</si>
  <si>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</si>
  <si>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</si>
  <si>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</si>
  <si>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</si>
  <si>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</si>
  <si>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</si>
  <si>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</si>
  <si>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</si>
  <si>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</si>
  <si>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</si>
  <si>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</si>
  <si>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</si>
  <si>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</si>
  <si>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</si>
  <si>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</si>
  <si>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</si>
  <si>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</si>
  <si>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</si>
  <si>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</si>
  <si>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</si>
  <si>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</si>
  <si>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</si>
  <si>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</si>
  <si>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</si>
  <si>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</si>
  <si>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</si>
  <si>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</si>
  <si>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</si>
  <si>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</si>
  <si>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</si>
  <si>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</si>
  <si>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</si>
  <si>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</si>
  <si>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</si>
  <si>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</si>
  <si>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</si>
  <si>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</si>
  <si>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</si>
  <si>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</si>
  <si>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</si>
  <si>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</si>
  <si>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</si>
  <si>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</si>
  <si>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</si>
  <si>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</si>
  <si>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</si>
  <si>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</si>
  <si>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</si>
  <si>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</si>
  <si>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</si>
  <si>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</si>
  <si>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</si>
  <si>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</si>
  <si>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</si>
  <si>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</si>
  <si>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</si>
  <si>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</si>
  <si>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</si>
  <si>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</si>
  <si>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</si>
  <si>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</si>
  <si>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</si>
  <si>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MBC003607</t>
  </si>
  <si>
    <t>Theophilus Odoh (RME)</t>
  </si>
  <si>
    <t>VM Rural Target &amp; Credit Deployment Template v3.8</t>
  </si>
  <si>
    <t>Brand Price as at 6th November 2021</t>
  </si>
  <si>
    <t>November Credit Allocation</t>
  </si>
  <si>
    <t>SEC004030</t>
  </si>
  <si>
    <t>MADAM AZUBIKE</t>
  </si>
  <si>
    <t>SWC3419</t>
  </si>
  <si>
    <t>Paul Ifeanyi (RME)</t>
  </si>
  <si>
    <t>SWC3441</t>
  </si>
  <si>
    <t>Nwabuwa Sandra</t>
  </si>
  <si>
    <t>SEC004062</t>
  </si>
  <si>
    <t xml:space="preserve">Onovo Osadebe </t>
  </si>
  <si>
    <t>SEC004116</t>
  </si>
  <si>
    <t>Francis Eni</t>
  </si>
  <si>
    <t>makurdi</t>
  </si>
  <si>
    <t>SEC004115</t>
  </si>
  <si>
    <t>Mrs Macy maor</t>
  </si>
  <si>
    <t>SEC004109</t>
  </si>
  <si>
    <t>LIGA GODWIN</t>
  </si>
  <si>
    <t>SECOO4111</t>
  </si>
  <si>
    <t>OBIJIAKU ENTERPRISES</t>
  </si>
  <si>
    <t>SEC004112</t>
  </si>
  <si>
    <t>OKONKWO ENTERPRISES</t>
  </si>
  <si>
    <t>SWC3101</t>
  </si>
  <si>
    <t>Angela Ugwu</t>
  </si>
  <si>
    <t>SWC3284</t>
  </si>
  <si>
    <t>Ucheson Progressive Store</t>
  </si>
  <si>
    <t>SWC3335</t>
  </si>
  <si>
    <t>KC Stores</t>
  </si>
  <si>
    <t>SWC3352</t>
  </si>
  <si>
    <t>Emmakemoo Ventures</t>
  </si>
  <si>
    <t>SWC3357</t>
  </si>
  <si>
    <t>Crown Mother Ventures (RME)</t>
  </si>
  <si>
    <t>OmojowogbeOluwaseun Christianah (Iya Favour)</t>
  </si>
  <si>
    <t>LAC3978</t>
  </si>
  <si>
    <t>Madam 33 store</t>
  </si>
  <si>
    <t>LAC4108</t>
  </si>
  <si>
    <t>Omotola Olatunji Store</t>
  </si>
  <si>
    <t>LAC4158</t>
  </si>
  <si>
    <t>REMI Store</t>
  </si>
  <si>
    <t>LAC4159</t>
  </si>
  <si>
    <t>Nnaemeka Westerfical Store</t>
  </si>
  <si>
    <t>LAC4167</t>
  </si>
  <si>
    <t>Taiwo Babs Enterprise</t>
  </si>
  <si>
    <t>LAC4180</t>
  </si>
  <si>
    <t>Nacass Venture</t>
  </si>
  <si>
    <t>Bumi Shittu</t>
  </si>
  <si>
    <t>Daudu Titilayo</t>
  </si>
  <si>
    <t>Oluwadamilare Unique Venture</t>
  </si>
  <si>
    <t>Samuel Bankole</t>
  </si>
  <si>
    <t>LAC3948</t>
  </si>
  <si>
    <t>Noble Store(Adewunmi Idowu)</t>
  </si>
  <si>
    <t>LAC4187</t>
  </si>
  <si>
    <t>Iya Ebube</t>
  </si>
  <si>
    <t>LAC4107</t>
  </si>
  <si>
    <t>Idris Adetoun</t>
  </si>
  <si>
    <t>SWC3422</t>
  </si>
  <si>
    <t>Mummy Dare</t>
  </si>
  <si>
    <t>SWC3421</t>
  </si>
  <si>
    <t xml:space="preserve"> Bola Paul</t>
  </si>
  <si>
    <t>SWC3433</t>
  </si>
  <si>
    <t>GM Investment</t>
  </si>
  <si>
    <t>SWC3439</t>
  </si>
  <si>
    <t>Oritoke Stores</t>
  </si>
  <si>
    <t>SWC 2985</t>
  </si>
  <si>
    <t>SWC 3272</t>
  </si>
  <si>
    <t>Abba Jude</t>
  </si>
  <si>
    <t xml:space="preserve">Probation </t>
  </si>
  <si>
    <t>Akinyode Idowu</t>
  </si>
  <si>
    <t>Almarufat Ventures</t>
  </si>
  <si>
    <t>SWC3277</t>
  </si>
  <si>
    <t>Seabis continental</t>
  </si>
  <si>
    <t>SWC3430</t>
  </si>
  <si>
    <t>Ibrahim Yusuf</t>
  </si>
  <si>
    <t>Usman Sule</t>
  </si>
  <si>
    <t>Jamilu Ibrahim</t>
  </si>
  <si>
    <t>NTC2485</t>
  </si>
  <si>
    <t>ACCA Provision Stores</t>
  </si>
  <si>
    <t>MBC003685</t>
  </si>
  <si>
    <t>Audu Suleiman</t>
  </si>
  <si>
    <t>MBC003689</t>
  </si>
  <si>
    <t>Abubakar Mohammad</t>
  </si>
  <si>
    <t>MBC003690</t>
  </si>
  <si>
    <t>Monday Abu</t>
  </si>
  <si>
    <t>NTC2497</t>
  </si>
  <si>
    <t>Alhaji Uba</t>
  </si>
  <si>
    <t>NTC2498</t>
  </si>
  <si>
    <t>Simon Zakariya</t>
  </si>
  <si>
    <t>NTC 2403</t>
  </si>
  <si>
    <t>Alhaji Deeni Mohd</t>
  </si>
  <si>
    <t>NTC 2439</t>
  </si>
  <si>
    <t>Alhaji Zayyanu Nasiru</t>
  </si>
  <si>
    <t>MBC003606</t>
  </si>
  <si>
    <t>Oliver Onuh</t>
  </si>
  <si>
    <t xml:space="preserve">Odo Theophilus </t>
  </si>
  <si>
    <t>Antmose and company enterprises</t>
  </si>
  <si>
    <t>Abubakar Ungwazuru</t>
  </si>
  <si>
    <t>MBC003679</t>
  </si>
  <si>
    <t xml:space="preserve">Sunday odo </t>
  </si>
  <si>
    <t>MBC003703</t>
  </si>
  <si>
    <t>Tukur Abubakar</t>
  </si>
  <si>
    <t>MBC003704</t>
  </si>
  <si>
    <t>Peter .A. Obiora</t>
  </si>
  <si>
    <t>partner</t>
  </si>
  <si>
    <t>SWC 3278</t>
  </si>
  <si>
    <t>Joseph Daku</t>
  </si>
  <si>
    <t>SWC 3114</t>
  </si>
  <si>
    <t>Nura Isimaila</t>
  </si>
  <si>
    <t>SWC 3301</t>
  </si>
  <si>
    <t>Joy Ojoagefu</t>
  </si>
  <si>
    <t>MC Nwa-Ani Global Enterprise</t>
  </si>
  <si>
    <t>MBC003629</t>
  </si>
  <si>
    <t>Ekene Bishop</t>
  </si>
  <si>
    <t>Adamu Usman</t>
  </si>
  <si>
    <t>UNIQUE WINES STORE</t>
  </si>
  <si>
    <t>Arinze Stores</t>
  </si>
  <si>
    <t>FREIXENET POP INVESTMENT</t>
  </si>
  <si>
    <t xml:space="preserve">Abuja </t>
  </si>
  <si>
    <t>MBC003697</t>
  </si>
  <si>
    <t>Abubakar Umar</t>
  </si>
  <si>
    <t>Chima Stores</t>
  </si>
  <si>
    <t>MBC003601</t>
  </si>
  <si>
    <t>Yusuf Muhammed</t>
  </si>
  <si>
    <t>MBC003647</t>
  </si>
  <si>
    <t>Ekene Stores</t>
  </si>
  <si>
    <t>MBC003650</t>
  </si>
  <si>
    <t>Ahmed Bashir</t>
  </si>
  <si>
    <t>MBC003651</t>
  </si>
  <si>
    <t>Highman Amedu</t>
  </si>
  <si>
    <t>MBC003652</t>
  </si>
  <si>
    <t>Otti Emmanuel</t>
  </si>
  <si>
    <t>MBC003653</t>
  </si>
  <si>
    <t>Okwudiri Ogbuagu</t>
  </si>
  <si>
    <t>MBC003654</t>
  </si>
  <si>
    <t>Zira Tizhe</t>
  </si>
  <si>
    <t>MBC003655</t>
  </si>
  <si>
    <t>Uka Monday Igwe</t>
  </si>
  <si>
    <t>MBC003698</t>
  </si>
  <si>
    <t>Alh Aliyu Umar</t>
  </si>
  <si>
    <t>MBC003699</t>
  </si>
  <si>
    <t>Mountain Villa</t>
  </si>
  <si>
    <t>MBC003700</t>
  </si>
  <si>
    <t>Alh Ishaku 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</si>
</sst>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1" formatCode="0.0000%"/>
    <numFmt numFmtId="172" formatCode="0.0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4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3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43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6" xfId="0" applyFont="1" applyBorder="1" applyAlignment="1">
      <alignment horizontal="right"/>
    </xf>
    <xf numFmtId="0" fontId="14" fillId="0" borderId="7" xfId="0" applyFont="1" applyBorder="1" applyAlignment="1">
      <alignment wrapText="1"/>
    </xf>
    <xf numFmtId="3" fontId="14" fillId="0" borderId="8" xfId="0" applyNumberFormat="1" applyFont="1" applyBorder="1"/>
    <xf numFmtId="9" fontId="14" fillId="0" borderId="9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2" xfId="0" applyFont="1" applyBorder="1" applyAlignment="1">
      <alignment horizontal="center"/>
    </xf>
    <xf numFmtId="166" fontId="1" fillId="0" borderId="12" xfId="2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5" xfId="0" applyFont="1" applyBorder="1" applyAlignment="1">
      <alignment horizontal="center"/>
    </xf>
    <xf numFmtId="164" fontId="1" fillId="0" borderId="0" xfId="2" applyFont="1"/>
    <xf numFmtId="43" fontId="1" fillId="0" borderId="0" xfId="0" applyNumberFormat="1" applyFont="1"/>
    <xf numFmtId="9" fontId="0" fillId="0" borderId="0" xfId="3" applyFont="1"/>
    <xf numFmtId="0" fontId="0" fillId="0" borderId="17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164" fontId="17" fillId="0" borderId="21" xfId="0" applyNumberFormat="1" applyFont="1" applyBorder="1" applyAlignment="1">
      <alignment horizontal="center"/>
    </xf>
    <xf numFmtId="164" fontId="17" fillId="0" borderId="9" xfId="0" applyNumberFormat="1" applyFont="1" applyBorder="1" applyAlignment="1">
      <alignment horizontal="center"/>
    </xf>
    <xf numFmtId="167" fontId="1" fillId="0" borderId="0" xfId="3" applyNumberFormat="1" applyFont="1"/>
    <xf numFmtId="164" fontId="1" fillId="0" borderId="14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22" xfId="0" applyFont="1" applyBorder="1"/>
    <xf numFmtId="166" fontId="1" fillId="0" borderId="22" xfId="0" applyNumberFormat="1" applyFont="1" applyBorder="1" applyAlignment="1">
      <alignment horizontal="center"/>
    </xf>
    <xf numFmtId="166" fontId="1" fillId="0" borderId="22" xfId="2" applyNumberFormat="1" applyFont="1" applyBorder="1"/>
    <xf numFmtId="166" fontId="17" fillId="0" borderId="22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43" fontId="17" fillId="0" borderId="5" xfId="2" applyNumberFormat="1" applyFont="1" applyBorder="1"/>
    <xf numFmtId="43" fontId="17" fillId="0" borderId="2" xfId="2" applyNumberFormat="1" applyFont="1" applyBorder="1"/>
    <xf numFmtId="168" fontId="19" fillId="0" borderId="27" xfId="0" applyNumberFormat="1" applyFont="1" applyBorder="1"/>
    <xf numFmtId="164" fontId="17" fillId="0" borderId="2" xfId="0" applyNumberFormat="1" applyFont="1" applyBorder="1"/>
    <xf numFmtId="169" fontId="19" fillId="0" borderId="0" xfId="0" applyNumberFormat="1" applyFont="1"/>
    <xf numFmtId="164" fontId="1" fillId="0" borderId="0" xfId="0" applyNumberFormat="1" applyFont="1"/>
    <xf numFmtId="0" fontId="20" fillId="0" borderId="0" xfId="0" applyFont="1"/>
    <xf numFmtId="43" fontId="2" fillId="0" borderId="2" xfId="1" applyFont="1" applyBorder="1" applyAlignment="1" applyProtection="1">
      <alignment horizontal="left"/>
      <protection locked="0"/>
    </xf>
    <xf numFmtId="0" fontId="0" fillId="0" borderId="0" xfId="0" applyFont="1" applyBorder="1"/>
    <xf numFmtId="164" fontId="1" fillId="0" borderId="0" xfId="2" applyFont="1" applyBorder="1" applyAlignment="1">
      <alignment horizontal="center"/>
    </xf>
    <xf numFmtId="164" fontId="1" fillId="0" borderId="0" xfId="2" applyFont="1" applyBorder="1"/>
    <xf numFmtId="43" fontId="1" fillId="0" borderId="0" xfId="0" applyNumberFormat="1" applyFont="1" applyBorder="1"/>
    <xf numFmtId="0" fontId="0" fillId="0" borderId="0" xfId="0" applyNumberFormat="1"/>
    <xf numFmtId="0" fontId="22" fillId="0" borderId="0" xfId="0" applyFont="1"/>
    <xf numFmtId="43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30" applyFont="1" applyBorder="1" applyAlignment="1" applyProtection="1">
      <alignment horizontal="left"/>
      <protection locked="0"/>
    </xf>
    <xf numFmtId="164" fontId="2" fillId="6" borderId="2" xfId="30" applyFont="1" applyFill="1" applyBorder="1" applyAlignment="1" applyProtection="1">
      <alignment horizontal="left"/>
      <protection locked="0"/>
    </xf>
    <xf numFmtId="164" fontId="24" fillId="6" borderId="2" xfId="34" applyFont="1" applyFill="1" applyBorder="1" applyAlignment="1" applyProtection="1">
      <alignment horizontal="left"/>
      <protection locked="0"/>
    </xf>
    <xf numFmtId="164" fontId="2" fillId="0" borderId="2" xfId="2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164" fontId="1" fillId="0" borderId="12" xfId="2" applyBorder="1" applyAlignment="1">
      <alignment horizontal="center"/>
    </xf>
    <xf numFmtId="164" fontId="1" fillId="0" borderId="19" xfId="2" applyBorder="1" applyAlignment="1">
      <alignment horizontal="center"/>
    </xf>
    <xf numFmtId="0" fontId="27" fillId="0" borderId="0" xfId="0" applyFont="1"/>
    <xf numFmtId="3" fontId="27" fillId="0" borderId="0" xfId="0" applyNumberFormat="1" applyFont="1"/>
    <xf numFmtId="0" fontId="28" fillId="3" borderId="2" xfId="0" applyFont="1" applyFill="1" applyBorder="1" applyAlignment="1">
      <alignment vertical="center"/>
    </xf>
    <xf numFmtId="0" fontId="2" fillId="0" borderId="2" xfId="0" applyFont="1" applyBorder="1" applyAlignment="1" applyProtection="1">
      <alignment horizontal="left"/>
      <protection locked="0"/>
    </xf>
    <xf numFmtId="164" fontId="2" fillId="6" borderId="2" xfId="2" applyFont="1" applyFill="1" applyBorder="1" applyAlignment="1" applyProtection="1">
      <alignment horizontal="left"/>
      <protection locked="0"/>
    </xf>
    <xf numFmtId="164" fontId="2" fillId="0" borderId="2" xfId="2" applyFont="1" applyBorder="1" applyAlignment="1" applyProtection="1">
      <alignment horizontal="left"/>
      <protection locked="0"/>
    </xf>
    <xf numFmtId="164" fontId="2" fillId="6" borderId="2" xfId="59" applyFont="1" applyFill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164" fontId="0" fillId="0" borderId="0" xfId="2" applyFont="1"/>
    <xf numFmtId="0" fontId="3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3" borderId="2" xfId="0" applyFont="1" applyFill="1" applyBorder="1"/>
    <xf numFmtId="0" fontId="5" fillId="0" borderId="2" xfId="0" applyFont="1" applyBorder="1" applyAlignment="1" applyProtection="1">
      <alignment horizontal="left"/>
    </xf>
    <xf numFmtId="0" fontId="2" fillId="3" borderId="2" xfId="0" applyFont="1" applyFill="1" applyBorder="1" applyAlignment="1">
      <alignment horizontal="left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34" fillId="0" borderId="0" xfId="0" applyFont="1"/>
    <xf numFmtId="164" fontId="33" fillId="0" borderId="10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/>
    </xf>
    <xf numFmtId="167" fontId="1" fillId="0" borderId="28" xfId="3" applyNumberFormat="1" applyBorder="1" applyAlignment="1">
      <alignment horizontal="center"/>
    </xf>
    <xf numFmtId="167" fontId="1" fillId="0" borderId="15" xfId="3" applyNumberFormat="1" applyBorder="1" applyAlignment="1">
      <alignment horizontal="center"/>
    </xf>
    <xf numFmtId="167" fontId="1" fillId="0" borderId="29" xfId="3" applyNumberFormat="1" applyBorder="1" applyAlignment="1">
      <alignment horizontal="center"/>
    </xf>
    <xf numFmtId="167" fontId="1" fillId="0" borderId="13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6" fontId="35" fillId="0" borderId="2" xfId="2" applyNumberFormat="1" applyFont="1" applyBorder="1"/>
    <xf numFmtId="4" fontId="0" fillId="0" borderId="0" xfId="0" applyNumberFormat="1"/>
    <xf numFmtId="164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13" fillId="8" borderId="30" xfId="1" applyFont="1" applyFill="1" applyBorder="1" applyAlignment="1" applyProtection="1">
      <alignment horizontal="left" vertical="center" wrapText="1"/>
    </xf>
    <xf numFmtId="0" fontId="4" fillId="8" borderId="31" xfId="0" applyFont="1" applyFill="1" applyBorder="1" applyAlignment="1">
      <alignment horizontal="left" vertical="center" wrapText="1"/>
    </xf>
    <xf numFmtId="0" fontId="4" fillId="8" borderId="31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12" fillId="8" borderId="31" xfId="0" applyFont="1" applyFill="1" applyBorder="1" applyAlignment="1" applyProtection="1">
      <alignment horizontal="center" vertical="center" wrapText="1"/>
    </xf>
    <xf numFmtId="0" fontId="4" fillId="8" borderId="31" xfId="0" applyFont="1" applyFill="1" applyBorder="1" applyAlignment="1" applyProtection="1">
      <alignment horizontal="center" vertical="center" wrapText="1"/>
    </xf>
    <xf numFmtId="0" fontId="12" fillId="8" borderId="32" xfId="0" applyFont="1" applyFill="1" applyBorder="1" applyAlignment="1" applyProtection="1">
      <alignment horizontal="center" vertical="center" wrapText="1"/>
    </xf>
    <xf numFmtId="43" fontId="5" fillId="0" borderId="2" xfId="1" applyFont="1" applyBorder="1" applyAlignment="1" applyProtection="1">
      <alignment horizontal="left"/>
    </xf>
    <xf numFmtId="0" fontId="6" fillId="4" borderId="30" xfId="0" applyFont="1" applyFill="1" applyBorder="1" applyAlignment="1" applyProtection="1">
      <alignment horizontal="left" vertical="center" wrapText="1"/>
    </xf>
    <xf numFmtId="0" fontId="6" fillId="4" borderId="31" xfId="0" applyFont="1" applyFill="1" applyBorder="1" applyAlignment="1" applyProtection="1">
      <alignment horizontal="left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 applyProtection="1">
      <alignment horizontal="center" vertical="center" wrapText="1"/>
    </xf>
    <xf numFmtId="165" fontId="6" fillId="5" borderId="2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/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12" xfId="542" xr:uid="{72B12876-5EE3-4BC3-BFAD-26C29A990EF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Comma 4" xfId="541" xr:uid="{00354F37-D576-4B81-B707-20413EED0055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16"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15">
  <tableColumns count="4">
    <tableColumn id="1" xr3:uid="{00000000-0010-0000-0000-000001000000}" name="Column1" dataDxfId="14"/>
    <tableColumn id="2" xr3:uid="{00000000-0010-0000-0000-000002000000}" name="URN" dataDxfId="13"/>
    <tableColumn id="3" xr3:uid="{00000000-0010-0000-0000-000003000000}" name="Customer " dataDxfId="12"/>
    <tableColumn id="4" xr3:uid="{00000000-0010-0000-0000-000004000000}" name="Overdu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81"/>
  <sheetViews>
    <sheetView tabSelected="1" zoomScale="80" zoomScaleNormal="80" workbookViewId="0">
      <pane xSplit="5" ySplit="8" topLeftCell="F658" activePane="bottomRight" state="frozen"/>
      <selection activeCell="E24" sqref="E24"/>
      <selection pane="topRight" activeCell="E24" sqref="E24"/>
      <selection pane="bottomLeft" activeCell="E24" sqref="E24"/>
      <selection pane="bottomRight" activeCell="O675" sqref="O675"/>
    </sheetView>
  </sheetViews>
  <sheetFormatPr defaultColWidth="8.5546875" defaultRowHeight="14.4" outlineLevelCol="1" x14ac:dyDescent="0.3"/>
  <cols>
    <col min="1" max="1" width="5" style="2" bestFit="1" customWidth="1"/>
    <col min="2" max="2" width="8.5546875" style="2"/>
    <col min="3" max="3" width="14.44140625" style="2" customWidth="1"/>
    <col min="4" max="4" width="10" style="2" hidden="1" customWidth="1"/>
    <col min="5" max="5" width="39.33203125" style="2" customWidth="1"/>
    <col min="6" max="6" width="16.44140625" style="2" bestFit="1" customWidth="1"/>
    <col min="7" max="7" width="11.5546875" style="2" customWidth="1"/>
    <col min="8" max="8" width="11.5546875" style="2" customWidth="1" outlineLevel="1"/>
    <col min="9" max="9" width="14.44140625" style="2" customWidth="1" outlineLevel="1"/>
    <col min="10" max="10" width="10.44140625" style="2" customWidth="1" outlineLevel="1"/>
    <col min="11" max="12" width="9.5546875" style="2" customWidth="1" outlineLevel="1"/>
    <col min="13" max="13" width="11.44140625" style="2" customWidth="1" outlineLevel="1"/>
    <col min="14" max="15" width="10.44140625" style="2" customWidth="1" outlineLevel="1"/>
    <col min="16" max="16" width="9.5546875" style="2" customWidth="1" outlineLevel="1"/>
    <col min="17" max="17" width="11.5546875" style="2" bestFit="1" customWidth="1" outlineLevel="1"/>
    <col min="18" max="19" width="9.5546875" style="2" customWidth="1" outlineLevel="1"/>
    <col min="20" max="20" width="12.44140625" style="2" customWidth="1" outlineLevel="1"/>
    <col min="21" max="21" width="8.5546875" style="2" customWidth="1" outlineLevel="1"/>
    <col min="22" max="22" width="11.44140625" style="2" customWidth="1" outlineLevel="1"/>
    <col min="23" max="23" width="11.5546875" style="2" customWidth="1" outlineLevel="1"/>
    <col min="24" max="27" width="10.44140625" style="2" customWidth="1" outlineLevel="1"/>
    <col min="28" max="28" width="9.5546875" style="2" customWidth="1" outlineLevel="1"/>
    <col min="29" max="29" width="19.44140625" style="2" customWidth="1" outlineLevel="1"/>
    <col min="30" max="30" width="4" style="2" customWidth="1" outlineLevel="1"/>
    <col min="31" max="31" width="18" style="2" customWidth="1"/>
    <col min="32" max="32" width="12.5546875" style="2" customWidth="1"/>
    <col min="33" max="33" width="10.5546875" style="2" customWidth="1"/>
    <col min="34" max="42" width="10.5546875" style="2" customWidth="1" outlineLevel="1"/>
    <col min="43" max="43" width="12.44140625" style="2" customWidth="1" outlineLevel="1"/>
    <col min="44" max="44" width="13.44140625" style="2" customWidth="1" outlineLevel="1"/>
    <col min="45" max="45" width="9.5546875" style="2" customWidth="1" outlineLevel="1"/>
    <col min="46" max="46" width="10.5546875" style="2" customWidth="1" outlineLevel="1"/>
    <col min="47" max="47" width="15.5546875" style="2" customWidth="1" outlineLevel="1"/>
    <col min="48" max="48" width="19.44140625" style="2" customWidth="1" outlineLevel="1"/>
    <col min="49" max="49" width="17.5546875" style="2" customWidth="1"/>
    <col min="50" max="50" width="25.44140625" style="2" customWidth="1"/>
    <col min="51" max="51" width="42" style="2" bestFit="1" customWidth="1"/>
    <col min="52" max="52" width="26.5546875" style="2" customWidth="1"/>
    <col min="53" max="16384" width="8.5546875" style="2"/>
  </cols>
  <sheetData>
    <row r="1" spans="1:52" ht="32.25" customHeight="1" thickBot="1" x14ac:dyDescent="0.35">
      <c r="B1" s="3" t="s">
        <v>0</v>
      </c>
      <c r="C1" s="4" t="s">
        <v>59</v>
      </c>
      <c r="E1" s="3" t="s">
        <v>62</v>
      </c>
      <c r="F1" s="5">
        <v>556697114.00999999</v>
      </c>
      <c r="Q1" s="72"/>
    </row>
    <row r="2" spans="1:52" s="6" customFormat="1" ht="27" customHeight="1" thickBot="1" x14ac:dyDescent="0.35">
      <c r="B2" s="7"/>
      <c r="C2" s="8"/>
      <c r="E2" s="3" t="s">
        <v>63</v>
      </c>
      <c r="F2" s="5">
        <f>SUM(AU8:AU1048576)</f>
        <v>519436090</v>
      </c>
    </row>
    <row r="3" spans="1:52" s="9" customFormat="1" x14ac:dyDescent="0.3"/>
    <row r="4" spans="1:52" ht="15.75" customHeight="1" x14ac:dyDescent="0.4">
      <c r="B4" s="110" t="s">
        <v>1642</v>
      </c>
      <c r="C4" s="113"/>
      <c r="D4" s="113"/>
      <c r="E4" s="113"/>
      <c r="H4" s="111" t="s">
        <v>46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0"/>
      <c r="AE4" s="112" t="s">
        <v>49</v>
      </c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0"/>
      <c r="AZ4" s="10"/>
    </row>
    <row r="5" spans="1:52" ht="15.75" customHeight="1" thickBot="1" x14ac:dyDescent="0.45">
      <c r="B5" s="113"/>
      <c r="C5" s="113"/>
      <c r="D5" s="113"/>
      <c r="E5" s="113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0"/>
      <c r="AZ5" s="10"/>
    </row>
    <row r="6" spans="1:52" ht="15.75" hidden="1" customHeight="1" x14ac:dyDescent="0.4">
      <c r="B6" s="16"/>
      <c r="C6" s="16"/>
      <c r="D6" s="16"/>
      <c r="E6" s="16"/>
      <c r="H6" s="11" t="s">
        <v>65</v>
      </c>
      <c r="I6" s="11" t="s">
        <v>67</v>
      </c>
      <c r="J6" s="11" t="s">
        <v>68</v>
      </c>
      <c r="K6" s="11" t="s">
        <v>70</v>
      </c>
      <c r="L6" s="11" t="s">
        <v>71</v>
      </c>
      <c r="M6" s="11" t="s">
        <v>72</v>
      </c>
      <c r="N6" s="11" t="s">
        <v>73</v>
      </c>
      <c r="O6" s="11" t="s">
        <v>75</v>
      </c>
      <c r="P6" s="11" t="s">
        <v>76</v>
      </c>
      <c r="Q6" s="11" t="s">
        <v>77</v>
      </c>
      <c r="R6" s="11" t="s">
        <v>78</v>
      </c>
      <c r="S6" s="11"/>
      <c r="T6" s="11" t="s">
        <v>79</v>
      </c>
      <c r="U6" s="11" t="s">
        <v>80</v>
      </c>
      <c r="V6" s="11" t="s">
        <v>81</v>
      </c>
      <c r="W6" s="11" t="s">
        <v>82</v>
      </c>
      <c r="X6" s="11" t="s">
        <v>83</v>
      </c>
      <c r="Y6" s="11" t="s">
        <v>84</v>
      </c>
      <c r="Z6" s="11" t="s">
        <v>85</v>
      </c>
      <c r="AA6" s="11"/>
      <c r="AB6" s="11" t="s">
        <v>86</v>
      </c>
      <c r="AC6" s="11" t="s">
        <v>87</v>
      </c>
      <c r="AD6" s="11" t="s">
        <v>88</v>
      </c>
      <c r="AE6" s="11"/>
      <c r="AF6" s="12"/>
      <c r="AG6" s="13"/>
      <c r="AH6" s="13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95"/>
      <c r="AT6" s="17"/>
      <c r="AU6" s="17"/>
      <c r="AV6" s="17"/>
      <c r="AW6" s="17"/>
      <c r="AX6" s="17"/>
      <c r="AY6" s="17"/>
    </row>
    <row r="7" spans="1:52" ht="15" hidden="1" thickBot="1" x14ac:dyDescent="0.35">
      <c r="G7" s="1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15" customFormat="1" ht="41.25" customHeight="1" x14ac:dyDescent="0.3">
      <c r="A8" s="133" t="s">
        <v>2</v>
      </c>
      <c r="B8" s="134" t="s">
        <v>3</v>
      </c>
      <c r="C8" s="134" t="s">
        <v>4</v>
      </c>
      <c r="D8" s="134" t="s">
        <v>5</v>
      </c>
      <c r="E8" s="134" t="s">
        <v>6</v>
      </c>
      <c r="F8" s="134" t="s">
        <v>7</v>
      </c>
      <c r="G8" s="134" t="s">
        <v>8</v>
      </c>
      <c r="H8" s="135" t="s">
        <v>98</v>
      </c>
      <c r="I8" s="135" t="s">
        <v>1422</v>
      </c>
      <c r="J8" s="135" t="s">
        <v>66</v>
      </c>
      <c r="K8" s="135" t="s">
        <v>97</v>
      </c>
      <c r="L8" s="135" t="s">
        <v>34</v>
      </c>
      <c r="M8" s="135" t="s">
        <v>74</v>
      </c>
      <c r="N8" s="135" t="s">
        <v>96</v>
      </c>
      <c r="O8" s="135" t="s">
        <v>35</v>
      </c>
      <c r="P8" s="135" t="s">
        <v>36</v>
      </c>
      <c r="Q8" s="135" t="s">
        <v>37</v>
      </c>
      <c r="R8" s="135" t="s">
        <v>1423</v>
      </c>
      <c r="S8" s="128" t="s">
        <v>1597</v>
      </c>
      <c r="T8" s="135" t="s">
        <v>1511</v>
      </c>
      <c r="U8" s="135" t="s">
        <v>1044</v>
      </c>
      <c r="V8" s="135" t="s">
        <v>38</v>
      </c>
      <c r="W8" s="135" t="s">
        <v>39</v>
      </c>
      <c r="X8" s="135" t="s">
        <v>40</v>
      </c>
      <c r="Y8" s="135" t="s">
        <v>41</v>
      </c>
      <c r="Z8" s="135" t="s">
        <v>1515</v>
      </c>
      <c r="AA8" s="135" t="s">
        <v>1288</v>
      </c>
      <c r="AB8" s="135" t="s">
        <v>43</v>
      </c>
      <c r="AC8" s="136" t="s">
        <v>47</v>
      </c>
      <c r="AE8" s="125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1515</v>
      </c>
      <c r="AO8" s="126" t="s">
        <v>1423</v>
      </c>
      <c r="AP8" s="127" t="s">
        <v>38</v>
      </c>
      <c r="AQ8" s="127" t="s">
        <v>98</v>
      </c>
      <c r="AR8" s="127" t="s">
        <v>1422</v>
      </c>
      <c r="AS8" s="128" t="s">
        <v>1597</v>
      </c>
      <c r="AT8" s="127" t="s">
        <v>39</v>
      </c>
      <c r="AU8" s="129" t="s">
        <v>48</v>
      </c>
      <c r="AV8" s="130" t="s">
        <v>1470</v>
      </c>
      <c r="AW8" s="129" t="s">
        <v>50</v>
      </c>
      <c r="AX8" s="131" t="s">
        <v>91</v>
      </c>
    </row>
    <row r="9" spans="1:52" x14ac:dyDescent="0.3">
      <c r="A9" s="14">
        <v>1</v>
      </c>
      <c r="B9" s="90" t="s">
        <v>11</v>
      </c>
      <c r="C9" s="90" t="s">
        <v>1085</v>
      </c>
      <c r="D9" s="90"/>
      <c r="E9" s="90" t="s">
        <v>1108</v>
      </c>
      <c r="F9" s="90" t="s">
        <v>753</v>
      </c>
      <c r="G9" s="137">
        <f t="shared" ref="G9:G71" si="0">SUM(H9:AB9)</f>
        <v>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18"/>
      <c r="AC9" s="132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132">
        <f t="shared" ref="AE9:AE72" si="1">SUM(AF9:AT9)</f>
        <v>0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132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132">
        <f t="shared" ref="AV9:AV72" si="2">AC9*0.35</f>
        <v>0</v>
      </c>
      <c r="AW9" s="91" t="str">
        <f t="shared" ref="AW9:AW72" si="3">IF(AU9&gt;AV9,"Credit is above Limit. Requires HOTM approval",IF(AU9=0," ",IF(AV9&gt;=AU9,"Credit is within Limit","CheckInput")))</f>
        <v xml:space="preserve"> </v>
      </c>
      <c r="AX9" s="91" t="str">
        <f>IFERROR(IF(VLOOKUP(C9,'Overdue Credits'!$A:$F,6,0)&gt;2,"High Risk Customer",IF(VLOOKUP(C9,'Overdue Credits'!$A:$F,6,0)&gt;0,"Medium Risk Customer","Low Risk Customer")),"Low Risk Customer")</f>
        <v>High Risk Customer</v>
      </c>
    </row>
    <row r="10" spans="1:52" x14ac:dyDescent="0.3">
      <c r="A10" s="14">
        <v>2</v>
      </c>
      <c r="B10" s="90" t="s">
        <v>11</v>
      </c>
      <c r="C10" s="90" t="s">
        <v>1055</v>
      </c>
      <c r="D10" s="90"/>
      <c r="E10" s="90" t="s">
        <v>1056</v>
      </c>
      <c r="F10" s="90" t="s">
        <v>752</v>
      </c>
      <c r="G10" s="137">
        <f t="shared" si="0"/>
        <v>40</v>
      </c>
      <c r="H10" s="80"/>
      <c r="I10" s="80"/>
      <c r="J10" s="80">
        <v>13</v>
      </c>
      <c r="K10" s="80">
        <v>0.5</v>
      </c>
      <c r="L10" s="80">
        <v>0.5</v>
      </c>
      <c r="M10" s="80"/>
      <c r="N10" s="80"/>
      <c r="O10" s="80">
        <v>10</v>
      </c>
      <c r="P10" s="80"/>
      <c r="Q10" s="80"/>
      <c r="R10" s="80">
        <v>2</v>
      </c>
      <c r="S10" s="80"/>
      <c r="T10" s="80"/>
      <c r="U10" s="80"/>
      <c r="V10" s="80">
        <v>0.5</v>
      </c>
      <c r="W10" s="80">
        <v>0.5</v>
      </c>
      <c r="X10" s="80">
        <v>13</v>
      </c>
      <c r="Y10" s="80">
        <v>0</v>
      </c>
      <c r="Z10" s="80"/>
      <c r="AA10" s="80"/>
      <c r="AB10" s="80"/>
      <c r="AC10" s="132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7290000</v>
      </c>
      <c r="AE10" s="132">
        <f t="shared" si="1"/>
        <v>10.3</v>
      </c>
      <c r="AF10" s="79"/>
      <c r="AG10" s="79"/>
      <c r="AH10" s="79">
        <v>1</v>
      </c>
      <c r="AI10" s="79">
        <v>1</v>
      </c>
      <c r="AJ10" s="79"/>
      <c r="AK10" s="79"/>
      <c r="AL10" s="79">
        <v>5</v>
      </c>
      <c r="AM10" s="79">
        <v>1</v>
      </c>
      <c r="AN10" s="79"/>
      <c r="AO10" s="79">
        <v>1</v>
      </c>
      <c r="AP10" s="79">
        <v>0.3</v>
      </c>
      <c r="AQ10" s="79"/>
      <c r="AR10" s="79"/>
      <c r="AS10" s="79"/>
      <c r="AT10" s="79">
        <v>1</v>
      </c>
      <c r="AU10" s="132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1596000</v>
      </c>
      <c r="AV10" s="132">
        <f t="shared" si="2"/>
        <v>2551500</v>
      </c>
      <c r="AW10" s="91" t="str">
        <f t="shared" si="3"/>
        <v>Credit is within Limit</v>
      </c>
      <c r="AX10" s="91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3">
      <c r="A11" s="14">
        <v>3</v>
      </c>
      <c r="B11" s="90" t="s">
        <v>11</v>
      </c>
      <c r="C11" s="90" t="s">
        <v>148</v>
      </c>
      <c r="D11" s="90"/>
      <c r="E11" s="90" t="s">
        <v>149</v>
      </c>
      <c r="F11" s="90" t="s">
        <v>833</v>
      </c>
      <c r="G11" s="137">
        <f t="shared" si="0"/>
        <v>120</v>
      </c>
      <c r="H11" s="82"/>
      <c r="I11" s="82"/>
      <c r="J11" s="82">
        <v>32</v>
      </c>
      <c r="K11" s="82">
        <v>1</v>
      </c>
      <c r="L11" s="82">
        <v>1</v>
      </c>
      <c r="M11" s="82"/>
      <c r="N11" s="82"/>
      <c r="O11" s="82">
        <v>30</v>
      </c>
      <c r="P11" s="82"/>
      <c r="Q11" s="82"/>
      <c r="R11" s="82">
        <v>10</v>
      </c>
      <c r="S11" s="82"/>
      <c r="T11" s="82"/>
      <c r="U11" s="82">
        <v>0.5</v>
      </c>
      <c r="V11" s="82"/>
      <c r="W11" s="82">
        <v>0.5</v>
      </c>
      <c r="X11" s="82">
        <v>40</v>
      </c>
      <c r="Y11" s="82">
        <v>5</v>
      </c>
      <c r="Z11" s="82"/>
      <c r="AA11" s="81"/>
      <c r="AB11" s="69"/>
      <c r="AC11" s="132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21151250</v>
      </c>
      <c r="AE11" s="132">
        <f t="shared" si="1"/>
        <v>34.5</v>
      </c>
      <c r="AF11" s="79"/>
      <c r="AG11" s="79"/>
      <c r="AH11" s="79">
        <v>6</v>
      </c>
      <c r="AI11" s="79">
        <v>6</v>
      </c>
      <c r="AJ11" s="79">
        <v>0</v>
      </c>
      <c r="AK11" s="79">
        <v>0.5</v>
      </c>
      <c r="AL11" s="79">
        <v>16</v>
      </c>
      <c r="AM11" s="79">
        <v>1</v>
      </c>
      <c r="AN11" s="79"/>
      <c r="AO11" s="79">
        <v>5</v>
      </c>
      <c r="AP11" s="79"/>
      <c r="AQ11" s="79"/>
      <c r="AR11" s="79"/>
      <c r="AS11" s="79"/>
      <c r="AT11" s="79"/>
      <c r="AU11" s="132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5799250</v>
      </c>
      <c r="AV11" s="132">
        <f t="shared" si="2"/>
        <v>7402937.4999999991</v>
      </c>
      <c r="AW11" s="91" t="str">
        <f t="shared" si="3"/>
        <v>Credit is within Limit</v>
      </c>
      <c r="AX11" s="91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3">
      <c r="A12" s="14">
        <v>4</v>
      </c>
      <c r="B12" s="92" t="s">
        <v>11</v>
      </c>
      <c r="C12" s="92" t="s">
        <v>140</v>
      </c>
      <c r="D12" s="92"/>
      <c r="E12" s="92" t="s">
        <v>141</v>
      </c>
      <c r="F12" s="90" t="s">
        <v>753</v>
      </c>
      <c r="G12" s="137">
        <f t="shared" si="0"/>
        <v>0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70"/>
      <c r="AB12" s="81"/>
      <c r="AC12" s="132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132">
        <f t="shared" si="1"/>
        <v>0</v>
      </c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132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132">
        <f t="shared" si="2"/>
        <v>0</v>
      </c>
      <c r="AW12" s="91" t="str">
        <f t="shared" si="3"/>
        <v xml:space="preserve"> </v>
      </c>
      <c r="AX12" s="91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3">
      <c r="A13" s="14">
        <v>5</v>
      </c>
      <c r="B13" s="92" t="s">
        <v>11</v>
      </c>
      <c r="C13" s="92" t="s">
        <v>120</v>
      </c>
      <c r="D13" s="92"/>
      <c r="E13" s="92" t="s">
        <v>121</v>
      </c>
      <c r="F13" s="90" t="s">
        <v>833</v>
      </c>
      <c r="G13" s="137">
        <f t="shared" si="0"/>
        <v>110</v>
      </c>
      <c r="H13" s="81"/>
      <c r="I13" s="81"/>
      <c r="J13" s="81">
        <v>35</v>
      </c>
      <c r="K13" s="81">
        <v>1</v>
      </c>
      <c r="L13" s="81">
        <v>1</v>
      </c>
      <c r="M13" s="81"/>
      <c r="N13" s="81"/>
      <c r="O13" s="81">
        <v>30</v>
      </c>
      <c r="P13" s="81"/>
      <c r="Q13" s="81"/>
      <c r="R13" s="81">
        <v>5</v>
      </c>
      <c r="S13" s="81"/>
      <c r="T13" s="81"/>
      <c r="U13" s="81">
        <v>0.5</v>
      </c>
      <c r="V13" s="81"/>
      <c r="W13" s="81">
        <v>0.5</v>
      </c>
      <c r="X13" s="81">
        <v>32</v>
      </c>
      <c r="Y13" s="81">
        <v>5</v>
      </c>
      <c r="Z13" s="81"/>
      <c r="AA13" s="81"/>
      <c r="AB13" s="80"/>
      <c r="AC13" s="132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19937750</v>
      </c>
      <c r="AE13" s="132">
        <f t="shared" si="1"/>
        <v>32.5</v>
      </c>
      <c r="AF13" s="79"/>
      <c r="AG13" s="79"/>
      <c r="AH13" s="79">
        <v>5</v>
      </c>
      <c r="AI13" s="79">
        <v>6</v>
      </c>
      <c r="AJ13" s="79">
        <v>0</v>
      </c>
      <c r="AK13" s="79">
        <v>0.5</v>
      </c>
      <c r="AL13" s="79">
        <v>15</v>
      </c>
      <c r="AM13" s="79">
        <v>1</v>
      </c>
      <c r="AN13" s="79"/>
      <c r="AO13" s="79">
        <v>4</v>
      </c>
      <c r="AP13" s="79"/>
      <c r="AQ13" s="79"/>
      <c r="AR13" s="79"/>
      <c r="AS13" s="79"/>
      <c r="AT13" s="79">
        <v>1</v>
      </c>
      <c r="AU13" s="132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5430250</v>
      </c>
      <c r="AV13" s="132">
        <f t="shared" si="2"/>
        <v>6978212.5</v>
      </c>
      <c r="AW13" s="91" t="str">
        <f t="shared" si="3"/>
        <v>Credit is within Limit</v>
      </c>
      <c r="AX13" s="91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3">
      <c r="A14" s="14">
        <v>6</v>
      </c>
      <c r="B14" s="92" t="s">
        <v>11</v>
      </c>
      <c r="C14" s="92" t="s">
        <v>122</v>
      </c>
      <c r="D14" s="92"/>
      <c r="E14" s="92" t="s">
        <v>123</v>
      </c>
      <c r="F14" s="90" t="s">
        <v>752</v>
      </c>
      <c r="G14" s="137">
        <f t="shared" si="0"/>
        <v>35</v>
      </c>
      <c r="H14" s="81"/>
      <c r="I14" s="138"/>
      <c r="J14" s="81">
        <v>10</v>
      </c>
      <c r="K14" s="81">
        <v>0.3</v>
      </c>
      <c r="L14" s="81">
        <v>0.2</v>
      </c>
      <c r="M14" s="81"/>
      <c r="N14" s="81"/>
      <c r="O14" s="81">
        <v>10</v>
      </c>
      <c r="P14" s="81"/>
      <c r="Q14" s="81"/>
      <c r="R14" s="81">
        <v>4</v>
      </c>
      <c r="S14" s="81"/>
      <c r="T14" s="81"/>
      <c r="U14" s="81">
        <v>0.5</v>
      </c>
      <c r="V14" s="81">
        <v>1</v>
      </c>
      <c r="W14" s="81">
        <v>1</v>
      </c>
      <c r="X14" s="81">
        <v>8</v>
      </c>
      <c r="Y14" s="81"/>
      <c r="Z14" s="81"/>
      <c r="AA14" s="81"/>
      <c r="AB14" s="80"/>
      <c r="AC14" s="132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6200400</v>
      </c>
      <c r="AE14" s="132">
        <f t="shared" si="1"/>
        <v>11</v>
      </c>
      <c r="AF14" s="79"/>
      <c r="AG14" s="79"/>
      <c r="AH14" s="79">
        <v>1</v>
      </c>
      <c r="AI14" s="79">
        <v>1</v>
      </c>
      <c r="AJ14" s="79"/>
      <c r="AK14" s="79"/>
      <c r="AL14" s="79">
        <v>4</v>
      </c>
      <c r="AM14" s="79">
        <v>1</v>
      </c>
      <c r="AN14" s="79"/>
      <c r="AO14" s="79">
        <v>1</v>
      </c>
      <c r="AP14" s="79">
        <v>1</v>
      </c>
      <c r="AQ14" s="79"/>
      <c r="AR14" s="79"/>
      <c r="AS14" s="79"/>
      <c r="AT14" s="79">
        <v>2</v>
      </c>
      <c r="AU14" s="132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1622000</v>
      </c>
      <c r="AV14" s="132">
        <f t="shared" si="2"/>
        <v>2170140</v>
      </c>
      <c r="AW14" s="91" t="str">
        <f t="shared" si="3"/>
        <v>Credit is within Limit</v>
      </c>
      <c r="AX14" s="91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3">
      <c r="A15" s="14">
        <v>7</v>
      </c>
      <c r="B15" s="90" t="s">
        <v>11</v>
      </c>
      <c r="C15" s="90" t="s">
        <v>108</v>
      </c>
      <c r="D15" s="90"/>
      <c r="E15" s="90" t="s">
        <v>109</v>
      </c>
      <c r="F15" s="90" t="s">
        <v>753</v>
      </c>
      <c r="G15" s="137">
        <f t="shared" si="0"/>
        <v>11</v>
      </c>
      <c r="H15" s="81"/>
      <c r="I15" s="81"/>
      <c r="J15" s="81">
        <v>2.5</v>
      </c>
      <c r="K15" s="81"/>
      <c r="L15" s="81">
        <v>1</v>
      </c>
      <c r="M15" s="81"/>
      <c r="N15" s="81"/>
      <c r="O15" s="81">
        <v>2.5</v>
      </c>
      <c r="P15" s="81"/>
      <c r="Q15" s="81"/>
      <c r="R15" s="81">
        <v>1</v>
      </c>
      <c r="S15" s="81"/>
      <c r="T15" s="81"/>
      <c r="U15" s="81">
        <v>0.5</v>
      </c>
      <c r="V15" s="81">
        <v>0</v>
      </c>
      <c r="W15" s="81">
        <v>0.5</v>
      </c>
      <c r="X15" s="81">
        <v>3</v>
      </c>
      <c r="Y15" s="81"/>
      <c r="Z15" s="81"/>
      <c r="AA15" s="18"/>
      <c r="AB15" s="18"/>
      <c r="AC15" s="132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1862750</v>
      </c>
      <c r="AE15" s="132">
        <f t="shared" si="1"/>
        <v>3.52</v>
      </c>
      <c r="AF15" s="79"/>
      <c r="AG15" s="79"/>
      <c r="AH15" s="79">
        <v>0.5</v>
      </c>
      <c r="AI15" s="79">
        <v>0.5</v>
      </c>
      <c r="AJ15" s="79"/>
      <c r="AK15" s="79">
        <v>0.5</v>
      </c>
      <c r="AL15" s="79">
        <v>1</v>
      </c>
      <c r="AM15" s="79"/>
      <c r="AN15" s="79"/>
      <c r="AO15" s="79">
        <v>0.5</v>
      </c>
      <c r="AP15" s="79">
        <v>0.52</v>
      </c>
      <c r="AQ15" s="79"/>
      <c r="AR15" s="79"/>
      <c r="AS15" s="79"/>
      <c r="AT15" s="79"/>
      <c r="AU15" s="132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551600</v>
      </c>
      <c r="AV15" s="132">
        <f t="shared" si="2"/>
        <v>651962.5</v>
      </c>
      <c r="AW15" s="91" t="str">
        <f t="shared" si="3"/>
        <v>Credit is within Limit</v>
      </c>
      <c r="AX15" s="91" t="str">
        <f>IFERROR(IF(VLOOKUP(C15,'Overdue Credits'!$A:$F,6,0)&gt;2,"High Risk Customer",IF(VLOOKUP(C15,'Overdue Credits'!$A:$F,6,0)&gt;0,"Medium Risk Customer","Low Risk Customer")),"Low Risk Customer")</f>
        <v>High Risk Customer</v>
      </c>
    </row>
    <row r="16" spans="1:52" x14ac:dyDescent="0.3">
      <c r="A16" s="14">
        <v>8</v>
      </c>
      <c r="B16" s="90" t="s">
        <v>11</v>
      </c>
      <c r="C16" s="90" t="s">
        <v>106</v>
      </c>
      <c r="D16" s="90"/>
      <c r="E16" s="90" t="s">
        <v>107</v>
      </c>
      <c r="F16" s="90" t="s">
        <v>753</v>
      </c>
      <c r="G16" s="137">
        <f t="shared" si="0"/>
        <v>0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18"/>
      <c r="AC16" s="132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132">
        <f t="shared" si="1"/>
        <v>0</v>
      </c>
      <c r="AF16" s="79"/>
      <c r="AG16" s="79"/>
      <c r="AH16" s="79">
        <v>0</v>
      </c>
      <c r="AI16" s="79">
        <v>0</v>
      </c>
      <c r="AJ16" s="79">
        <v>0</v>
      </c>
      <c r="AK16" s="79">
        <v>0</v>
      </c>
      <c r="AL16" s="79">
        <v>0</v>
      </c>
      <c r="AM16" s="79">
        <v>0</v>
      </c>
      <c r="AN16" s="79"/>
      <c r="AO16" s="79">
        <v>0</v>
      </c>
      <c r="AP16" s="79">
        <v>0</v>
      </c>
      <c r="AQ16" s="79"/>
      <c r="AR16" s="79"/>
      <c r="AS16" s="79"/>
      <c r="AT16" s="79">
        <v>0</v>
      </c>
      <c r="AU16" s="132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132">
        <f t="shared" si="2"/>
        <v>0</v>
      </c>
      <c r="AW16" s="91" t="str">
        <f t="shared" si="3"/>
        <v xml:space="preserve"> </v>
      </c>
      <c r="AX16" s="91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3">
      <c r="A17" s="14">
        <v>9</v>
      </c>
      <c r="B17" s="92" t="s">
        <v>11</v>
      </c>
      <c r="C17" s="92" t="s">
        <v>104</v>
      </c>
      <c r="D17" s="92"/>
      <c r="E17" s="92" t="s">
        <v>105</v>
      </c>
      <c r="F17" s="90" t="s">
        <v>752</v>
      </c>
      <c r="G17" s="137">
        <f t="shared" si="0"/>
        <v>35</v>
      </c>
      <c r="H17" s="81"/>
      <c r="I17" s="81"/>
      <c r="J17" s="81">
        <v>10</v>
      </c>
      <c r="K17" s="81">
        <v>0.2</v>
      </c>
      <c r="L17" s="81">
        <v>0.3</v>
      </c>
      <c r="M17" s="81"/>
      <c r="N17" s="81"/>
      <c r="O17" s="81">
        <v>8</v>
      </c>
      <c r="P17" s="81"/>
      <c r="Q17" s="81"/>
      <c r="R17" s="81">
        <v>3</v>
      </c>
      <c r="S17" s="81"/>
      <c r="T17" s="81"/>
      <c r="U17" s="81">
        <v>1.5</v>
      </c>
      <c r="V17" s="81">
        <v>1</v>
      </c>
      <c r="W17" s="81">
        <v>1</v>
      </c>
      <c r="X17" s="81">
        <v>10</v>
      </c>
      <c r="Y17" s="81"/>
      <c r="Z17" s="81"/>
      <c r="AA17" s="81"/>
      <c r="AB17" s="80"/>
      <c r="AC17" s="132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6085600</v>
      </c>
      <c r="AE17" s="132">
        <f t="shared" si="1"/>
        <v>10.5</v>
      </c>
      <c r="AF17" s="79"/>
      <c r="AG17" s="79"/>
      <c r="AH17" s="79">
        <v>3</v>
      </c>
      <c r="AI17" s="79">
        <v>2</v>
      </c>
      <c r="AJ17" s="79"/>
      <c r="AK17" s="79">
        <v>0</v>
      </c>
      <c r="AL17" s="79">
        <v>3</v>
      </c>
      <c r="AM17" s="79">
        <v>0</v>
      </c>
      <c r="AN17" s="79"/>
      <c r="AO17" s="79">
        <v>1</v>
      </c>
      <c r="AP17" s="79">
        <v>0.5</v>
      </c>
      <c r="AQ17" s="79"/>
      <c r="AR17" s="79"/>
      <c r="AS17" s="79"/>
      <c r="AT17" s="79">
        <v>1</v>
      </c>
      <c r="AU17" s="132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1760500</v>
      </c>
      <c r="AV17" s="132">
        <f t="shared" si="2"/>
        <v>2129960</v>
      </c>
      <c r="AW17" s="91" t="str">
        <f t="shared" si="3"/>
        <v>Credit is within Limit</v>
      </c>
      <c r="AX17" s="91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3">
      <c r="A18" s="14">
        <v>10</v>
      </c>
      <c r="B18" s="92" t="s">
        <v>11</v>
      </c>
      <c r="C18" s="92" t="s">
        <v>100</v>
      </c>
      <c r="D18" s="92"/>
      <c r="E18" s="92" t="s">
        <v>101</v>
      </c>
      <c r="F18" s="90" t="s">
        <v>752</v>
      </c>
      <c r="G18" s="137">
        <f t="shared" si="0"/>
        <v>20</v>
      </c>
      <c r="H18" s="18"/>
      <c r="I18" s="18"/>
      <c r="J18" s="18">
        <v>6</v>
      </c>
      <c r="K18" s="18"/>
      <c r="L18" s="18">
        <v>0.5</v>
      </c>
      <c r="M18" s="18"/>
      <c r="N18" s="18"/>
      <c r="O18" s="18">
        <v>4</v>
      </c>
      <c r="P18" s="18"/>
      <c r="Q18" s="18"/>
      <c r="R18" s="18">
        <v>2</v>
      </c>
      <c r="S18" s="18"/>
      <c r="T18" s="18"/>
      <c r="U18" s="18">
        <v>0.5</v>
      </c>
      <c r="V18" s="18"/>
      <c r="W18" s="18"/>
      <c r="X18" s="18">
        <v>7</v>
      </c>
      <c r="Y18" s="18"/>
      <c r="Z18" s="18"/>
      <c r="AA18" s="18"/>
      <c r="AB18" s="18"/>
      <c r="AC18" s="132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3544500</v>
      </c>
      <c r="AE18" s="132">
        <f t="shared" si="1"/>
        <v>6</v>
      </c>
      <c r="AF18" s="79"/>
      <c r="AG18" s="79"/>
      <c r="AH18" s="79">
        <v>1</v>
      </c>
      <c r="AI18" s="79">
        <v>1</v>
      </c>
      <c r="AJ18" s="79"/>
      <c r="AK18" s="79"/>
      <c r="AL18" s="79">
        <v>3</v>
      </c>
      <c r="AM18" s="79">
        <v>0</v>
      </c>
      <c r="AN18" s="79"/>
      <c r="AO18" s="79">
        <v>1</v>
      </c>
      <c r="AP18" s="79">
        <v>0</v>
      </c>
      <c r="AQ18" s="79"/>
      <c r="AR18" s="79"/>
      <c r="AS18" s="79"/>
      <c r="AT18" s="79">
        <v>0</v>
      </c>
      <c r="AU18" s="132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1002000</v>
      </c>
      <c r="AV18" s="132">
        <f t="shared" si="2"/>
        <v>1240575</v>
      </c>
      <c r="AW18" s="91" t="str">
        <f t="shared" si="3"/>
        <v>Credit is within Limit</v>
      </c>
      <c r="AX18" s="91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3">
      <c r="A19" s="14">
        <v>11</v>
      </c>
      <c r="B19" s="90" t="s">
        <v>11</v>
      </c>
      <c r="C19" s="92" t="s">
        <v>136</v>
      </c>
      <c r="D19" s="92"/>
      <c r="E19" s="92" t="s">
        <v>137</v>
      </c>
      <c r="F19" s="90" t="s">
        <v>752</v>
      </c>
      <c r="G19" s="137">
        <f t="shared" si="0"/>
        <v>45</v>
      </c>
      <c r="H19" s="81"/>
      <c r="I19" s="81"/>
      <c r="J19" s="81">
        <v>10</v>
      </c>
      <c r="K19" s="80">
        <v>0.5</v>
      </c>
      <c r="L19" s="81">
        <v>1</v>
      </c>
      <c r="M19" s="81"/>
      <c r="N19" s="81"/>
      <c r="O19" s="80">
        <v>10</v>
      </c>
      <c r="P19" s="81"/>
      <c r="Q19" s="81"/>
      <c r="R19" s="81">
        <v>5</v>
      </c>
      <c r="S19" s="81"/>
      <c r="T19" s="81"/>
      <c r="U19" s="81">
        <v>1</v>
      </c>
      <c r="V19" s="80">
        <v>1</v>
      </c>
      <c r="W19" s="80">
        <v>1</v>
      </c>
      <c r="X19" s="80">
        <v>15</v>
      </c>
      <c r="Y19" s="81">
        <v>0.5</v>
      </c>
      <c r="Z19" s="81"/>
      <c r="AA19" s="18"/>
      <c r="AB19" s="18"/>
      <c r="AC19" s="132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7644750</v>
      </c>
      <c r="AE19" s="132">
        <f t="shared" si="1"/>
        <v>12</v>
      </c>
      <c r="AF19" s="79"/>
      <c r="AG19" s="79"/>
      <c r="AH19" s="79">
        <v>2</v>
      </c>
      <c r="AI19" s="79">
        <v>2</v>
      </c>
      <c r="AJ19" s="79"/>
      <c r="AK19" s="79">
        <v>0</v>
      </c>
      <c r="AL19" s="79">
        <v>5</v>
      </c>
      <c r="AM19" s="79"/>
      <c r="AN19" s="79"/>
      <c r="AO19" s="79">
        <v>1</v>
      </c>
      <c r="AP19" s="79">
        <v>1</v>
      </c>
      <c r="AQ19" s="79"/>
      <c r="AR19" s="79"/>
      <c r="AS19" s="79"/>
      <c r="AT19" s="79">
        <v>1</v>
      </c>
      <c r="AU19" s="132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1929000</v>
      </c>
      <c r="AV19" s="132">
        <f t="shared" si="2"/>
        <v>2675662.5</v>
      </c>
      <c r="AW19" s="91" t="str">
        <f t="shared" si="3"/>
        <v>Credit is within Limit</v>
      </c>
      <c r="AX19" s="91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3">
      <c r="A20" s="14">
        <v>12</v>
      </c>
      <c r="B20" s="90" t="s">
        <v>11</v>
      </c>
      <c r="C20" s="92" t="s">
        <v>134</v>
      </c>
      <c r="D20" s="92"/>
      <c r="E20" s="92" t="s">
        <v>135</v>
      </c>
      <c r="F20" s="90" t="s">
        <v>753</v>
      </c>
      <c r="G20" s="137">
        <f t="shared" si="0"/>
        <v>25</v>
      </c>
      <c r="H20" s="80"/>
      <c r="I20" s="80"/>
      <c r="J20" s="80">
        <v>6</v>
      </c>
      <c r="K20" s="80"/>
      <c r="L20" s="80"/>
      <c r="M20" s="80"/>
      <c r="N20" s="80"/>
      <c r="O20" s="80">
        <v>5</v>
      </c>
      <c r="P20" s="80"/>
      <c r="Q20" s="80"/>
      <c r="R20" s="80">
        <v>3</v>
      </c>
      <c r="S20" s="80"/>
      <c r="T20" s="80"/>
      <c r="U20" s="80">
        <v>0.5</v>
      </c>
      <c r="V20" s="80"/>
      <c r="W20" s="80">
        <v>0.5</v>
      </c>
      <c r="X20" s="80">
        <v>10</v>
      </c>
      <c r="Y20" s="80"/>
      <c r="Z20" s="80"/>
      <c r="AA20" s="80"/>
      <c r="AB20" s="18"/>
      <c r="AC20" s="132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4303750</v>
      </c>
      <c r="AE20" s="132">
        <f t="shared" si="1"/>
        <v>7</v>
      </c>
      <c r="AF20" s="79"/>
      <c r="AG20" s="79"/>
      <c r="AH20" s="79">
        <v>1</v>
      </c>
      <c r="AI20" s="79">
        <v>1</v>
      </c>
      <c r="AJ20" s="79"/>
      <c r="AK20" s="79"/>
      <c r="AL20" s="79">
        <v>2</v>
      </c>
      <c r="AM20" s="79"/>
      <c r="AN20" s="79"/>
      <c r="AO20" s="79">
        <v>1</v>
      </c>
      <c r="AP20" s="79">
        <v>1</v>
      </c>
      <c r="AQ20" s="79"/>
      <c r="AR20" s="79"/>
      <c r="AS20" s="79"/>
      <c r="AT20" s="79">
        <v>1</v>
      </c>
      <c r="AU20" s="132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1059500</v>
      </c>
      <c r="AV20" s="132">
        <f t="shared" si="2"/>
        <v>1506312.5</v>
      </c>
      <c r="AW20" s="91" t="str">
        <f t="shared" si="3"/>
        <v>Credit is within Limit</v>
      </c>
      <c r="AX20" s="91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3">
      <c r="A21" s="14">
        <v>13</v>
      </c>
      <c r="B21" s="73" t="s">
        <v>11</v>
      </c>
      <c r="C21" s="73" t="s">
        <v>1289</v>
      </c>
      <c r="D21" s="73"/>
      <c r="E21" s="73" t="s">
        <v>1290</v>
      </c>
      <c r="F21" s="139" t="s">
        <v>753</v>
      </c>
      <c r="G21" s="137">
        <f t="shared" si="0"/>
        <v>38</v>
      </c>
      <c r="H21" s="81"/>
      <c r="I21" s="81"/>
      <c r="J21" s="81">
        <v>8</v>
      </c>
      <c r="K21" s="81"/>
      <c r="L21" s="81">
        <v>0.5</v>
      </c>
      <c r="M21" s="81"/>
      <c r="N21" s="81"/>
      <c r="O21" s="81">
        <v>10</v>
      </c>
      <c r="P21" s="81"/>
      <c r="Q21" s="81"/>
      <c r="R21" s="81">
        <v>4</v>
      </c>
      <c r="S21" s="81"/>
      <c r="T21" s="81"/>
      <c r="U21" s="81">
        <v>0.5</v>
      </c>
      <c r="V21" s="81">
        <v>0</v>
      </c>
      <c r="W21" s="81"/>
      <c r="X21" s="81">
        <v>15</v>
      </c>
      <c r="Y21" s="81"/>
      <c r="Z21" s="81"/>
      <c r="AA21" s="81"/>
      <c r="AB21" s="80"/>
      <c r="AC21" s="132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6609500</v>
      </c>
      <c r="AE21" s="132">
        <f t="shared" si="1"/>
        <v>9</v>
      </c>
      <c r="AF21" s="79"/>
      <c r="AG21" s="79"/>
      <c r="AH21" s="79">
        <v>1</v>
      </c>
      <c r="AI21" s="79">
        <v>2</v>
      </c>
      <c r="AJ21" s="79"/>
      <c r="AK21" s="79"/>
      <c r="AL21" s="79">
        <v>5</v>
      </c>
      <c r="AM21" s="79"/>
      <c r="AN21" s="79"/>
      <c r="AO21" s="79">
        <v>1</v>
      </c>
      <c r="AP21" s="79"/>
      <c r="AQ21" s="79"/>
      <c r="AR21" s="79"/>
      <c r="AS21" s="79"/>
      <c r="AT21" s="79"/>
      <c r="AU21" s="132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1530000</v>
      </c>
      <c r="AV21" s="132">
        <f t="shared" si="2"/>
        <v>2313325</v>
      </c>
      <c r="AW21" s="91" t="str">
        <f t="shared" si="3"/>
        <v>Credit is within Limit</v>
      </c>
      <c r="AX21" s="91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3">
      <c r="A22" s="14">
        <v>14</v>
      </c>
      <c r="B22" s="73" t="s">
        <v>11</v>
      </c>
      <c r="C22" s="73" t="s">
        <v>1413</v>
      </c>
      <c r="D22" s="73"/>
      <c r="E22" s="73" t="s">
        <v>1414</v>
      </c>
      <c r="F22" s="139" t="s">
        <v>833</v>
      </c>
      <c r="G22" s="137">
        <f t="shared" si="0"/>
        <v>0</v>
      </c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0"/>
      <c r="AC22" s="132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132">
        <f t="shared" si="1"/>
        <v>0</v>
      </c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132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132">
        <f t="shared" si="2"/>
        <v>0</v>
      </c>
      <c r="AW22" s="91" t="str">
        <f t="shared" si="3"/>
        <v xml:space="preserve"> </v>
      </c>
      <c r="AX22" s="91" t="str">
        <f>IFERROR(IF(VLOOKUP(C22,'Overdue Credits'!$A:$F,6,0)&gt;2,"High Risk Customer",IF(VLOOKUP(C22,'Overdue Credits'!$A:$F,6,0)&gt;0,"Medium Risk Customer","Low Risk Customer")),"Low Risk Customer")</f>
        <v>High Risk Customer</v>
      </c>
    </row>
    <row r="23" spans="1:50" x14ac:dyDescent="0.3">
      <c r="A23" s="14">
        <v>15</v>
      </c>
      <c r="B23" s="73" t="s">
        <v>11</v>
      </c>
      <c r="C23" s="73" t="s">
        <v>1417</v>
      </c>
      <c r="D23" s="73"/>
      <c r="E23" s="73" t="s">
        <v>1418</v>
      </c>
      <c r="F23" s="139" t="s">
        <v>753</v>
      </c>
      <c r="G23" s="137">
        <f t="shared" si="0"/>
        <v>20</v>
      </c>
      <c r="H23" s="81"/>
      <c r="I23" s="81"/>
      <c r="J23" s="81">
        <v>7</v>
      </c>
      <c r="K23" s="81">
        <v>0.5</v>
      </c>
      <c r="L23" s="81">
        <v>0.5</v>
      </c>
      <c r="M23" s="81">
        <v>0</v>
      </c>
      <c r="N23" s="81">
        <v>0</v>
      </c>
      <c r="O23" s="81">
        <v>5</v>
      </c>
      <c r="P23" s="81">
        <v>0</v>
      </c>
      <c r="Q23" s="81">
        <v>0</v>
      </c>
      <c r="R23" s="81">
        <v>1</v>
      </c>
      <c r="S23" s="81">
        <v>0</v>
      </c>
      <c r="T23" s="81"/>
      <c r="U23" s="81"/>
      <c r="V23" s="81">
        <v>0</v>
      </c>
      <c r="W23" s="81">
        <v>0</v>
      </c>
      <c r="X23" s="81">
        <v>6</v>
      </c>
      <c r="Y23" s="81"/>
      <c r="Z23" s="81"/>
      <c r="AA23" s="81"/>
      <c r="AB23" s="80"/>
      <c r="AC23" s="132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3702000</v>
      </c>
      <c r="AE23" s="132">
        <f t="shared" si="1"/>
        <v>6.5</v>
      </c>
      <c r="AF23" s="79"/>
      <c r="AG23" s="79"/>
      <c r="AH23" s="79">
        <v>1</v>
      </c>
      <c r="AI23" s="79">
        <v>1</v>
      </c>
      <c r="AJ23" s="79"/>
      <c r="AK23" s="79"/>
      <c r="AL23" s="79">
        <v>2</v>
      </c>
      <c r="AM23" s="79">
        <v>0.5</v>
      </c>
      <c r="AN23" s="79"/>
      <c r="AO23" s="79">
        <v>2</v>
      </c>
      <c r="AP23" s="79"/>
      <c r="AQ23" s="79"/>
      <c r="AR23" s="79"/>
      <c r="AS23" s="79"/>
      <c r="AT23" s="79"/>
      <c r="AU23" s="132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1058250</v>
      </c>
      <c r="AV23" s="132">
        <f t="shared" si="2"/>
        <v>1295700</v>
      </c>
      <c r="AW23" s="91" t="str">
        <f t="shared" si="3"/>
        <v>Credit is within Limit</v>
      </c>
      <c r="AX23" s="91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3">
      <c r="A24" s="14">
        <v>16</v>
      </c>
      <c r="B24" s="73" t="s">
        <v>11</v>
      </c>
      <c r="C24" s="73" t="s">
        <v>1489</v>
      </c>
      <c r="D24" s="73"/>
      <c r="E24" s="73" t="s">
        <v>1419</v>
      </c>
      <c r="F24" s="139" t="s">
        <v>753</v>
      </c>
      <c r="G24" s="137">
        <f t="shared" si="0"/>
        <v>0</v>
      </c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18"/>
      <c r="AC24" s="132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132">
        <f t="shared" si="1"/>
        <v>0</v>
      </c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132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132">
        <f t="shared" si="2"/>
        <v>0</v>
      </c>
      <c r="AW24" s="91" t="str">
        <f t="shared" si="3"/>
        <v xml:space="preserve"> </v>
      </c>
      <c r="AX24" s="91" t="str">
        <f>IFERROR(IF(VLOOKUP(C24,'Overdue Credits'!$A:$F,6,0)&gt;2,"High Risk Customer",IF(VLOOKUP(C24,'Overdue Credits'!$A:$F,6,0)&gt;0,"Medium Risk Customer","Low Risk Customer")),"Low Risk Customer")</f>
        <v>High Risk Customer</v>
      </c>
    </row>
    <row r="25" spans="1:50" x14ac:dyDescent="0.3">
      <c r="A25" s="14">
        <v>17</v>
      </c>
      <c r="B25" s="73" t="s">
        <v>11</v>
      </c>
      <c r="C25" s="73" t="s">
        <v>142</v>
      </c>
      <c r="D25" s="73"/>
      <c r="E25" s="73" t="s">
        <v>143</v>
      </c>
      <c r="F25" s="139" t="s">
        <v>753</v>
      </c>
      <c r="G25" s="137">
        <f t="shared" si="0"/>
        <v>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32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132">
        <f t="shared" si="1"/>
        <v>0</v>
      </c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132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132">
        <f t="shared" si="2"/>
        <v>0</v>
      </c>
      <c r="AW25" s="91" t="str">
        <f t="shared" si="3"/>
        <v xml:space="preserve"> </v>
      </c>
      <c r="AX25" s="91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3">
      <c r="A26" s="14">
        <v>18</v>
      </c>
      <c r="B26" s="139" t="s">
        <v>17</v>
      </c>
      <c r="C26" s="139" t="s">
        <v>1109</v>
      </c>
      <c r="D26" s="139"/>
      <c r="E26" s="139" t="s">
        <v>1036</v>
      </c>
      <c r="F26" s="139" t="s">
        <v>753</v>
      </c>
      <c r="G26" s="137">
        <f t="shared" si="0"/>
        <v>18</v>
      </c>
      <c r="H26" s="81">
        <v>0</v>
      </c>
      <c r="I26" s="81"/>
      <c r="J26" s="81">
        <v>0.7</v>
      </c>
      <c r="K26" s="81"/>
      <c r="L26" s="81"/>
      <c r="M26" s="81"/>
      <c r="N26" s="81"/>
      <c r="O26" s="81">
        <v>7.8</v>
      </c>
      <c r="P26" s="81"/>
      <c r="Q26" s="81">
        <v>0.3</v>
      </c>
      <c r="R26" s="81">
        <v>4.5999999999999996</v>
      </c>
      <c r="S26" s="81"/>
      <c r="T26" s="81"/>
      <c r="U26" s="81"/>
      <c r="V26" s="81"/>
      <c r="W26" s="81"/>
      <c r="X26" s="81">
        <v>4.5</v>
      </c>
      <c r="Y26" s="81"/>
      <c r="Z26" s="81">
        <v>0.1</v>
      </c>
      <c r="AA26" s="18"/>
      <c r="AB26" s="18"/>
      <c r="AC26" s="132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2979850</v>
      </c>
      <c r="AE26" s="132">
        <f t="shared" si="1"/>
        <v>5</v>
      </c>
      <c r="AF26" s="79"/>
      <c r="AG26" s="79"/>
      <c r="AH26" s="79">
        <v>3</v>
      </c>
      <c r="AI26" s="79"/>
      <c r="AJ26" s="79"/>
      <c r="AK26" s="79"/>
      <c r="AL26" s="79">
        <v>1</v>
      </c>
      <c r="AM26" s="79"/>
      <c r="AN26" s="79"/>
      <c r="AO26" s="79">
        <v>1</v>
      </c>
      <c r="AP26" s="79"/>
      <c r="AQ26" s="79"/>
      <c r="AR26" s="79"/>
      <c r="AS26" s="79"/>
      <c r="AT26" s="79"/>
      <c r="AU26" s="132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852000</v>
      </c>
      <c r="AV26" s="132">
        <f t="shared" si="2"/>
        <v>1042947.4999999999</v>
      </c>
      <c r="AW26" s="91" t="str">
        <f t="shared" si="3"/>
        <v>Credit is within Limit</v>
      </c>
      <c r="AX26" s="91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3">
      <c r="A27" s="14">
        <v>19</v>
      </c>
      <c r="B27" s="139" t="s">
        <v>17</v>
      </c>
      <c r="C27" s="139" t="s">
        <v>712</v>
      </c>
      <c r="D27" s="139"/>
      <c r="E27" s="139" t="s">
        <v>762</v>
      </c>
      <c r="F27" s="139" t="s">
        <v>752</v>
      </c>
      <c r="G27" s="137">
        <f t="shared" si="0"/>
        <v>55.000000000000007</v>
      </c>
      <c r="H27" s="81">
        <v>0</v>
      </c>
      <c r="I27" s="81"/>
      <c r="J27" s="81">
        <v>0.3</v>
      </c>
      <c r="K27" s="81"/>
      <c r="L27" s="81">
        <v>0.5</v>
      </c>
      <c r="M27" s="81"/>
      <c r="N27" s="81"/>
      <c r="O27" s="81">
        <v>23.1</v>
      </c>
      <c r="P27" s="81"/>
      <c r="Q27" s="81"/>
      <c r="R27" s="81">
        <v>12.8</v>
      </c>
      <c r="S27" s="81"/>
      <c r="T27" s="81"/>
      <c r="U27" s="81">
        <v>0.1</v>
      </c>
      <c r="V27" s="81"/>
      <c r="W27" s="81"/>
      <c r="X27" s="81">
        <v>18.100000000000001</v>
      </c>
      <c r="Y27" s="81"/>
      <c r="Z27" s="81">
        <v>0.1</v>
      </c>
      <c r="AA27" s="18"/>
      <c r="AB27" s="18"/>
      <c r="AC27" s="132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8978500</v>
      </c>
      <c r="AE27" s="132">
        <f t="shared" si="1"/>
        <v>15.7</v>
      </c>
      <c r="AF27" s="83"/>
      <c r="AG27" s="83">
        <v>0.5</v>
      </c>
      <c r="AH27" s="83">
        <v>8</v>
      </c>
      <c r="AI27" s="83"/>
      <c r="AJ27" s="83"/>
      <c r="AK27" s="83">
        <v>1</v>
      </c>
      <c r="AL27" s="83">
        <v>2.2000000000000002</v>
      </c>
      <c r="AM27" s="83"/>
      <c r="AN27" s="83"/>
      <c r="AO27" s="83">
        <v>4</v>
      </c>
      <c r="AP27" s="83"/>
      <c r="AQ27" s="83"/>
      <c r="AR27" s="83"/>
      <c r="AS27" s="83"/>
      <c r="AT27" s="83"/>
      <c r="AU27" s="132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2598250</v>
      </c>
      <c r="AV27" s="132">
        <f t="shared" si="2"/>
        <v>3142475</v>
      </c>
      <c r="AW27" s="91" t="str">
        <f t="shared" si="3"/>
        <v>Credit is within Limit</v>
      </c>
      <c r="AX27" s="91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3">
      <c r="A28" s="14">
        <v>20</v>
      </c>
      <c r="B28" s="90" t="s">
        <v>17</v>
      </c>
      <c r="C28" s="90" t="s">
        <v>706</v>
      </c>
      <c r="D28" s="90"/>
      <c r="E28" s="90" t="s">
        <v>761</v>
      </c>
      <c r="F28" s="90" t="s">
        <v>753</v>
      </c>
      <c r="G28" s="137">
        <f t="shared" si="0"/>
        <v>0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18"/>
      <c r="AB28" s="18"/>
      <c r="AC28" s="132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132">
        <f t="shared" si="1"/>
        <v>0</v>
      </c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132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132">
        <f t="shared" si="2"/>
        <v>0</v>
      </c>
      <c r="AW28" s="91" t="str">
        <f t="shared" si="3"/>
        <v xml:space="preserve"> </v>
      </c>
      <c r="AX28" s="91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3">
      <c r="A29" s="14">
        <v>21</v>
      </c>
      <c r="B29" s="90" t="s">
        <v>17</v>
      </c>
      <c r="C29" s="90" t="s">
        <v>694</v>
      </c>
      <c r="D29" s="90"/>
      <c r="E29" s="90" t="s">
        <v>695</v>
      </c>
      <c r="F29" s="90" t="s">
        <v>752</v>
      </c>
      <c r="G29" s="137">
        <f t="shared" si="0"/>
        <v>35.000000000000007</v>
      </c>
      <c r="H29" s="18">
        <v>0</v>
      </c>
      <c r="I29" s="18"/>
      <c r="J29" s="68">
        <v>0.2</v>
      </c>
      <c r="K29" s="68">
        <v>0.1</v>
      </c>
      <c r="L29" s="68">
        <v>2</v>
      </c>
      <c r="M29" s="68"/>
      <c r="N29" s="68"/>
      <c r="O29" s="68">
        <v>14.2</v>
      </c>
      <c r="P29" s="68"/>
      <c r="Q29" s="68"/>
      <c r="R29" s="68">
        <v>9.1</v>
      </c>
      <c r="S29" s="68"/>
      <c r="T29" s="18"/>
      <c r="U29" s="18">
        <v>0.3</v>
      </c>
      <c r="V29" s="68"/>
      <c r="W29" s="68"/>
      <c r="X29" s="68">
        <v>9</v>
      </c>
      <c r="Y29" s="68"/>
      <c r="Z29" s="68">
        <v>0.1</v>
      </c>
      <c r="AA29" s="18"/>
      <c r="AB29" s="18"/>
      <c r="AC29" s="132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5646400</v>
      </c>
      <c r="AE29" s="132">
        <f t="shared" si="1"/>
        <v>11.4</v>
      </c>
      <c r="AF29" s="83"/>
      <c r="AG29" s="83"/>
      <c r="AH29" s="83">
        <v>3.8</v>
      </c>
      <c r="AI29" s="83"/>
      <c r="AJ29" s="83"/>
      <c r="AK29" s="83">
        <v>1</v>
      </c>
      <c r="AL29" s="83">
        <v>1.1000000000000001</v>
      </c>
      <c r="AM29" s="83"/>
      <c r="AN29" s="83"/>
      <c r="AO29" s="83">
        <v>5.5</v>
      </c>
      <c r="AP29" s="83"/>
      <c r="AQ29" s="83"/>
      <c r="AR29" s="83"/>
      <c r="AS29" s="83"/>
      <c r="AT29" s="83"/>
      <c r="AU29" s="132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1759200</v>
      </c>
      <c r="AV29" s="132">
        <f t="shared" si="2"/>
        <v>1976239.9999999998</v>
      </c>
      <c r="AW29" s="91" t="str">
        <f t="shared" si="3"/>
        <v>Credit is within Limit</v>
      </c>
      <c r="AX29" s="91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3">
      <c r="A30" s="14">
        <v>22</v>
      </c>
      <c r="B30" s="90" t="s">
        <v>17</v>
      </c>
      <c r="C30" s="90" t="s">
        <v>692</v>
      </c>
      <c r="D30" s="90"/>
      <c r="E30" s="90" t="s">
        <v>693</v>
      </c>
      <c r="F30" s="90" t="s">
        <v>753</v>
      </c>
      <c r="G30" s="137">
        <f t="shared" si="0"/>
        <v>35</v>
      </c>
      <c r="H30" s="18">
        <v>0</v>
      </c>
      <c r="I30" s="18"/>
      <c r="J30" s="68">
        <v>0.3</v>
      </c>
      <c r="K30" s="68">
        <v>0</v>
      </c>
      <c r="L30" s="68">
        <v>3</v>
      </c>
      <c r="M30" s="68"/>
      <c r="N30" s="68"/>
      <c r="O30" s="68">
        <v>14.5</v>
      </c>
      <c r="P30" s="68"/>
      <c r="Q30" s="68">
        <v>0.3</v>
      </c>
      <c r="R30" s="68">
        <v>7.7</v>
      </c>
      <c r="S30" s="68"/>
      <c r="T30" s="18"/>
      <c r="U30" s="18">
        <v>0.1</v>
      </c>
      <c r="V30" s="68">
        <v>1</v>
      </c>
      <c r="W30" s="68">
        <v>1.4</v>
      </c>
      <c r="X30" s="68">
        <v>6.6</v>
      </c>
      <c r="Y30" s="68"/>
      <c r="Z30" s="68">
        <v>0.1</v>
      </c>
      <c r="AA30" s="18"/>
      <c r="AB30" s="18"/>
      <c r="AC30" s="132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5582600</v>
      </c>
      <c r="AE30" s="132">
        <f t="shared" si="1"/>
        <v>10.3</v>
      </c>
      <c r="AF30" s="83"/>
      <c r="AG30" s="83">
        <v>0.5</v>
      </c>
      <c r="AH30" s="83">
        <v>4.4000000000000004</v>
      </c>
      <c r="AI30" s="83"/>
      <c r="AJ30" s="83"/>
      <c r="AK30" s="83">
        <v>0.5</v>
      </c>
      <c r="AL30" s="83">
        <v>0.9</v>
      </c>
      <c r="AM30" s="83"/>
      <c r="AN30" s="83"/>
      <c r="AO30" s="83">
        <v>4</v>
      </c>
      <c r="AP30" s="83"/>
      <c r="AQ30" s="83"/>
      <c r="AR30" s="83"/>
      <c r="AS30" s="83"/>
      <c r="AT30" s="83"/>
      <c r="AU30" s="132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1647350</v>
      </c>
      <c r="AV30" s="132">
        <f t="shared" si="2"/>
        <v>1953909.9999999998</v>
      </c>
      <c r="AW30" s="91" t="str">
        <f t="shared" si="3"/>
        <v>Credit is within Limit</v>
      </c>
      <c r="AX30" s="91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3">
      <c r="A31" s="14">
        <v>23</v>
      </c>
      <c r="B31" s="90" t="s">
        <v>17</v>
      </c>
      <c r="C31" s="90" t="s">
        <v>688</v>
      </c>
      <c r="D31" s="90"/>
      <c r="E31" s="78" t="s">
        <v>689</v>
      </c>
      <c r="F31" s="90" t="s">
        <v>752</v>
      </c>
      <c r="G31" s="137">
        <f t="shared" si="0"/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132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132">
        <f t="shared" si="1"/>
        <v>0</v>
      </c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132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132">
        <f t="shared" si="2"/>
        <v>0</v>
      </c>
      <c r="AW31" s="91" t="str">
        <f t="shared" si="3"/>
        <v xml:space="preserve"> </v>
      </c>
      <c r="AX31" s="91" t="str">
        <f>IFERROR(IF(VLOOKUP(C31,'Overdue Credits'!$A:$F,6,0)&gt;2,"High Risk Customer",IF(VLOOKUP(C31,'Overdue Credits'!$A:$F,6,0)&gt;0,"Medium Risk Customer","Low Risk Customer")),"Low Risk Customer")</f>
        <v>High Risk Customer</v>
      </c>
    </row>
    <row r="32" spans="1:50" x14ac:dyDescent="0.3">
      <c r="A32" s="14">
        <v>24</v>
      </c>
      <c r="B32" s="73" t="s">
        <v>17</v>
      </c>
      <c r="C32" s="73" t="s">
        <v>756</v>
      </c>
      <c r="D32" s="73"/>
      <c r="E32" s="73" t="s">
        <v>757</v>
      </c>
      <c r="F32" s="139" t="s">
        <v>753</v>
      </c>
      <c r="G32" s="137">
        <f t="shared" si="0"/>
        <v>11</v>
      </c>
      <c r="H32" s="81">
        <v>0</v>
      </c>
      <c r="I32" s="81"/>
      <c r="J32" s="81">
        <v>0.2</v>
      </c>
      <c r="K32" s="81">
        <v>0.5</v>
      </c>
      <c r="L32" s="81">
        <v>0.2</v>
      </c>
      <c r="M32" s="81"/>
      <c r="N32" s="81"/>
      <c r="O32" s="81">
        <v>4.7</v>
      </c>
      <c r="P32" s="81"/>
      <c r="Q32" s="81"/>
      <c r="R32" s="81">
        <v>3</v>
      </c>
      <c r="S32" s="81"/>
      <c r="T32" s="81"/>
      <c r="U32" s="81"/>
      <c r="V32" s="81"/>
      <c r="W32" s="81"/>
      <c r="X32" s="81">
        <v>2.4</v>
      </c>
      <c r="Y32" s="81"/>
      <c r="Z32" s="81"/>
      <c r="AA32" s="81"/>
      <c r="AB32" s="80"/>
      <c r="AC32" s="132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1801550</v>
      </c>
      <c r="AE32" s="132">
        <f t="shared" si="1"/>
        <v>0</v>
      </c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132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132">
        <f t="shared" si="2"/>
        <v>630542.5</v>
      </c>
      <c r="AW32" s="91" t="str">
        <f t="shared" si="3"/>
        <v xml:space="preserve"> </v>
      </c>
      <c r="AX32" s="91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3">
      <c r="A33" s="14">
        <v>25</v>
      </c>
      <c r="B33" s="73" t="s">
        <v>17</v>
      </c>
      <c r="C33" s="73" t="s">
        <v>685</v>
      </c>
      <c r="D33" s="73"/>
      <c r="E33" s="73" t="s">
        <v>758</v>
      </c>
      <c r="F33" s="139" t="s">
        <v>753</v>
      </c>
      <c r="G33" s="137">
        <f t="shared" si="0"/>
        <v>0</v>
      </c>
      <c r="H33" s="81"/>
      <c r="I33" s="9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0"/>
      <c r="AC33" s="132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132">
        <f t="shared" si="1"/>
        <v>0</v>
      </c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132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132">
        <f t="shared" si="2"/>
        <v>0</v>
      </c>
      <c r="AW33" s="91" t="str">
        <f t="shared" si="3"/>
        <v xml:space="preserve"> </v>
      </c>
      <c r="AX33" s="91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3">
      <c r="A34" s="14">
        <v>26</v>
      </c>
      <c r="B34" s="90" t="s">
        <v>17</v>
      </c>
      <c r="C34" s="90" t="s">
        <v>683</v>
      </c>
      <c r="D34" s="90"/>
      <c r="E34" s="90" t="s">
        <v>684</v>
      </c>
      <c r="F34" s="139" t="s">
        <v>753</v>
      </c>
      <c r="G34" s="137">
        <f t="shared" si="0"/>
        <v>35.000000000000007</v>
      </c>
      <c r="H34" s="18">
        <v>0.1</v>
      </c>
      <c r="I34" s="18">
        <v>0</v>
      </c>
      <c r="J34" s="18">
        <v>0.3</v>
      </c>
      <c r="K34" s="18">
        <v>0.5</v>
      </c>
      <c r="L34" s="18">
        <v>0.5</v>
      </c>
      <c r="M34" s="18"/>
      <c r="N34" s="18"/>
      <c r="O34" s="18">
        <v>13.7</v>
      </c>
      <c r="P34" s="18"/>
      <c r="Q34" s="18"/>
      <c r="R34" s="18">
        <v>7.7</v>
      </c>
      <c r="S34" s="18"/>
      <c r="T34" s="18"/>
      <c r="U34" s="18">
        <v>0.1</v>
      </c>
      <c r="V34" s="18"/>
      <c r="W34" s="18"/>
      <c r="X34" s="18">
        <v>12</v>
      </c>
      <c r="Y34" s="18"/>
      <c r="Z34" s="18">
        <v>0.1</v>
      </c>
      <c r="AA34" s="18"/>
      <c r="AB34" s="18"/>
      <c r="AC34" s="132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5686600</v>
      </c>
      <c r="AE34" s="132">
        <f t="shared" si="1"/>
        <v>8.8000000000000007</v>
      </c>
      <c r="AF34" s="79"/>
      <c r="AG34" s="79"/>
      <c r="AH34" s="79">
        <v>5.3</v>
      </c>
      <c r="AI34" s="79"/>
      <c r="AJ34" s="79"/>
      <c r="AK34" s="79"/>
      <c r="AL34" s="79">
        <v>0.5</v>
      </c>
      <c r="AM34" s="79"/>
      <c r="AN34" s="79"/>
      <c r="AO34" s="79">
        <v>3</v>
      </c>
      <c r="AP34" s="79"/>
      <c r="AQ34" s="79"/>
      <c r="AR34" s="79"/>
      <c r="AS34" s="79"/>
      <c r="AT34" s="79"/>
      <c r="AU34" s="132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1475450</v>
      </c>
      <c r="AV34" s="132">
        <f t="shared" si="2"/>
        <v>1990309.9999999998</v>
      </c>
      <c r="AW34" s="91" t="str">
        <f t="shared" si="3"/>
        <v>Credit is within Limit</v>
      </c>
      <c r="AX34" s="91" t="str">
        <f>IFERROR(IF(VLOOKUP(C34,'Overdue Credits'!$A:$F,6,0)&gt;2,"High Risk Customer",IF(VLOOKUP(C34,'Overdue Credits'!$A:$F,6,0)&gt;0,"Medium Risk Customer","Low Risk Customer")),"Low Risk Customer")</f>
        <v>Medium Risk Customer</v>
      </c>
    </row>
    <row r="35" spans="1:50" x14ac:dyDescent="0.3">
      <c r="A35" s="14">
        <v>27</v>
      </c>
      <c r="B35" s="90" t="s">
        <v>17</v>
      </c>
      <c r="C35" s="90" t="s">
        <v>740</v>
      </c>
      <c r="D35" s="90"/>
      <c r="E35" s="90" t="s">
        <v>741</v>
      </c>
      <c r="F35" s="139" t="s">
        <v>833</v>
      </c>
      <c r="G35" s="137">
        <f t="shared" si="0"/>
        <v>170</v>
      </c>
      <c r="H35" s="81">
        <v>0.2</v>
      </c>
      <c r="I35" s="81">
        <v>0</v>
      </c>
      <c r="J35" s="81">
        <v>1.5</v>
      </c>
      <c r="K35" s="81">
        <v>1</v>
      </c>
      <c r="L35" s="81">
        <v>2</v>
      </c>
      <c r="M35" s="81"/>
      <c r="N35" s="81"/>
      <c r="O35" s="81">
        <v>73.3</v>
      </c>
      <c r="P35" s="81"/>
      <c r="Q35" s="81">
        <v>1</v>
      </c>
      <c r="R35" s="81">
        <v>38.299999999999997</v>
      </c>
      <c r="S35" s="81"/>
      <c r="T35" s="81"/>
      <c r="U35" s="81">
        <v>0.1</v>
      </c>
      <c r="V35" s="81">
        <v>1</v>
      </c>
      <c r="W35" s="81">
        <v>1.4</v>
      </c>
      <c r="X35" s="81">
        <v>50</v>
      </c>
      <c r="Y35" s="81"/>
      <c r="Z35" s="81">
        <v>0.2</v>
      </c>
      <c r="AA35" s="18"/>
      <c r="AB35" s="18"/>
      <c r="AC35" s="132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27788100</v>
      </c>
      <c r="AE35" s="132">
        <f t="shared" si="1"/>
        <v>50</v>
      </c>
      <c r="AF35" s="79"/>
      <c r="AG35" s="79"/>
      <c r="AH35" s="79">
        <v>20</v>
      </c>
      <c r="AI35" s="79"/>
      <c r="AJ35" s="79"/>
      <c r="AK35" s="79">
        <v>2</v>
      </c>
      <c r="AL35" s="79">
        <v>11</v>
      </c>
      <c r="AM35" s="79">
        <v>3</v>
      </c>
      <c r="AN35" s="79"/>
      <c r="AO35" s="79">
        <v>14</v>
      </c>
      <c r="AP35" s="79"/>
      <c r="AQ35" s="79"/>
      <c r="AR35" s="79"/>
      <c r="AS35" s="79"/>
      <c r="AT35" s="79"/>
      <c r="AU35" s="132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8059000</v>
      </c>
      <c r="AV35" s="132">
        <f t="shared" si="2"/>
        <v>9725835</v>
      </c>
      <c r="AW35" s="91" t="str">
        <f t="shared" si="3"/>
        <v>Credit is within Limit</v>
      </c>
      <c r="AX35" s="91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3">
      <c r="A36" s="14">
        <v>28</v>
      </c>
      <c r="B36" s="90" t="s">
        <v>17</v>
      </c>
      <c r="C36" s="90" t="s">
        <v>550</v>
      </c>
      <c r="D36" s="90"/>
      <c r="E36" s="90" t="s">
        <v>551</v>
      </c>
      <c r="F36" s="139" t="s">
        <v>833</v>
      </c>
      <c r="G36" s="137">
        <f t="shared" si="0"/>
        <v>149.99999999999997</v>
      </c>
      <c r="H36" s="81">
        <v>0.2</v>
      </c>
      <c r="I36" s="81">
        <v>0</v>
      </c>
      <c r="J36" s="81">
        <v>1.5</v>
      </c>
      <c r="K36" s="81">
        <v>0.5</v>
      </c>
      <c r="L36" s="81">
        <v>1</v>
      </c>
      <c r="M36" s="81"/>
      <c r="N36" s="81"/>
      <c r="O36" s="81">
        <v>88.3</v>
      </c>
      <c r="P36" s="81"/>
      <c r="Q36" s="81">
        <v>0.3</v>
      </c>
      <c r="R36" s="81">
        <v>35.299999999999997</v>
      </c>
      <c r="S36" s="81"/>
      <c r="T36" s="81"/>
      <c r="U36" s="81">
        <v>0.1</v>
      </c>
      <c r="V36" s="81">
        <v>1</v>
      </c>
      <c r="W36" s="81">
        <v>1</v>
      </c>
      <c r="X36" s="81">
        <v>20.6</v>
      </c>
      <c r="Y36" s="81"/>
      <c r="Z36" s="81">
        <v>0.2</v>
      </c>
      <c r="AA36" s="18"/>
      <c r="AB36" s="18"/>
      <c r="AC36" s="132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25372600</v>
      </c>
      <c r="AE36" s="132">
        <f t="shared" si="1"/>
        <v>46</v>
      </c>
      <c r="AF36" s="79"/>
      <c r="AG36" s="79">
        <v>1</v>
      </c>
      <c r="AH36" s="79">
        <v>19</v>
      </c>
      <c r="AI36" s="79"/>
      <c r="AJ36" s="79"/>
      <c r="AK36" s="79">
        <v>2</v>
      </c>
      <c r="AL36" s="79">
        <v>11</v>
      </c>
      <c r="AM36" s="79">
        <v>1</v>
      </c>
      <c r="AN36" s="79"/>
      <c r="AO36" s="79">
        <v>12</v>
      </c>
      <c r="AP36" s="79"/>
      <c r="AQ36" s="79"/>
      <c r="AR36" s="79"/>
      <c r="AS36" s="79"/>
      <c r="AT36" s="79"/>
      <c r="AU36" s="132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7452500</v>
      </c>
      <c r="AV36" s="132">
        <f t="shared" si="2"/>
        <v>8880410</v>
      </c>
      <c r="AW36" s="91" t="str">
        <f t="shared" si="3"/>
        <v>Credit is within Limit</v>
      </c>
      <c r="AX36" s="91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3">
      <c r="A37" s="14">
        <v>29</v>
      </c>
      <c r="B37" s="90" t="s">
        <v>17</v>
      </c>
      <c r="C37" s="90" t="s">
        <v>546</v>
      </c>
      <c r="D37" s="90"/>
      <c r="E37" s="90" t="s">
        <v>547</v>
      </c>
      <c r="F37" s="139" t="s">
        <v>752</v>
      </c>
      <c r="G37" s="137">
        <f t="shared" si="0"/>
        <v>40</v>
      </c>
      <c r="H37" s="80">
        <v>0.1</v>
      </c>
      <c r="I37" s="80">
        <v>0</v>
      </c>
      <c r="J37" s="80">
        <v>0.4</v>
      </c>
      <c r="K37" s="80">
        <v>0.5</v>
      </c>
      <c r="L37" s="80">
        <v>0.4</v>
      </c>
      <c r="M37" s="80"/>
      <c r="N37" s="80"/>
      <c r="O37" s="80">
        <v>24.5</v>
      </c>
      <c r="P37" s="80"/>
      <c r="Q37" s="80"/>
      <c r="R37" s="80">
        <v>4.4000000000000004</v>
      </c>
      <c r="S37" s="80"/>
      <c r="T37" s="80"/>
      <c r="U37" s="80">
        <v>0.1</v>
      </c>
      <c r="V37" s="80">
        <v>0.4</v>
      </c>
      <c r="W37" s="80">
        <v>2.1</v>
      </c>
      <c r="X37" s="80">
        <v>7</v>
      </c>
      <c r="Y37" s="80"/>
      <c r="Z37" s="80">
        <v>0.1</v>
      </c>
      <c r="AA37" s="80"/>
      <c r="AB37" s="18"/>
      <c r="AC37" s="132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6798400</v>
      </c>
      <c r="AE37" s="132">
        <f t="shared" si="1"/>
        <v>11</v>
      </c>
      <c r="AF37" s="79"/>
      <c r="AG37" s="79">
        <v>0.2</v>
      </c>
      <c r="AH37" s="79">
        <v>5.8</v>
      </c>
      <c r="AI37" s="79"/>
      <c r="AJ37" s="79"/>
      <c r="AK37" s="79"/>
      <c r="AL37" s="79">
        <v>3</v>
      </c>
      <c r="AM37" s="79"/>
      <c r="AN37" s="79"/>
      <c r="AO37" s="79">
        <v>2</v>
      </c>
      <c r="AP37" s="79"/>
      <c r="AQ37" s="79"/>
      <c r="AR37" s="79"/>
      <c r="AS37" s="79"/>
      <c r="AT37" s="79"/>
      <c r="AU37" s="132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1849200</v>
      </c>
      <c r="AV37" s="132">
        <f t="shared" si="2"/>
        <v>2379440</v>
      </c>
      <c r="AW37" s="91" t="str">
        <f t="shared" si="3"/>
        <v>Credit is within Limit</v>
      </c>
      <c r="AX37" s="91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3">
      <c r="A38" s="14">
        <v>30</v>
      </c>
      <c r="B38" s="90" t="s">
        <v>17</v>
      </c>
      <c r="C38" s="90" t="s">
        <v>544</v>
      </c>
      <c r="D38" s="90"/>
      <c r="E38" s="90" t="s">
        <v>545</v>
      </c>
      <c r="F38" s="139" t="s">
        <v>752</v>
      </c>
      <c r="G38" s="137">
        <f t="shared" si="0"/>
        <v>40</v>
      </c>
      <c r="H38" s="18">
        <v>0</v>
      </c>
      <c r="I38" s="18">
        <v>0</v>
      </c>
      <c r="J38" s="18"/>
      <c r="K38" s="18">
        <v>0.5</v>
      </c>
      <c r="L38" s="18">
        <v>1.5</v>
      </c>
      <c r="M38" s="18"/>
      <c r="N38" s="18"/>
      <c r="O38" s="18">
        <v>15</v>
      </c>
      <c r="P38" s="18"/>
      <c r="Q38" s="18"/>
      <c r="R38" s="18">
        <v>9</v>
      </c>
      <c r="S38" s="18"/>
      <c r="T38" s="18"/>
      <c r="U38" s="18"/>
      <c r="V38" s="18">
        <v>1</v>
      </c>
      <c r="W38" s="18"/>
      <c r="X38" s="18">
        <v>13</v>
      </c>
      <c r="Y38" s="18"/>
      <c r="Z38" s="18"/>
      <c r="AA38" s="18"/>
      <c r="AB38" s="18"/>
      <c r="AC38" s="132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6408000</v>
      </c>
      <c r="AE38" s="132">
        <f t="shared" si="1"/>
        <v>11</v>
      </c>
      <c r="AF38" s="79"/>
      <c r="AG38" s="79"/>
      <c r="AH38" s="79">
        <v>5.8</v>
      </c>
      <c r="AI38" s="79"/>
      <c r="AJ38" s="79"/>
      <c r="AK38" s="79">
        <v>0.5</v>
      </c>
      <c r="AL38" s="79">
        <v>1.2</v>
      </c>
      <c r="AM38" s="79"/>
      <c r="AN38" s="79"/>
      <c r="AO38" s="79">
        <v>3.5</v>
      </c>
      <c r="AP38" s="79"/>
      <c r="AQ38" s="79"/>
      <c r="AR38" s="79"/>
      <c r="AS38" s="79"/>
      <c r="AT38" s="79"/>
      <c r="AU38" s="132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1815200</v>
      </c>
      <c r="AV38" s="132">
        <f t="shared" si="2"/>
        <v>2242800</v>
      </c>
      <c r="AW38" s="91" t="str">
        <f t="shared" si="3"/>
        <v>Credit is within Limit</v>
      </c>
      <c r="AX38" s="91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3">
      <c r="A39" s="14">
        <v>31</v>
      </c>
      <c r="B39" s="90" t="s">
        <v>17</v>
      </c>
      <c r="C39" s="90" t="s">
        <v>742</v>
      </c>
      <c r="D39" s="90"/>
      <c r="E39" s="90" t="s">
        <v>743</v>
      </c>
      <c r="F39" s="139" t="s">
        <v>752</v>
      </c>
      <c r="G39" s="137">
        <f t="shared" si="0"/>
        <v>50</v>
      </c>
      <c r="H39" s="18">
        <v>0</v>
      </c>
      <c r="I39" s="18"/>
      <c r="J39" s="18">
        <v>0.1</v>
      </c>
      <c r="K39" s="18">
        <v>0</v>
      </c>
      <c r="L39" s="18">
        <v>1</v>
      </c>
      <c r="M39" s="18">
        <v>0</v>
      </c>
      <c r="N39" s="18">
        <v>0</v>
      </c>
      <c r="O39" s="18">
        <v>20</v>
      </c>
      <c r="P39" s="18">
        <v>0</v>
      </c>
      <c r="Q39" s="18">
        <v>0</v>
      </c>
      <c r="R39" s="18">
        <v>14</v>
      </c>
      <c r="S39" s="18"/>
      <c r="T39" s="18"/>
      <c r="U39" s="18">
        <v>0.1</v>
      </c>
      <c r="V39" s="18">
        <v>1</v>
      </c>
      <c r="W39" s="18">
        <v>0.8</v>
      </c>
      <c r="X39" s="18">
        <v>13</v>
      </c>
      <c r="Y39" s="18">
        <v>0</v>
      </c>
      <c r="Z39" s="18">
        <v>0</v>
      </c>
      <c r="AA39" s="18">
        <v>0</v>
      </c>
      <c r="AB39" s="18"/>
      <c r="AC39" s="132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7982450</v>
      </c>
      <c r="AE39" s="132">
        <f t="shared" si="1"/>
        <v>14</v>
      </c>
      <c r="AF39" s="79"/>
      <c r="AG39" s="79">
        <v>0.5</v>
      </c>
      <c r="AH39" s="79">
        <v>7.8</v>
      </c>
      <c r="AI39" s="79"/>
      <c r="AJ39" s="79"/>
      <c r="AK39" s="79">
        <v>0.5</v>
      </c>
      <c r="AL39" s="79">
        <v>0.2</v>
      </c>
      <c r="AM39" s="79"/>
      <c r="AN39" s="79"/>
      <c r="AO39" s="79">
        <v>5</v>
      </c>
      <c r="AP39" s="79"/>
      <c r="AQ39" s="79"/>
      <c r="AR39" s="79"/>
      <c r="AS39" s="79"/>
      <c r="AT39" s="79"/>
      <c r="AU39" s="132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2315700</v>
      </c>
      <c r="AV39" s="132">
        <f t="shared" si="2"/>
        <v>2793857.5</v>
      </c>
      <c r="AW39" s="91" t="str">
        <f t="shared" si="3"/>
        <v>Credit is within Limit</v>
      </c>
      <c r="AX39" s="91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3">
      <c r="A40" s="14">
        <v>32</v>
      </c>
      <c r="B40" s="90" t="s">
        <v>17</v>
      </c>
      <c r="C40" s="90" t="s">
        <v>738</v>
      </c>
      <c r="D40" s="90"/>
      <c r="E40" s="78" t="s">
        <v>739</v>
      </c>
      <c r="F40" s="139" t="s">
        <v>833</v>
      </c>
      <c r="G40" s="137">
        <f t="shared" si="0"/>
        <v>80.000000000000014</v>
      </c>
      <c r="H40" s="18">
        <v>0</v>
      </c>
      <c r="I40" s="18"/>
      <c r="J40" s="18">
        <v>0.1</v>
      </c>
      <c r="K40" s="18">
        <v>0</v>
      </c>
      <c r="L40" s="18">
        <v>2</v>
      </c>
      <c r="M40" s="18"/>
      <c r="N40" s="18"/>
      <c r="O40" s="18">
        <v>35.799999999999997</v>
      </c>
      <c r="P40" s="18"/>
      <c r="Q40" s="18">
        <v>0.1</v>
      </c>
      <c r="R40" s="18">
        <v>19.2</v>
      </c>
      <c r="S40" s="18"/>
      <c r="T40" s="18"/>
      <c r="U40" s="18">
        <v>0.1</v>
      </c>
      <c r="V40" s="18">
        <v>1.1000000000000001</v>
      </c>
      <c r="W40" s="18">
        <v>4</v>
      </c>
      <c r="X40" s="18">
        <v>17.399999999999999</v>
      </c>
      <c r="Y40" s="18"/>
      <c r="Z40" s="18">
        <v>0.2</v>
      </c>
      <c r="AA40" s="18"/>
      <c r="AB40" s="18"/>
      <c r="AC40" s="132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12851000</v>
      </c>
      <c r="AE40" s="132">
        <f t="shared" si="1"/>
        <v>21.8</v>
      </c>
      <c r="AF40" s="79"/>
      <c r="AG40" s="79">
        <v>0.5</v>
      </c>
      <c r="AH40" s="79">
        <v>10.8</v>
      </c>
      <c r="AI40" s="79"/>
      <c r="AJ40" s="79"/>
      <c r="AK40" s="79">
        <v>1.5</v>
      </c>
      <c r="AL40" s="79">
        <v>4</v>
      </c>
      <c r="AM40" s="79"/>
      <c r="AN40" s="79"/>
      <c r="AO40" s="79">
        <v>5</v>
      </c>
      <c r="AP40" s="79"/>
      <c r="AQ40" s="79"/>
      <c r="AR40" s="79"/>
      <c r="AS40" s="79"/>
      <c r="AT40" s="79"/>
      <c r="AU40" s="132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3606700</v>
      </c>
      <c r="AV40" s="132">
        <f t="shared" si="2"/>
        <v>4497850</v>
      </c>
      <c r="AW40" s="91" t="str">
        <f t="shared" si="3"/>
        <v>Credit is within Limit</v>
      </c>
      <c r="AX40" s="91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3">
      <c r="A41" s="14">
        <v>33</v>
      </c>
      <c r="B41" s="90" t="s">
        <v>17</v>
      </c>
      <c r="C41" s="92" t="s">
        <v>759</v>
      </c>
      <c r="D41" s="92"/>
      <c r="E41" s="92" t="s">
        <v>760</v>
      </c>
      <c r="F41" s="139" t="s">
        <v>753</v>
      </c>
      <c r="G41" s="137">
        <f t="shared" si="0"/>
        <v>0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32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132">
        <f t="shared" si="1"/>
        <v>0</v>
      </c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132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132">
        <f t="shared" si="2"/>
        <v>0</v>
      </c>
      <c r="AW41" s="91" t="str">
        <f t="shared" si="3"/>
        <v xml:space="preserve"> </v>
      </c>
      <c r="AX41" s="91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3">
      <c r="A42" s="14">
        <v>34</v>
      </c>
      <c r="B42" s="90" t="s">
        <v>17</v>
      </c>
      <c r="C42" s="90" t="s">
        <v>633</v>
      </c>
      <c r="D42" s="90"/>
      <c r="E42" s="90" t="s">
        <v>755</v>
      </c>
      <c r="F42" s="139" t="s">
        <v>753</v>
      </c>
      <c r="G42" s="137">
        <f t="shared" si="0"/>
        <v>0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32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132">
        <f t="shared" si="1"/>
        <v>0</v>
      </c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132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132">
        <f t="shared" si="2"/>
        <v>0</v>
      </c>
      <c r="AW42" s="91" t="str">
        <f t="shared" si="3"/>
        <v xml:space="preserve"> </v>
      </c>
      <c r="AX42" s="91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3">
      <c r="A43" s="14">
        <v>35</v>
      </c>
      <c r="B43" s="90" t="s">
        <v>17</v>
      </c>
      <c r="C43" s="90" t="s">
        <v>629</v>
      </c>
      <c r="D43" s="90"/>
      <c r="E43" s="90" t="s">
        <v>1110</v>
      </c>
      <c r="F43" s="139" t="s">
        <v>753</v>
      </c>
      <c r="G43" s="137">
        <f t="shared" si="0"/>
        <v>0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32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132">
        <f t="shared" si="1"/>
        <v>0</v>
      </c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132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132">
        <f t="shared" si="2"/>
        <v>0</v>
      </c>
      <c r="AW43" s="91" t="str">
        <f t="shared" si="3"/>
        <v xml:space="preserve"> </v>
      </c>
      <c r="AX43" s="91" t="str">
        <f>IFERROR(IF(VLOOKUP(C43,'Overdue Credits'!$A:$F,6,0)&gt;2,"High Risk Customer",IF(VLOOKUP(C43,'Overdue Credits'!$A:$F,6,0)&gt;0,"Medium Risk Customer","Low Risk Customer")),"Low Risk Customer")</f>
        <v>High Risk Customer</v>
      </c>
    </row>
    <row r="44" spans="1:50" x14ac:dyDescent="0.3">
      <c r="A44" s="14">
        <v>36</v>
      </c>
      <c r="B44" s="90" t="s">
        <v>17</v>
      </c>
      <c r="C44" s="90" t="s">
        <v>548</v>
      </c>
      <c r="D44" s="90"/>
      <c r="E44" s="78" t="s">
        <v>549</v>
      </c>
      <c r="F44" s="139" t="s">
        <v>833</v>
      </c>
      <c r="G44" s="137">
        <f t="shared" si="0"/>
        <v>149.99999999999997</v>
      </c>
      <c r="H44" s="80">
        <v>0.2</v>
      </c>
      <c r="I44" s="80">
        <v>0</v>
      </c>
      <c r="J44" s="80">
        <v>0.1</v>
      </c>
      <c r="K44" s="80">
        <v>0</v>
      </c>
      <c r="L44" s="80">
        <v>4</v>
      </c>
      <c r="M44" s="80"/>
      <c r="N44" s="80"/>
      <c r="O44" s="80">
        <v>63.8</v>
      </c>
      <c r="P44" s="80"/>
      <c r="Q44" s="80">
        <v>5</v>
      </c>
      <c r="R44" s="80">
        <v>28.3</v>
      </c>
      <c r="S44" s="80"/>
      <c r="T44" s="80"/>
      <c r="U44" s="80">
        <v>0.1</v>
      </c>
      <c r="V44" s="80">
        <v>1</v>
      </c>
      <c r="W44" s="80">
        <v>1.1000000000000001</v>
      </c>
      <c r="X44" s="80">
        <v>46.2</v>
      </c>
      <c r="Y44" s="80"/>
      <c r="Z44" s="80">
        <v>0.2</v>
      </c>
      <c r="AA44" s="80"/>
      <c r="AB44" s="80"/>
      <c r="AC44" s="132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24490900</v>
      </c>
      <c r="AE44" s="132">
        <f t="shared" si="1"/>
        <v>38</v>
      </c>
      <c r="AF44" s="83"/>
      <c r="AG44" s="83">
        <v>2</v>
      </c>
      <c r="AH44" s="83">
        <v>30</v>
      </c>
      <c r="AI44" s="83"/>
      <c r="AJ44" s="83"/>
      <c r="AK44" s="83">
        <v>2</v>
      </c>
      <c r="AL44" s="83">
        <v>0</v>
      </c>
      <c r="AM44" s="83"/>
      <c r="AN44" s="83"/>
      <c r="AO44" s="83">
        <v>4</v>
      </c>
      <c r="AP44" s="83"/>
      <c r="AQ44" s="83"/>
      <c r="AR44" s="83"/>
      <c r="AS44" s="83"/>
      <c r="AT44" s="83"/>
      <c r="AU44" s="132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6794000</v>
      </c>
      <c r="AV44" s="132">
        <f t="shared" si="2"/>
        <v>8571815</v>
      </c>
      <c r="AW44" s="91" t="str">
        <f t="shared" si="3"/>
        <v>Credit is within Limit</v>
      </c>
      <c r="AX44" s="91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3">
      <c r="A45" s="14">
        <v>37</v>
      </c>
      <c r="B45" s="92" t="s">
        <v>17</v>
      </c>
      <c r="C45" s="92" t="s">
        <v>627</v>
      </c>
      <c r="D45" s="92"/>
      <c r="E45" s="92" t="s">
        <v>754</v>
      </c>
      <c r="F45" s="139" t="s">
        <v>833</v>
      </c>
      <c r="G45" s="137">
        <f t="shared" si="0"/>
        <v>0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132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132">
        <f t="shared" si="1"/>
        <v>0</v>
      </c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132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132">
        <f t="shared" si="2"/>
        <v>0</v>
      </c>
      <c r="AW45" s="91" t="str">
        <f t="shared" si="3"/>
        <v xml:space="preserve"> </v>
      </c>
      <c r="AX45" s="91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3">
      <c r="A46" s="14">
        <v>38</v>
      </c>
      <c r="B46" s="92" t="s">
        <v>17</v>
      </c>
      <c r="C46" s="92" t="s">
        <v>1315</v>
      </c>
      <c r="D46" s="92"/>
      <c r="E46" s="92" t="s">
        <v>1316</v>
      </c>
      <c r="F46" s="139" t="s">
        <v>753</v>
      </c>
      <c r="G46" s="137">
        <f t="shared" si="0"/>
        <v>18</v>
      </c>
      <c r="H46" s="82"/>
      <c r="I46" s="82">
        <v>0</v>
      </c>
      <c r="J46" s="82"/>
      <c r="K46" s="82"/>
      <c r="L46" s="82"/>
      <c r="M46" s="82"/>
      <c r="N46" s="82"/>
      <c r="O46" s="82">
        <v>10.1</v>
      </c>
      <c r="P46" s="82"/>
      <c r="Q46" s="82"/>
      <c r="R46" s="82">
        <v>3</v>
      </c>
      <c r="S46" s="82"/>
      <c r="T46" s="82"/>
      <c r="U46" s="82"/>
      <c r="V46" s="82"/>
      <c r="W46" s="82"/>
      <c r="X46" s="82">
        <v>4.9000000000000004</v>
      </c>
      <c r="Y46" s="82"/>
      <c r="Z46" s="82"/>
      <c r="AA46" s="81"/>
      <c r="AB46" s="69"/>
      <c r="AC46" s="132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3053650</v>
      </c>
      <c r="AE46" s="132">
        <f t="shared" si="1"/>
        <v>5.58</v>
      </c>
      <c r="AF46" s="79"/>
      <c r="AG46" s="79"/>
      <c r="AH46" s="79">
        <v>2.8</v>
      </c>
      <c r="AI46" s="79"/>
      <c r="AJ46" s="79"/>
      <c r="AK46" s="79"/>
      <c r="AL46" s="79">
        <v>0.8</v>
      </c>
      <c r="AM46" s="79"/>
      <c r="AN46" s="79"/>
      <c r="AO46" s="79">
        <v>1.98</v>
      </c>
      <c r="AP46" s="79"/>
      <c r="AQ46" s="79"/>
      <c r="AR46" s="79"/>
      <c r="AS46" s="79"/>
      <c r="AT46" s="79"/>
      <c r="AU46" s="132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913550</v>
      </c>
      <c r="AV46" s="132">
        <f t="shared" si="2"/>
        <v>1068777.5</v>
      </c>
      <c r="AW46" s="91" t="str">
        <f t="shared" si="3"/>
        <v>Credit is within Limit</v>
      </c>
      <c r="AX46" s="91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3">
      <c r="A47" s="14">
        <v>39</v>
      </c>
      <c r="B47" s="92" t="s">
        <v>17</v>
      </c>
      <c r="C47" s="90" t="s">
        <v>1317</v>
      </c>
      <c r="D47" s="90"/>
      <c r="E47" s="90" t="s">
        <v>1318</v>
      </c>
      <c r="F47" s="139" t="s">
        <v>753</v>
      </c>
      <c r="G47" s="137">
        <f t="shared" si="0"/>
        <v>30</v>
      </c>
      <c r="H47" s="81"/>
      <c r="I47" s="81">
        <v>0</v>
      </c>
      <c r="J47" s="81"/>
      <c r="K47" s="81"/>
      <c r="L47" s="81">
        <v>1</v>
      </c>
      <c r="M47" s="81"/>
      <c r="N47" s="81"/>
      <c r="O47" s="81">
        <v>12</v>
      </c>
      <c r="P47" s="81"/>
      <c r="Q47" s="81"/>
      <c r="R47" s="81">
        <v>7</v>
      </c>
      <c r="S47" s="81"/>
      <c r="T47" s="81"/>
      <c r="U47" s="81"/>
      <c r="V47" s="81"/>
      <c r="W47" s="81"/>
      <c r="X47" s="81">
        <v>10</v>
      </c>
      <c r="Y47" s="81"/>
      <c r="Z47" s="81"/>
      <c r="AA47" s="18"/>
      <c r="AB47" s="18"/>
      <c r="AC47" s="132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4865000</v>
      </c>
      <c r="AE47" s="132">
        <f t="shared" si="1"/>
        <v>8.4</v>
      </c>
      <c r="AF47" s="79"/>
      <c r="AG47" s="79"/>
      <c r="AH47" s="79">
        <v>3.5</v>
      </c>
      <c r="AI47" s="79"/>
      <c r="AJ47" s="79"/>
      <c r="AK47" s="79"/>
      <c r="AL47" s="79">
        <v>1.7</v>
      </c>
      <c r="AM47" s="79"/>
      <c r="AN47" s="79"/>
      <c r="AO47" s="79">
        <v>3.2</v>
      </c>
      <c r="AP47" s="79"/>
      <c r="AQ47" s="79"/>
      <c r="AR47" s="79"/>
      <c r="AS47" s="79"/>
      <c r="AT47" s="79"/>
      <c r="AU47" s="132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1344750</v>
      </c>
      <c r="AV47" s="132">
        <f t="shared" si="2"/>
        <v>1702750</v>
      </c>
      <c r="AW47" s="91" t="str">
        <f t="shared" si="3"/>
        <v>Credit is within Limit</v>
      </c>
      <c r="AX47" s="91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3">
      <c r="A48" s="14">
        <v>40</v>
      </c>
      <c r="B48" s="92" t="s">
        <v>17</v>
      </c>
      <c r="C48" s="90" t="s">
        <v>1319</v>
      </c>
      <c r="D48" s="90"/>
      <c r="E48" s="90" t="s">
        <v>1320</v>
      </c>
      <c r="F48" s="139" t="s">
        <v>753</v>
      </c>
      <c r="G48" s="137">
        <f t="shared" si="0"/>
        <v>0</v>
      </c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0"/>
      <c r="AA48" s="80"/>
      <c r="AB48" s="18"/>
      <c r="AC48" s="132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132">
        <f t="shared" si="1"/>
        <v>0</v>
      </c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132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132">
        <f t="shared" si="2"/>
        <v>0</v>
      </c>
      <c r="AW48" s="91" t="str">
        <f t="shared" si="3"/>
        <v xml:space="preserve"> </v>
      </c>
      <c r="AX48" s="91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3">
      <c r="A49" s="14">
        <v>41</v>
      </c>
      <c r="B49" s="92" t="s">
        <v>17</v>
      </c>
      <c r="C49" s="90" t="s">
        <v>1490</v>
      </c>
      <c r="D49" s="90"/>
      <c r="E49" s="90" t="s">
        <v>1500</v>
      </c>
      <c r="F49" s="139" t="s">
        <v>753</v>
      </c>
      <c r="G49" s="137">
        <f t="shared" si="0"/>
        <v>25</v>
      </c>
      <c r="H49" s="61"/>
      <c r="I49" s="61">
        <v>0</v>
      </c>
      <c r="J49" s="61"/>
      <c r="K49" s="61"/>
      <c r="L49" s="61">
        <v>1</v>
      </c>
      <c r="M49" s="61"/>
      <c r="N49" s="61"/>
      <c r="O49" s="61">
        <v>11</v>
      </c>
      <c r="P49" s="61"/>
      <c r="Q49" s="61"/>
      <c r="R49" s="61">
        <v>5</v>
      </c>
      <c r="S49" s="61"/>
      <c r="T49" s="61"/>
      <c r="U49" s="61"/>
      <c r="V49" s="61"/>
      <c r="W49" s="61"/>
      <c r="X49" s="61">
        <v>8</v>
      </c>
      <c r="Y49" s="80"/>
      <c r="Z49" s="80"/>
      <c r="AA49" s="80"/>
      <c r="AB49" s="80"/>
      <c r="AC49" s="132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4106000</v>
      </c>
      <c r="AE49" s="132">
        <f t="shared" si="1"/>
        <v>7.6</v>
      </c>
      <c r="AF49" s="79"/>
      <c r="AG49" s="79"/>
      <c r="AH49" s="79">
        <v>3</v>
      </c>
      <c r="AI49" s="79"/>
      <c r="AJ49" s="79"/>
      <c r="AK49" s="79"/>
      <c r="AL49" s="79">
        <v>1.7</v>
      </c>
      <c r="AM49" s="79"/>
      <c r="AN49" s="79">
        <v>0.1</v>
      </c>
      <c r="AO49" s="79">
        <v>2.5</v>
      </c>
      <c r="AP49" s="79"/>
      <c r="AQ49" s="79"/>
      <c r="AR49" s="79"/>
      <c r="AS49" s="79"/>
      <c r="AT49" s="79">
        <v>0.3</v>
      </c>
      <c r="AU49" s="132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1197050</v>
      </c>
      <c r="AV49" s="132">
        <f t="shared" si="2"/>
        <v>1437100</v>
      </c>
      <c r="AW49" s="91" t="str">
        <f t="shared" si="3"/>
        <v>Credit is within Limit</v>
      </c>
      <c r="AX49" s="91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3">
      <c r="A50" s="14">
        <v>42</v>
      </c>
      <c r="B50" s="92" t="s">
        <v>13</v>
      </c>
      <c r="C50" s="90" t="s">
        <v>1087</v>
      </c>
      <c r="D50" s="90"/>
      <c r="E50" s="90" t="s">
        <v>1088</v>
      </c>
      <c r="F50" s="139" t="s">
        <v>753</v>
      </c>
      <c r="G50" s="137">
        <f t="shared" si="0"/>
        <v>11</v>
      </c>
      <c r="H50" s="61"/>
      <c r="I50" s="61"/>
      <c r="J50" s="61">
        <v>2</v>
      </c>
      <c r="K50" s="61"/>
      <c r="L50" s="61">
        <v>1</v>
      </c>
      <c r="M50" s="61"/>
      <c r="N50" s="61"/>
      <c r="O50" s="61">
        <v>2</v>
      </c>
      <c r="P50" s="61"/>
      <c r="Q50" s="61"/>
      <c r="R50" s="61">
        <v>2</v>
      </c>
      <c r="S50" s="61"/>
      <c r="T50" s="61"/>
      <c r="U50" s="61"/>
      <c r="V50" s="61"/>
      <c r="W50" s="61">
        <v>1</v>
      </c>
      <c r="X50" s="61">
        <v>3</v>
      </c>
      <c r="Y50" s="80"/>
      <c r="Z50" s="61"/>
      <c r="AA50" s="61"/>
      <c r="AB50" s="61"/>
      <c r="AC50" s="132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1796000</v>
      </c>
      <c r="AE50" s="132">
        <f t="shared" si="1"/>
        <v>3</v>
      </c>
      <c r="AF50" s="79"/>
      <c r="AG50" s="79"/>
      <c r="AH50" s="79">
        <v>1</v>
      </c>
      <c r="AI50" s="79">
        <v>0.5</v>
      </c>
      <c r="AJ50" s="79"/>
      <c r="AK50" s="79">
        <v>0.5</v>
      </c>
      <c r="AL50" s="79">
        <v>1</v>
      </c>
      <c r="AM50" s="79"/>
      <c r="AN50" s="79"/>
      <c r="AO50" s="79"/>
      <c r="AP50" s="79"/>
      <c r="AQ50" s="79"/>
      <c r="AR50" s="79"/>
      <c r="AS50" s="79"/>
      <c r="AT50" s="79"/>
      <c r="AU50" s="132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525250</v>
      </c>
      <c r="AV50" s="132">
        <f t="shared" si="2"/>
        <v>628600</v>
      </c>
      <c r="AW50" s="91" t="str">
        <f t="shared" si="3"/>
        <v>Credit is within Limit</v>
      </c>
      <c r="AX50" s="91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3">
      <c r="A51" s="14">
        <v>43</v>
      </c>
      <c r="B51" s="92" t="s">
        <v>13</v>
      </c>
      <c r="C51" s="92" t="s">
        <v>150</v>
      </c>
      <c r="D51" s="92"/>
      <c r="E51" s="92" t="s">
        <v>1111</v>
      </c>
      <c r="F51" s="139" t="s">
        <v>752</v>
      </c>
      <c r="G51" s="137">
        <f t="shared" si="0"/>
        <v>0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82"/>
      <c r="Z51" s="82"/>
      <c r="AA51" s="81"/>
      <c r="AB51" s="69"/>
      <c r="AC51" s="132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132">
        <f t="shared" si="1"/>
        <v>0</v>
      </c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132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132">
        <f t="shared" si="2"/>
        <v>0</v>
      </c>
      <c r="AW51" s="91" t="str">
        <f t="shared" si="3"/>
        <v xml:space="preserve"> </v>
      </c>
      <c r="AX51" s="91" t="str">
        <f>IFERROR(IF(VLOOKUP(C51,'Overdue Credits'!$A:$F,6,0)&gt;2,"High Risk Customer",IF(VLOOKUP(C51,'Overdue Credits'!$A:$F,6,0)&gt;0,"Medium Risk Customer","Low Risk Customer")),"Low Risk Customer")</f>
        <v>High Risk Customer</v>
      </c>
    </row>
    <row r="52" spans="1:50" x14ac:dyDescent="0.3">
      <c r="A52" s="14">
        <v>44</v>
      </c>
      <c r="B52" s="92" t="s">
        <v>13</v>
      </c>
      <c r="C52" s="92" t="s">
        <v>112</v>
      </c>
      <c r="D52" s="92"/>
      <c r="E52" s="92" t="s">
        <v>113</v>
      </c>
      <c r="F52" s="139" t="s">
        <v>753</v>
      </c>
      <c r="G52" s="137">
        <f t="shared" si="0"/>
        <v>18</v>
      </c>
      <c r="H52" s="80"/>
      <c r="I52" s="80"/>
      <c r="J52" s="80">
        <v>5</v>
      </c>
      <c r="K52" s="80"/>
      <c r="L52" s="80">
        <v>1</v>
      </c>
      <c r="M52" s="80"/>
      <c r="N52" s="80"/>
      <c r="O52" s="80">
        <v>4</v>
      </c>
      <c r="P52" s="80"/>
      <c r="Q52" s="80"/>
      <c r="R52" s="80">
        <v>2</v>
      </c>
      <c r="S52" s="80"/>
      <c r="T52" s="80"/>
      <c r="U52" s="80">
        <v>0.5</v>
      </c>
      <c r="V52" s="80"/>
      <c r="W52" s="80">
        <v>0.5</v>
      </c>
      <c r="X52" s="80">
        <v>5</v>
      </c>
      <c r="Y52" s="80"/>
      <c r="Z52" s="80"/>
      <c r="AA52" s="70"/>
      <c r="AB52" s="81"/>
      <c r="AC52" s="132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3141250</v>
      </c>
      <c r="AE52" s="132">
        <f t="shared" si="1"/>
        <v>0</v>
      </c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132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132">
        <f t="shared" si="2"/>
        <v>1099437.5</v>
      </c>
      <c r="AW52" s="91" t="str">
        <f t="shared" si="3"/>
        <v xml:space="preserve"> </v>
      </c>
      <c r="AX52" s="91" t="str">
        <f>IFERROR(IF(VLOOKUP(C52,'Overdue Credits'!$A:$F,6,0)&gt;2,"High Risk Customer",IF(VLOOKUP(C52,'Overdue Credits'!$A:$F,6,0)&gt;0,"Medium Risk Customer","Low Risk Customer")),"Low Risk Customer")</f>
        <v>High Risk Customer</v>
      </c>
    </row>
    <row r="53" spans="1:50" x14ac:dyDescent="0.3">
      <c r="A53" s="14">
        <v>45</v>
      </c>
      <c r="B53" s="139" t="s">
        <v>13</v>
      </c>
      <c r="C53" s="139" t="s">
        <v>110</v>
      </c>
      <c r="D53" s="139"/>
      <c r="E53" s="78" t="s">
        <v>111</v>
      </c>
      <c r="F53" s="139" t="s">
        <v>752</v>
      </c>
      <c r="G53" s="137">
        <f t="shared" si="0"/>
        <v>65</v>
      </c>
      <c r="H53" s="80"/>
      <c r="I53" s="80"/>
      <c r="J53" s="80">
        <v>18</v>
      </c>
      <c r="K53" s="80"/>
      <c r="L53" s="80">
        <v>3</v>
      </c>
      <c r="M53" s="80"/>
      <c r="N53" s="80"/>
      <c r="O53" s="80">
        <v>15</v>
      </c>
      <c r="P53" s="80"/>
      <c r="Q53" s="80"/>
      <c r="R53" s="80">
        <v>5</v>
      </c>
      <c r="S53" s="80"/>
      <c r="T53" s="80"/>
      <c r="U53" s="80">
        <v>2</v>
      </c>
      <c r="V53" s="80"/>
      <c r="W53" s="80">
        <v>1</v>
      </c>
      <c r="X53" s="80">
        <v>20</v>
      </c>
      <c r="Y53" s="80">
        <v>1</v>
      </c>
      <c r="Z53" s="80"/>
      <c r="AA53" s="80"/>
      <c r="AB53" s="80"/>
      <c r="AC53" s="132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11388000</v>
      </c>
      <c r="AE53" s="132">
        <f t="shared" si="1"/>
        <v>20</v>
      </c>
      <c r="AF53" s="83"/>
      <c r="AG53" s="83"/>
      <c r="AH53" s="83">
        <v>4</v>
      </c>
      <c r="AI53" s="83">
        <v>4</v>
      </c>
      <c r="AJ53" s="83"/>
      <c r="AK53" s="83"/>
      <c r="AL53" s="83">
        <v>8</v>
      </c>
      <c r="AM53" s="83"/>
      <c r="AN53" s="83"/>
      <c r="AO53" s="83">
        <v>3</v>
      </c>
      <c r="AP53" s="83"/>
      <c r="AQ53" s="83"/>
      <c r="AR53" s="83"/>
      <c r="AS53" s="83"/>
      <c r="AT53" s="83">
        <v>1</v>
      </c>
      <c r="AU53" s="132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3370500</v>
      </c>
      <c r="AV53" s="132">
        <f t="shared" si="2"/>
        <v>3985799.9999999995</v>
      </c>
      <c r="AW53" s="91" t="str">
        <f t="shared" si="3"/>
        <v>Credit is within Limit</v>
      </c>
      <c r="AX53" s="91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3">
      <c r="A54" s="14">
        <v>46</v>
      </c>
      <c r="B54" s="73" t="s">
        <v>13</v>
      </c>
      <c r="C54" s="73" t="s">
        <v>124</v>
      </c>
      <c r="D54" s="73"/>
      <c r="E54" s="73" t="s">
        <v>125</v>
      </c>
      <c r="F54" s="139" t="s">
        <v>753</v>
      </c>
      <c r="G54" s="137">
        <f t="shared" si="0"/>
        <v>20</v>
      </c>
      <c r="H54" s="61"/>
      <c r="I54" s="61"/>
      <c r="J54" s="61">
        <v>5</v>
      </c>
      <c r="K54" s="61"/>
      <c r="L54" s="61">
        <v>1</v>
      </c>
      <c r="M54" s="61"/>
      <c r="N54" s="61"/>
      <c r="O54" s="61">
        <v>5</v>
      </c>
      <c r="P54" s="61"/>
      <c r="Q54" s="61"/>
      <c r="R54" s="61">
        <v>2</v>
      </c>
      <c r="S54" s="61"/>
      <c r="T54" s="61"/>
      <c r="U54" s="61">
        <v>0.5</v>
      </c>
      <c r="V54" s="61"/>
      <c r="W54" s="61">
        <v>1</v>
      </c>
      <c r="X54" s="61">
        <v>5</v>
      </c>
      <c r="Y54" s="61">
        <v>0.5</v>
      </c>
      <c r="Z54" s="61"/>
      <c r="AA54" s="61"/>
      <c r="AB54" s="61"/>
      <c r="AC54" s="132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3435250</v>
      </c>
      <c r="AE54" s="132">
        <f t="shared" si="1"/>
        <v>6.3</v>
      </c>
      <c r="AF54" s="79"/>
      <c r="AG54" s="79"/>
      <c r="AH54" s="79">
        <v>1</v>
      </c>
      <c r="AI54" s="79">
        <v>1</v>
      </c>
      <c r="AJ54" s="79"/>
      <c r="AK54" s="79"/>
      <c r="AL54" s="79">
        <v>3</v>
      </c>
      <c r="AM54" s="79"/>
      <c r="AN54" s="79"/>
      <c r="AO54" s="79">
        <v>1</v>
      </c>
      <c r="AP54" s="79"/>
      <c r="AQ54" s="79"/>
      <c r="AR54" s="79"/>
      <c r="AS54" s="79"/>
      <c r="AT54" s="79">
        <v>0.3</v>
      </c>
      <c r="AU54" s="132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1033500</v>
      </c>
      <c r="AV54" s="132">
        <f t="shared" si="2"/>
        <v>1202337.5</v>
      </c>
      <c r="AW54" s="91" t="str">
        <f t="shared" si="3"/>
        <v>Credit is within Limit</v>
      </c>
      <c r="AX54" s="91" t="str">
        <f>IFERROR(IF(VLOOKUP(C54,'Overdue Credits'!$A:$F,6,0)&gt;2,"High Risk Customer",IF(VLOOKUP(C54,'Overdue Credits'!$A:$F,6,0)&gt;0,"Medium Risk Customer","Low Risk Customer")),"Low Risk Customer")</f>
        <v>Medium Risk Customer</v>
      </c>
    </row>
    <row r="55" spans="1:50" x14ac:dyDescent="0.3">
      <c r="A55" s="14">
        <v>47</v>
      </c>
      <c r="B55" s="73" t="s">
        <v>13</v>
      </c>
      <c r="C55" s="73" t="s">
        <v>1302</v>
      </c>
      <c r="D55" s="73"/>
      <c r="E55" s="73" t="s">
        <v>1303</v>
      </c>
      <c r="F55" s="139" t="s">
        <v>753</v>
      </c>
      <c r="G55" s="137">
        <f t="shared" si="0"/>
        <v>11</v>
      </c>
      <c r="H55" s="71"/>
      <c r="I55" s="71"/>
      <c r="J55" s="71">
        <v>3</v>
      </c>
      <c r="K55" s="71"/>
      <c r="L55" s="71">
        <v>1</v>
      </c>
      <c r="M55" s="71"/>
      <c r="N55" s="71"/>
      <c r="O55" s="71">
        <v>2.5</v>
      </c>
      <c r="P55" s="71"/>
      <c r="Q55" s="71"/>
      <c r="R55" s="71">
        <v>1</v>
      </c>
      <c r="S55" s="71"/>
      <c r="T55" s="71"/>
      <c r="U55" s="71"/>
      <c r="V55" s="71">
        <v>0</v>
      </c>
      <c r="W55" s="71">
        <v>0.5</v>
      </c>
      <c r="X55" s="71">
        <v>3</v>
      </c>
      <c r="Y55" s="71"/>
      <c r="Z55" s="71"/>
      <c r="AA55" s="81"/>
      <c r="AB55" s="69"/>
      <c r="AC55" s="132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1928500</v>
      </c>
      <c r="AE55" s="132">
        <f t="shared" si="1"/>
        <v>0</v>
      </c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132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132">
        <f t="shared" si="2"/>
        <v>674975</v>
      </c>
      <c r="AW55" s="91" t="str">
        <f t="shared" si="3"/>
        <v xml:space="preserve"> </v>
      </c>
      <c r="AX55" s="91" t="str">
        <f>IFERROR(IF(VLOOKUP(C55,'Overdue Credits'!$A:$F,6,0)&gt;2,"High Risk Customer",IF(VLOOKUP(C55,'Overdue Credits'!$A:$F,6,0)&gt;0,"Medium Risk Customer","Low Risk Customer")),"Low Risk Customer")</f>
        <v>High Risk Customer</v>
      </c>
    </row>
    <row r="56" spans="1:50" x14ac:dyDescent="0.3">
      <c r="A56" s="14">
        <v>48</v>
      </c>
      <c r="B56" s="73" t="s">
        <v>13</v>
      </c>
      <c r="C56" s="73" t="s">
        <v>1304</v>
      </c>
      <c r="D56" s="73"/>
      <c r="E56" s="73" t="s">
        <v>1402</v>
      </c>
      <c r="F56" s="139" t="s">
        <v>752</v>
      </c>
      <c r="G56" s="137">
        <f t="shared" si="0"/>
        <v>45</v>
      </c>
      <c r="H56" s="80"/>
      <c r="I56" s="80"/>
      <c r="J56" s="80">
        <v>15</v>
      </c>
      <c r="K56" s="80"/>
      <c r="L56" s="80">
        <v>1</v>
      </c>
      <c r="M56" s="80"/>
      <c r="N56" s="80"/>
      <c r="O56" s="80">
        <v>10</v>
      </c>
      <c r="P56" s="80"/>
      <c r="Q56" s="80"/>
      <c r="R56" s="80">
        <v>2</v>
      </c>
      <c r="S56" s="80"/>
      <c r="T56" s="80"/>
      <c r="U56" s="80">
        <v>0.5</v>
      </c>
      <c r="V56" s="80"/>
      <c r="W56" s="80">
        <v>1</v>
      </c>
      <c r="X56" s="80">
        <v>15</v>
      </c>
      <c r="Y56" s="80">
        <v>0.5</v>
      </c>
      <c r="Z56" s="80"/>
      <c r="AA56" s="70"/>
      <c r="AB56" s="81"/>
      <c r="AC56" s="132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8135250</v>
      </c>
      <c r="AE56" s="132">
        <f t="shared" si="1"/>
        <v>15.5</v>
      </c>
      <c r="AF56" s="79"/>
      <c r="AG56" s="79"/>
      <c r="AH56" s="79">
        <v>2</v>
      </c>
      <c r="AI56" s="79">
        <v>2</v>
      </c>
      <c r="AJ56" s="79"/>
      <c r="AK56" s="79">
        <v>2</v>
      </c>
      <c r="AL56" s="79">
        <v>5</v>
      </c>
      <c r="AM56" s="79"/>
      <c r="AN56" s="79"/>
      <c r="AO56" s="79">
        <v>3</v>
      </c>
      <c r="AP56" s="79"/>
      <c r="AQ56" s="79"/>
      <c r="AR56" s="79"/>
      <c r="AS56" s="79"/>
      <c r="AT56" s="79">
        <v>1.5</v>
      </c>
      <c r="AU56" s="132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2430500</v>
      </c>
      <c r="AV56" s="132">
        <f t="shared" si="2"/>
        <v>2847337.5</v>
      </c>
      <c r="AW56" s="91" t="str">
        <f t="shared" si="3"/>
        <v>Credit is within Limit</v>
      </c>
      <c r="AX56" s="91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3">
      <c r="A57" s="14">
        <v>49</v>
      </c>
      <c r="B57" s="90" t="s">
        <v>13</v>
      </c>
      <c r="C57" s="90" t="s">
        <v>1404</v>
      </c>
      <c r="D57" s="90"/>
      <c r="E57" s="90" t="s">
        <v>1405</v>
      </c>
      <c r="F57" s="90" t="s">
        <v>752</v>
      </c>
      <c r="G57" s="137">
        <f t="shared" si="0"/>
        <v>0</v>
      </c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132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132">
        <f t="shared" si="1"/>
        <v>0</v>
      </c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132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132">
        <f t="shared" si="2"/>
        <v>0</v>
      </c>
      <c r="AW57" s="91" t="str">
        <f t="shared" si="3"/>
        <v xml:space="preserve"> </v>
      </c>
      <c r="AX57" s="91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3">
      <c r="A58" s="14">
        <v>50</v>
      </c>
      <c r="B58" s="90" t="s">
        <v>13</v>
      </c>
      <c r="C58" s="90" t="s">
        <v>1305</v>
      </c>
      <c r="D58" s="90"/>
      <c r="E58" s="90" t="s">
        <v>1306</v>
      </c>
      <c r="F58" s="90" t="s">
        <v>753</v>
      </c>
      <c r="G58" s="137">
        <f t="shared" si="0"/>
        <v>38</v>
      </c>
      <c r="H58" s="82"/>
      <c r="I58" s="82"/>
      <c r="J58" s="82">
        <v>8</v>
      </c>
      <c r="K58" s="82"/>
      <c r="L58" s="82">
        <v>1</v>
      </c>
      <c r="M58" s="82"/>
      <c r="N58" s="82"/>
      <c r="O58" s="82">
        <v>8</v>
      </c>
      <c r="P58" s="82"/>
      <c r="Q58" s="82"/>
      <c r="R58" s="82">
        <v>5</v>
      </c>
      <c r="S58" s="82"/>
      <c r="T58" s="82"/>
      <c r="U58" s="82">
        <v>0.5</v>
      </c>
      <c r="V58" s="82"/>
      <c r="W58" s="82">
        <v>0.5</v>
      </c>
      <c r="X58" s="82">
        <v>15</v>
      </c>
      <c r="Y58" s="82"/>
      <c r="Z58" s="82"/>
      <c r="AA58" s="81"/>
      <c r="AB58" s="69"/>
      <c r="AC58" s="132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6488750</v>
      </c>
      <c r="AE58" s="132">
        <f t="shared" si="1"/>
        <v>10.5</v>
      </c>
      <c r="AF58" s="79"/>
      <c r="AG58" s="79"/>
      <c r="AH58" s="79">
        <v>2</v>
      </c>
      <c r="AI58" s="79">
        <v>2</v>
      </c>
      <c r="AJ58" s="79"/>
      <c r="AK58" s="79">
        <v>0.5</v>
      </c>
      <c r="AL58" s="79">
        <v>5</v>
      </c>
      <c r="AM58" s="79"/>
      <c r="AN58" s="79"/>
      <c r="AO58" s="79">
        <v>1</v>
      </c>
      <c r="AP58" s="79"/>
      <c r="AQ58" s="79"/>
      <c r="AR58" s="79"/>
      <c r="AS58" s="79"/>
      <c r="AT58" s="79"/>
      <c r="AU58" s="132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1791250</v>
      </c>
      <c r="AV58" s="132">
        <f t="shared" si="2"/>
        <v>2271062.5</v>
      </c>
      <c r="AW58" s="91" t="str">
        <f t="shared" si="3"/>
        <v>Credit is within Limit</v>
      </c>
      <c r="AX58" s="91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3">
      <c r="A59" s="14">
        <v>51</v>
      </c>
      <c r="B59" s="90" t="s">
        <v>13</v>
      </c>
      <c r="C59" s="90" t="s">
        <v>1491</v>
      </c>
      <c r="D59" s="90"/>
      <c r="E59" s="90" t="s">
        <v>1501</v>
      </c>
      <c r="F59" s="90" t="s">
        <v>753</v>
      </c>
      <c r="G59" s="137">
        <f t="shared" si="0"/>
        <v>11</v>
      </c>
      <c r="H59" s="81"/>
      <c r="I59" s="81"/>
      <c r="J59" s="81">
        <v>2.5</v>
      </c>
      <c r="K59" s="81"/>
      <c r="L59" s="81">
        <v>1</v>
      </c>
      <c r="M59" s="81"/>
      <c r="N59" s="81"/>
      <c r="O59" s="81">
        <v>2.5</v>
      </c>
      <c r="P59" s="81"/>
      <c r="Q59" s="81"/>
      <c r="R59" s="81">
        <v>1</v>
      </c>
      <c r="S59" s="81"/>
      <c r="T59" s="81"/>
      <c r="U59" s="81">
        <v>0.5</v>
      </c>
      <c r="V59" s="81">
        <v>0</v>
      </c>
      <c r="W59" s="81">
        <v>0.5</v>
      </c>
      <c r="X59" s="81">
        <v>3</v>
      </c>
      <c r="Y59" s="81"/>
      <c r="Z59" s="81"/>
      <c r="AA59" s="18"/>
      <c r="AB59" s="18"/>
      <c r="AC59" s="132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1862750</v>
      </c>
      <c r="AE59" s="132">
        <f t="shared" si="1"/>
        <v>0</v>
      </c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132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132">
        <f t="shared" si="2"/>
        <v>651962.5</v>
      </c>
      <c r="AW59" s="91" t="str">
        <f t="shared" si="3"/>
        <v xml:space="preserve"> </v>
      </c>
      <c r="AX59" s="91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3">
      <c r="A60" s="14">
        <v>52</v>
      </c>
      <c r="B60" s="92" t="s">
        <v>13</v>
      </c>
      <c r="C60" s="92" t="s">
        <v>1492</v>
      </c>
      <c r="D60" s="92"/>
      <c r="E60" s="92" t="s">
        <v>1502</v>
      </c>
      <c r="F60" s="90" t="s">
        <v>753</v>
      </c>
      <c r="G60" s="137">
        <f t="shared" si="0"/>
        <v>20</v>
      </c>
      <c r="H60" s="81"/>
      <c r="I60" s="81"/>
      <c r="J60" s="81">
        <v>5</v>
      </c>
      <c r="K60" s="81"/>
      <c r="L60" s="81">
        <v>1</v>
      </c>
      <c r="M60" s="81"/>
      <c r="N60" s="81"/>
      <c r="O60" s="81">
        <v>5</v>
      </c>
      <c r="P60" s="81"/>
      <c r="Q60" s="81"/>
      <c r="R60" s="81">
        <v>3</v>
      </c>
      <c r="S60" s="81"/>
      <c r="T60" s="81"/>
      <c r="U60" s="81"/>
      <c r="V60" s="81"/>
      <c r="W60" s="81">
        <v>1</v>
      </c>
      <c r="X60" s="81">
        <v>5</v>
      </c>
      <c r="Y60" s="81"/>
      <c r="Z60" s="81"/>
      <c r="AA60" s="81"/>
      <c r="AB60" s="80"/>
      <c r="AC60" s="132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3469500</v>
      </c>
      <c r="AE60" s="132">
        <f t="shared" si="1"/>
        <v>7.55</v>
      </c>
      <c r="AF60" s="79"/>
      <c r="AG60" s="79"/>
      <c r="AH60" s="79">
        <v>1</v>
      </c>
      <c r="AI60" s="79">
        <v>1</v>
      </c>
      <c r="AJ60" s="79"/>
      <c r="AK60" s="79">
        <v>0.85</v>
      </c>
      <c r="AL60" s="79">
        <v>3</v>
      </c>
      <c r="AM60" s="79"/>
      <c r="AN60" s="79"/>
      <c r="AO60" s="79">
        <v>1.5</v>
      </c>
      <c r="AP60" s="79"/>
      <c r="AQ60" s="79"/>
      <c r="AR60" s="79"/>
      <c r="AS60" s="79"/>
      <c r="AT60" s="79">
        <v>0.2</v>
      </c>
      <c r="AU60" s="132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1212075</v>
      </c>
      <c r="AV60" s="132">
        <f t="shared" si="2"/>
        <v>1214325</v>
      </c>
      <c r="AW60" s="91" t="str">
        <f t="shared" si="3"/>
        <v>Credit is within Limit</v>
      </c>
      <c r="AX60" s="91" t="str">
        <f>IFERROR(IF(VLOOKUP(C60,'Overdue Credits'!$A:$F,6,0)&gt;2,"High Risk Customer",IF(VLOOKUP(C60,'Overdue Credits'!$A:$F,6,0)&gt;0,"Medium Risk Customer","Low Risk Customer")),"Low Risk Customer")</f>
        <v>Medium Risk Customer</v>
      </c>
    </row>
    <row r="61" spans="1:50" x14ac:dyDescent="0.3">
      <c r="A61" s="14">
        <v>53</v>
      </c>
      <c r="B61" s="92" t="s">
        <v>13</v>
      </c>
      <c r="C61" s="92" t="s">
        <v>1493</v>
      </c>
      <c r="D61" s="92"/>
      <c r="E61" s="92" t="s">
        <v>1503</v>
      </c>
      <c r="F61" s="90" t="s">
        <v>753</v>
      </c>
      <c r="G61" s="137">
        <f t="shared" si="0"/>
        <v>15</v>
      </c>
      <c r="H61" s="18"/>
      <c r="I61" s="18"/>
      <c r="J61" s="18">
        <v>3</v>
      </c>
      <c r="K61" s="18"/>
      <c r="L61" s="18">
        <v>1</v>
      </c>
      <c r="M61" s="18"/>
      <c r="N61" s="18"/>
      <c r="O61" s="18">
        <v>3</v>
      </c>
      <c r="P61" s="18"/>
      <c r="Q61" s="18"/>
      <c r="R61" s="18">
        <v>2</v>
      </c>
      <c r="S61" s="18"/>
      <c r="T61" s="18"/>
      <c r="U61" s="18"/>
      <c r="V61" s="18"/>
      <c r="W61" s="18">
        <v>1</v>
      </c>
      <c r="X61" s="18">
        <v>5</v>
      </c>
      <c r="Y61" s="18"/>
      <c r="Z61" s="18"/>
      <c r="AA61" s="18"/>
      <c r="AB61" s="18"/>
      <c r="AC61" s="132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2513000</v>
      </c>
      <c r="AE61" s="132">
        <f t="shared" si="1"/>
        <v>5.2</v>
      </c>
      <c r="AF61" s="79"/>
      <c r="AG61" s="79"/>
      <c r="AH61" s="79">
        <v>1</v>
      </c>
      <c r="AI61" s="79">
        <v>1</v>
      </c>
      <c r="AJ61" s="79"/>
      <c r="AK61" s="79"/>
      <c r="AL61" s="79">
        <v>2</v>
      </c>
      <c r="AM61" s="79"/>
      <c r="AN61" s="79"/>
      <c r="AO61" s="79">
        <v>1</v>
      </c>
      <c r="AP61" s="79"/>
      <c r="AQ61" s="79"/>
      <c r="AR61" s="79"/>
      <c r="AS61" s="79"/>
      <c r="AT61" s="79">
        <v>0.2</v>
      </c>
      <c r="AU61" s="132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870500</v>
      </c>
      <c r="AV61" s="132">
        <f t="shared" si="2"/>
        <v>879550</v>
      </c>
      <c r="AW61" s="91" t="str">
        <f t="shared" si="3"/>
        <v>Credit is within Limit</v>
      </c>
      <c r="AX61" s="91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3">
      <c r="A62" s="14">
        <v>54</v>
      </c>
      <c r="B62" s="73" t="s">
        <v>13</v>
      </c>
      <c r="C62" s="73" t="s">
        <v>1494</v>
      </c>
      <c r="D62" s="73"/>
      <c r="E62" s="73" t="s">
        <v>1504</v>
      </c>
      <c r="F62" s="73" t="s">
        <v>753</v>
      </c>
      <c r="G62" s="137">
        <f t="shared" si="0"/>
        <v>0</v>
      </c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132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132">
        <f t="shared" si="1"/>
        <v>0</v>
      </c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132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132">
        <f t="shared" si="2"/>
        <v>0</v>
      </c>
      <c r="AW62" s="91" t="str">
        <f t="shared" si="3"/>
        <v xml:space="preserve"> </v>
      </c>
      <c r="AX62" s="91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3">
      <c r="A63" s="14">
        <v>55</v>
      </c>
      <c r="B63" s="14" t="s">
        <v>13</v>
      </c>
      <c r="C63" s="14" t="s">
        <v>1495</v>
      </c>
      <c r="D63" s="14"/>
      <c r="E63" s="14" t="s">
        <v>1505</v>
      </c>
      <c r="F63" s="14" t="s">
        <v>753</v>
      </c>
      <c r="G63" s="137">
        <f t="shared" si="0"/>
        <v>20</v>
      </c>
      <c r="H63" s="91"/>
      <c r="I63" s="91"/>
      <c r="J63" s="91">
        <v>5</v>
      </c>
      <c r="K63" s="91"/>
      <c r="L63" s="91">
        <v>1</v>
      </c>
      <c r="M63" s="91"/>
      <c r="N63" s="91"/>
      <c r="O63" s="91">
        <v>5</v>
      </c>
      <c r="P63" s="91"/>
      <c r="Q63" s="91"/>
      <c r="R63" s="91">
        <v>3</v>
      </c>
      <c r="S63" s="91"/>
      <c r="T63" s="91"/>
      <c r="U63" s="91"/>
      <c r="V63" s="91"/>
      <c r="W63" s="91">
        <v>1</v>
      </c>
      <c r="X63" s="91">
        <v>5</v>
      </c>
      <c r="Y63" s="91"/>
      <c r="Z63" s="91"/>
      <c r="AA63" s="91"/>
      <c r="AB63" s="91"/>
      <c r="AC63" s="132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3469500</v>
      </c>
      <c r="AE63" s="132">
        <f t="shared" si="1"/>
        <v>5.5</v>
      </c>
      <c r="AF63" s="91"/>
      <c r="AG63" s="91"/>
      <c r="AH63" s="91">
        <v>1</v>
      </c>
      <c r="AI63" s="91">
        <v>1</v>
      </c>
      <c r="AJ63" s="91"/>
      <c r="AK63" s="91">
        <v>1</v>
      </c>
      <c r="AL63" s="91">
        <v>1</v>
      </c>
      <c r="AM63" s="91"/>
      <c r="AN63" s="91"/>
      <c r="AO63" s="91">
        <v>1</v>
      </c>
      <c r="AP63" s="91"/>
      <c r="AQ63" s="91"/>
      <c r="AR63" s="91"/>
      <c r="AS63" s="91"/>
      <c r="AT63" s="91">
        <v>0.5</v>
      </c>
      <c r="AU63" s="132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894000</v>
      </c>
      <c r="AV63" s="132">
        <f t="shared" si="2"/>
        <v>1214325</v>
      </c>
      <c r="AW63" s="91" t="str">
        <f t="shared" si="3"/>
        <v>Credit is within Limit</v>
      </c>
      <c r="AX63" s="91" t="str">
        <f>IFERROR(IF(VLOOKUP(C63,'Overdue Credits'!$A:$F,6,0)&gt;2,"High Risk Customer",IF(VLOOKUP(C63,'Overdue Credits'!$A:$F,6,0)&gt;0,"Medium Risk Customer","Low Risk Customer")),"Low Risk Customer")</f>
        <v>Low Risk Customer</v>
      </c>
    </row>
    <row r="64" spans="1:50" x14ac:dyDescent="0.3">
      <c r="A64" s="14">
        <v>56</v>
      </c>
      <c r="B64" s="14" t="s">
        <v>15</v>
      </c>
      <c r="C64" s="14" t="s">
        <v>1060</v>
      </c>
      <c r="D64" s="14"/>
      <c r="E64" s="14" t="s">
        <v>1061</v>
      </c>
      <c r="F64" s="14" t="s">
        <v>753</v>
      </c>
      <c r="G64" s="137">
        <f t="shared" si="0"/>
        <v>15.000000000000002</v>
      </c>
      <c r="H64" s="91"/>
      <c r="I64" s="91"/>
      <c r="J64" s="91">
        <v>5.3</v>
      </c>
      <c r="K64" s="91">
        <v>0.5</v>
      </c>
      <c r="L64" s="91">
        <v>0.5</v>
      </c>
      <c r="M64" s="91"/>
      <c r="N64" s="91"/>
      <c r="O64" s="91">
        <v>1</v>
      </c>
      <c r="P64" s="91"/>
      <c r="Q64" s="91"/>
      <c r="R64" s="91">
        <v>0</v>
      </c>
      <c r="S64" s="91">
        <v>0</v>
      </c>
      <c r="T64" s="91">
        <v>0</v>
      </c>
      <c r="U64" s="91">
        <v>1</v>
      </c>
      <c r="V64" s="91">
        <v>1.4</v>
      </c>
      <c r="W64" s="91">
        <v>0.8</v>
      </c>
      <c r="X64" s="91">
        <v>4.5</v>
      </c>
      <c r="Y64" s="91"/>
      <c r="Z64" s="91"/>
      <c r="AA64" s="91"/>
      <c r="AB64" s="91"/>
      <c r="AC64" s="132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2528150</v>
      </c>
      <c r="AE64" s="132">
        <f t="shared" si="1"/>
        <v>3</v>
      </c>
      <c r="AF64" s="91"/>
      <c r="AG64" s="91"/>
      <c r="AH64" s="91"/>
      <c r="AI64" s="91">
        <v>3</v>
      </c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132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669000</v>
      </c>
      <c r="AV64" s="132">
        <f t="shared" si="2"/>
        <v>884852.5</v>
      </c>
      <c r="AW64" s="91" t="str">
        <f t="shared" si="3"/>
        <v>Credit is within Limit</v>
      </c>
      <c r="AX64" s="91" t="str">
        <f>IFERROR(IF(VLOOKUP(C64,'Overdue Credits'!$A:$F,6,0)&gt;2,"High Risk Customer",IF(VLOOKUP(C64,'Overdue Credits'!$A:$F,6,0)&gt;0,"Medium Risk Customer","Low Risk Customer")),"Low Risk Customer")</f>
        <v>Low Risk Customer</v>
      </c>
    </row>
    <row r="65" spans="1:50" x14ac:dyDescent="0.3">
      <c r="A65" s="14">
        <v>57</v>
      </c>
      <c r="B65" s="14" t="s">
        <v>15</v>
      </c>
      <c r="C65" s="14" t="s">
        <v>1038</v>
      </c>
      <c r="D65" s="14"/>
      <c r="E65" s="14" t="s">
        <v>1112</v>
      </c>
      <c r="F65" s="14" t="s">
        <v>753</v>
      </c>
      <c r="G65" s="137">
        <f t="shared" si="0"/>
        <v>35</v>
      </c>
      <c r="H65" s="91"/>
      <c r="I65" s="91"/>
      <c r="J65" s="91">
        <v>28.995000000000001</v>
      </c>
      <c r="K65" s="91"/>
      <c r="L65" s="91">
        <v>0.1</v>
      </c>
      <c r="M65" s="91"/>
      <c r="N65" s="91"/>
      <c r="O65" s="91">
        <v>1</v>
      </c>
      <c r="P65" s="91"/>
      <c r="Q65" s="91"/>
      <c r="R65" s="91">
        <v>1.98</v>
      </c>
      <c r="S65" s="91">
        <v>0</v>
      </c>
      <c r="T65" s="91">
        <v>0</v>
      </c>
      <c r="U65" s="91">
        <v>0.125</v>
      </c>
      <c r="V65" s="91">
        <v>0.25</v>
      </c>
      <c r="W65" s="91">
        <v>2.1749999999999998</v>
      </c>
      <c r="X65" s="91">
        <v>0.12499999999999645</v>
      </c>
      <c r="Y65" s="91">
        <v>0.25</v>
      </c>
      <c r="Z65" s="91"/>
      <c r="AA65" s="91"/>
      <c r="AB65" s="91"/>
      <c r="AC65" s="132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7243059.9999999991</v>
      </c>
      <c r="AE65" s="132">
        <f t="shared" si="1"/>
        <v>9.6</v>
      </c>
      <c r="AF65" s="91"/>
      <c r="AG65" s="91"/>
      <c r="AH65" s="91"/>
      <c r="AI65" s="91">
        <v>9.6</v>
      </c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132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2140800</v>
      </c>
      <c r="AV65" s="132">
        <f t="shared" si="2"/>
        <v>2535070.9999999995</v>
      </c>
      <c r="AW65" s="91" t="str">
        <f t="shared" si="3"/>
        <v>Credit is within Limit</v>
      </c>
      <c r="AX65" s="91" t="str">
        <f>IFERROR(IF(VLOOKUP(C65,'Overdue Credits'!$A:$F,6,0)&gt;2,"High Risk Customer",IF(VLOOKUP(C65,'Overdue Credits'!$A:$F,6,0)&gt;0,"Medium Risk Customer","Low Risk Customer")),"Low Risk Customer")</f>
        <v>Low Risk Customer</v>
      </c>
    </row>
    <row r="66" spans="1:50" x14ac:dyDescent="0.3">
      <c r="A66" s="14">
        <v>58</v>
      </c>
      <c r="B66" s="14" t="s">
        <v>15</v>
      </c>
      <c r="C66" s="14" t="s">
        <v>702</v>
      </c>
      <c r="D66" s="14"/>
      <c r="E66" s="14" t="s">
        <v>786</v>
      </c>
      <c r="F66" s="14" t="s">
        <v>752</v>
      </c>
      <c r="G66" s="137">
        <f t="shared" si="0"/>
        <v>0</v>
      </c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>
        <v>0</v>
      </c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132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132">
        <f t="shared" si="1"/>
        <v>0</v>
      </c>
      <c r="AF66" s="91"/>
      <c r="AG66" s="91"/>
      <c r="AH66" s="91"/>
      <c r="AI66" s="91">
        <v>0</v>
      </c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132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132">
        <f t="shared" si="2"/>
        <v>0</v>
      </c>
      <c r="AW66" s="91" t="str">
        <f t="shared" si="3"/>
        <v xml:space="preserve"> </v>
      </c>
      <c r="AX66" s="91" t="str">
        <f>IFERROR(IF(VLOOKUP(C66,'Overdue Credits'!$A:$F,6,0)&gt;2,"High Risk Customer",IF(VLOOKUP(C66,'Overdue Credits'!$A:$F,6,0)&gt;0,"Medium Risk Customer","Low Risk Customer")),"Low Risk Customer")</f>
        <v>Low Risk Customer</v>
      </c>
    </row>
    <row r="67" spans="1:50" x14ac:dyDescent="0.3">
      <c r="A67" s="14">
        <v>59</v>
      </c>
      <c r="B67" s="14" t="s">
        <v>15</v>
      </c>
      <c r="C67" s="14" t="s">
        <v>784</v>
      </c>
      <c r="D67" s="14"/>
      <c r="E67" s="14" t="s">
        <v>785</v>
      </c>
      <c r="F67" s="14" t="s">
        <v>753</v>
      </c>
      <c r="G67" s="137">
        <f t="shared" si="0"/>
        <v>30</v>
      </c>
      <c r="H67" s="91"/>
      <c r="I67" s="91"/>
      <c r="J67" s="91">
        <v>21.35</v>
      </c>
      <c r="K67" s="91"/>
      <c r="L67" s="91">
        <v>0.25</v>
      </c>
      <c r="M67" s="91"/>
      <c r="N67" s="91"/>
      <c r="O67" s="91">
        <v>0.25</v>
      </c>
      <c r="P67" s="91"/>
      <c r="Q67" s="91"/>
      <c r="R67" s="91">
        <v>0.55000000000000004</v>
      </c>
      <c r="S67" s="91">
        <v>0</v>
      </c>
      <c r="T67" s="91">
        <v>0</v>
      </c>
      <c r="U67" s="91">
        <v>0.05</v>
      </c>
      <c r="V67" s="91">
        <v>4.25</v>
      </c>
      <c r="W67" s="91">
        <v>3.25</v>
      </c>
      <c r="X67" s="91">
        <v>4.9999999999997158E-2</v>
      </c>
      <c r="Y67" s="91"/>
      <c r="Z67" s="91"/>
      <c r="AA67" s="91"/>
      <c r="AB67" s="91"/>
      <c r="AC67" s="132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5717000</v>
      </c>
      <c r="AE67" s="132">
        <f t="shared" si="1"/>
        <v>8</v>
      </c>
      <c r="AF67" s="91"/>
      <c r="AG67" s="91"/>
      <c r="AH67" s="91"/>
      <c r="AI67" s="91">
        <v>8</v>
      </c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132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1784000</v>
      </c>
      <c r="AV67" s="132">
        <f t="shared" si="2"/>
        <v>2000949.9999999998</v>
      </c>
      <c r="AW67" s="91" t="str">
        <f t="shared" si="3"/>
        <v>Credit is within Limit</v>
      </c>
      <c r="AX67" s="91" t="str">
        <f>IFERROR(IF(VLOOKUP(C67,'Overdue Credits'!$A:$F,6,0)&gt;2,"High Risk Customer",IF(VLOOKUP(C67,'Overdue Credits'!$A:$F,6,0)&gt;0,"Medium Risk Customer","Low Risk Customer")),"Low Risk Customer")</f>
        <v>Low Risk Customer</v>
      </c>
    </row>
    <row r="68" spans="1:50" x14ac:dyDescent="0.3">
      <c r="A68" s="14">
        <v>60</v>
      </c>
      <c r="B68" s="14" t="s">
        <v>15</v>
      </c>
      <c r="C68" s="14" t="s">
        <v>698</v>
      </c>
      <c r="D68" s="14"/>
      <c r="E68" s="14" t="s">
        <v>699</v>
      </c>
      <c r="F68" s="14" t="s">
        <v>752</v>
      </c>
      <c r="G68" s="137">
        <f t="shared" si="0"/>
        <v>35</v>
      </c>
      <c r="H68" s="91"/>
      <c r="I68" s="91"/>
      <c r="J68" s="91">
        <v>28.13</v>
      </c>
      <c r="K68" s="91"/>
      <c r="L68" s="91">
        <v>1.75</v>
      </c>
      <c r="M68" s="91"/>
      <c r="N68" s="91"/>
      <c r="O68" s="91">
        <v>1.75</v>
      </c>
      <c r="P68" s="91"/>
      <c r="Q68" s="91"/>
      <c r="R68" s="91">
        <v>0.49</v>
      </c>
      <c r="S68" s="91">
        <v>0</v>
      </c>
      <c r="T68" s="91">
        <v>0</v>
      </c>
      <c r="U68" s="91">
        <v>0.75</v>
      </c>
      <c r="V68" s="91">
        <v>0.25</v>
      </c>
      <c r="W68" s="91">
        <v>1.1299999999999999</v>
      </c>
      <c r="X68" s="91">
        <v>0.75</v>
      </c>
      <c r="Y68" s="91"/>
      <c r="Z68" s="91"/>
      <c r="AA68" s="91"/>
      <c r="AB68" s="91"/>
      <c r="AC68" s="132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7249440</v>
      </c>
      <c r="AE68" s="132">
        <f t="shared" si="1"/>
        <v>9.6</v>
      </c>
      <c r="AF68" s="91"/>
      <c r="AG68" s="91"/>
      <c r="AH68" s="91"/>
      <c r="AI68" s="91">
        <v>9.6</v>
      </c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132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2140800</v>
      </c>
      <c r="AV68" s="132">
        <f t="shared" si="2"/>
        <v>2537304</v>
      </c>
      <c r="AW68" s="91" t="str">
        <f t="shared" si="3"/>
        <v>Credit is within Limit</v>
      </c>
      <c r="AX68" s="91" t="str">
        <f>IFERROR(IF(VLOOKUP(C68,'Overdue Credits'!$A:$F,6,0)&gt;2,"High Risk Customer",IF(VLOOKUP(C68,'Overdue Credits'!$A:$F,6,0)&gt;0,"Medium Risk Customer","Low Risk Customer")),"Low Risk Customer")</f>
        <v>Low Risk Customer</v>
      </c>
    </row>
    <row r="69" spans="1:50" x14ac:dyDescent="0.3">
      <c r="A69" s="14">
        <v>61</v>
      </c>
      <c r="B69" s="14" t="s">
        <v>15</v>
      </c>
      <c r="C69" s="14" t="s">
        <v>783</v>
      </c>
      <c r="D69" s="14"/>
      <c r="E69" s="14" t="s">
        <v>1034</v>
      </c>
      <c r="F69" s="14" t="s">
        <v>753</v>
      </c>
      <c r="G69" s="137">
        <f t="shared" si="0"/>
        <v>15</v>
      </c>
      <c r="H69" s="91"/>
      <c r="I69" s="91"/>
      <c r="J69" s="91">
        <v>10</v>
      </c>
      <c r="K69" s="91">
        <v>1</v>
      </c>
      <c r="L69" s="91">
        <v>0.5</v>
      </c>
      <c r="M69" s="91"/>
      <c r="N69" s="91"/>
      <c r="O69" s="91">
        <v>2</v>
      </c>
      <c r="P69" s="91"/>
      <c r="Q69" s="91"/>
      <c r="R69" s="91">
        <v>0</v>
      </c>
      <c r="S69" s="91">
        <v>0</v>
      </c>
      <c r="T69" s="91">
        <v>0</v>
      </c>
      <c r="U69" s="91">
        <v>0</v>
      </c>
      <c r="V69" s="91">
        <v>0</v>
      </c>
      <c r="W69" s="91">
        <v>0</v>
      </c>
      <c r="X69" s="91">
        <v>1.5</v>
      </c>
      <c r="Y69" s="91"/>
      <c r="Z69" s="91"/>
      <c r="AA69" s="91"/>
      <c r="AB69" s="91"/>
      <c r="AC69" s="132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3061500</v>
      </c>
      <c r="AE69" s="132">
        <f t="shared" si="1"/>
        <v>4</v>
      </c>
      <c r="AF69" s="91"/>
      <c r="AG69" s="91"/>
      <c r="AH69" s="91"/>
      <c r="AI69" s="91">
        <v>4</v>
      </c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132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892000</v>
      </c>
      <c r="AV69" s="132">
        <f t="shared" si="2"/>
        <v>1071525</v>
      </c>
      <c r="AW69" s="91" t="str">
        <f t="shared" si="3"/>
        <v>Credit is within Limit</v>
      </c>
      <c r="AX69" s="91" t="str">
        <f>IFERROR(IF(VLOOKUP(C69,'Overdue Credits'!$A:$F,6,0)&gt;2,"High Risk Customer",IF(VLOOKUP(C69,'Overdue Credits'!$A:$F,6,0)&gt;0,"Medium Risk Customer","Low Risk Customer")),"Low Risk Customer")</f>
        <v>Medium Risk Customer</v>
      </c>
    </row>
    <row r="70" spans="1:50" x14ac:dyDescent="0.3">
      <c r="A70" s="14">
        <v>62</v>
      </c>
      <c r="B70" s="14" t="s">
        <v>15</v>
      </c>
      <c r="C70" s="14" t="s">
        <v>769</v>
      </c>
      <c r="D70" s="14"/>
      <c r="E70" s="14" t="s">
        <v>770</v>
      </c>
      <c r="F70" s="14" t="s">
        <v>753</v>
      </c>
      <c r="G70" s="137">
        <f t="shared" si="0"/>
        <v>11</v>
      </c>
      <c r="H70" s="91"/>
      <c r="I70" s="91"/>
      <c r="J70" s="91">
        <v>7.23</v>
      </c>
      <c r="K70" s="91"/>
      <c r="L70" s="91">
        <v>0.5</v>
      </c>
      <c r="M70" s="91"/>
      <c r="N70" s="91"/>
      <c r="O70" s="91">
        <v>0.5</v>
      </c>
      <c r="P70" s="91"/>
      <c r="Q70" s="91"/>
      <c r="R70" s="91">
        <v>0.99499999999999922</v>
      </c>
      <c r="S70" s="91">
        <v>0</v>
      </c>
      <c r="T70" s="91">
        <v>0</v>
      </c>
      <c r="U70" s="91">
        <v>7.4999999999999997E-2</v>
      </c>
      <c r="V70" s="91">
        <v>0.25</v>
      </c>
      <c r="W70" s="91">
        <v>1.375</v>
      </c>
      <c r="X70" s="91">
        <v>7.5000000000001066E-2</v>
      </c>
      <c r="Y70" s="91"/>
      <c r="Z70" s="91"/>
      <c r="AA70" s="91"/>
      <c r="AB70" s="91"/>
      <c r="AC70" s="132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2099802.5</v>
      </c>
      <c r="AE70" s="132">
        <f t="shared" si="1"/>
        <v>3</v>
      </c>
      <c r="AF70" s="91"/>
      <c r="AG70" s="91"/>
      <c r="AH70" s="91"/>
      <c r="AI70" s="91">
        <v>3</v>
      </c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132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669000</v>
      </c>
      <c r="AV70" s="132">
        <f t="shared" si="2"/>
        <v>734930.875</v>
      </c>
      <c r="AW70" s="91" t="str">
        <f t="shared" si="3"/>
        <v>Credit is within Limit</v>
      </c>
      <c r="AX70" s="91" t="str">
        <f>IFERROR(IF(VLOOKUP(C70,'Overdue Credits'!$A:$F,6,0)&gt;2,"High Risk Customer",IF(VLOOKUP(C70,'Overdue Credits'!$A:$F,6,0)&gt;0,"Medium Risk Customer","Low Risk Customer")),"Low Risk Customer")</f>
        <v>Medium Risk Customer</v>
      </c>
    </row>
    <row r="71" spans="1:50" x14ac:dyDescent="0.3">
      <c r="A71" s="14">
        <v>63</v>
      </c>
      <c r="B71" s="14" t="s">
        <v>15</v>
      </c>
      <c r="C71" s="14" t="s">
        <v>781</v>
      </c>
      <c r="D71" s="14"/>
      <c r="E71" s="14" t="s">
        <v>782</v>
      </c>
      <c r="F71" s="14" t="s">
        <v>753</v>
      </c>
      <c r="G71" s="137">
        <f t="shared" si="0"/>
        <v>11</v>
      </c>
      <c r="H71" s="91"/>
      <c r="I71" s="91"/>
      <c r="J71" s="91">
        <v>9.5</v>
      </c>
      <c r="K71" s="91"/>
      <c r="L71" s="91">
        <v>0</v>
      </c>
      <c r="M71" s="91"/>
      <c r="N71" s="91"/>
      <c r="O71" s="91">
        <v>0</v>
      </c>
      <c r="P71" s="91"/>
      <c r="Q71" s="91"/>
      <c r="R71" s="91">
        <v>0.5</v>
      </c>
      <c r="S71" s="91">
        <v>0</v>
      </c>
      <c r="T71" s="91">
        <v>0</v>
      </c>
      <c r="U71" s="91">
        <v>0.125</v>
      </c>
      <c r="V71" s="91">
        <v>0.1</v>
      </c>
      <c r="W71" s="91">
        <v>0.65</v>
      </c>
      <c r="X71" s="91">
        <v>0.125</v>
      </c>
      <c r="Y71" s="91"/>
      <c r="Z71" s="91"/>
      <c r="AA71" s="91"/>
      <c r="AB71" s="91"/>
      <c r="AC71" s="132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2294000</v>
      </c>
      <c r="AE71" s="132">
        <f t="shared" si="1"/>
        <v>5</v>
      </c>
      <c r="AF71" s="91"/>
      <c r="AG71" s="91"/>
      <c r="AH71" s="91"/>
      <c r="AI71" s="91">
        <v>5</v>
      </c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132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1115000</v>
      </c>
      <c r="AV71" s="132">
        <f t="shared" si="2"/>
        <v>802900</v>
      </c>
      <c r="AW71" s="91" t="str">
        <f t="shared" si="3"/>
        <v>Credit is above Limit. Requires HOTM approval</v>
      </c>
      <c r="AX71" s="91" t="str">
        <f>IFERROR(IF(VLOOKUP(C71,'Overdue Credits'!$A:$F,6,0)&gt;2,"High Risk Customer",IF(VLOOKUP(C71,'Overdue Credits'!$A:$F,6,0)&gt;0,"Medium Risk Customer","Low Risk Customer")),"Low Risk Customer")</f>
        <v>Low Risk Customer</v>
      </c>
    </row>
    <row r="72" spans="1:50" x14ac:dyDescent="0.3">
      <c r="A72" s="14">
        <v>64</v>
      </c>
      <c r="B72" s="14" t="s">
        <v>15</v>
      </c>
      <c r="C72" s="14" t="s">
        <v>594</v>
      </c>
      <c r="D72" s="14"/>
      <c r="E72" s="14" t="s">
        <v>64</v>
      </c>
      <c r="F72" s="14" t="s">
        <v>752</v>
      </c>
      <c r="G72" s="137">
        <f t="shared" ref="G72:G135" si="4">SUM(H72:AB72)</f>
        <v>40</v>
      </c>
      <c r="H72" s="91"/>
      <c r="I72" s="91"/>
      <c r="J72" s="91">
        <v>29.75</v>
      </c>
      <c r="K72" s="91"/>
      <c r="L72" s="91">
        <v>3</v>
      </c>
      <c r="M72" s="91"/>
      <c r="N72" s="91"/>
      <c r="O72" s="91">
        <v>3</v>
      </c>
      <c r="P72" s="91"/>
      <c r="Q72" s="91"/>
      <c r="R72" s="91">
        <v>0.5</v>
      </c>
      <c r="S72" s="91">
        <v>0</v>
      </c>
      <c r="T72" s="91">
        <v>0</v>
      </c>
      <c r="U72" s="91">
        <v>0</v>
      </c>
      <c r="V72" s="91">
        <v>0.25</v>
      </c>
      <c r="W72" s="91">
        <v>1.5</v>
      </c>
      <c r="X72" s="91">
        <v>2</v>
      </c>
      <c r="Y72" s="91"/>
      <c r="Z72" s="91"/>
      <c r="AA72" s="91"/>
      <c r="AB72" s="91"/>
      <c r="AC72" s="132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8189750</v>
      </c>
      <c r="AE72" s="132">
        <f t="shared" si="1"/>
        <v>10.5</v>
      </c>
      <c r="AF72" s="91"/>
      <c r="AG72" s="91"/>
      <c r="AH72" s="91"/>
      <c r="AI72" s="91">
        <v>10.5</v>
      </c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132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2341500</v>
      </c>
      <c r="AV72" s="132">
        <f t="shared" si="2"/>
        <v>2866412.5</v>
      </c>
      <c r="AW72" s="91" t="str">
        <f t="shared" si="3"/>
        <v>Credit is within Limit</v>
      </c>
      <c r="AX72" s="91" t="str">
        <f>IFERROR(IF(VLOOKUP(C72,'Overdue Credits'!$A:$F,6,0)&gt;2,"High Risk Customer",IF(VLOOKUP(C72,'Overdue Credits'!$A:$F,6,0)&gt;0,"Medium Risk Customer","Low Risk Customer")),"Low Risk Customer")</f>
        <v>Medium Risk Customer</v>
      </c>
    </row>
    <row r="73" spans="1:50" x14ac:dyDescent="0.3">
      <c r="A73" s="14">
        <v>65</v>
      </c>
      <c r="B73" s="14" t="s">
        <v>15</v>
      </c>
      <c r="C73" s="14" t="s">
        <v>592</v>
      </c>
      <c r="D73" s="14"/>
      <c r="E73" s="14" t="s">
        <v>593</v>
      </c>
      <c r="F73" s="14" t="s">
        <v>752</v>
      </c>
      <c r="G73" s="137">
        <f t="shared" si="4"/>
        <v>40</v>
      </c>
      <c r="H73" s="91"/>
      <c r="I73" s="91"/>
      <c r="J73" s="91">
        <v>31</v>
      </c>
      <c r="K73" s="91"/>
      <c r="L73" s="91">
        <v>1.5</v>
      </c>
      <c r="M73" s="91"/>
      <c r="N73" s="91"/>
      <c r="O73" s="91">
        <v>1</v>
      </c>
      <c r="P73" s="91"/>
      <c r="Q73" s="91"/>
      <c r="R73" s="91">
        <v>1</v>
      </c>
      <c r="S73" s="91">
        <v>0</v>
      </c>
      <c r="T73" s="91">
        <v>0</v>
      </c>
      <c r="U73" s="91">
        <v>2</v>
      </c>
      <c r="V73" s="91">
        <v>0.5</v>
      </c>
      <c r="W73" s="91">
        <v>1</v>
      </c>
      <c r="X73" s="91">
        <v>2</v>
      </c>
      <c r="Y73" s="91"/>
      <c r="Z73" s="91"/>
      <c r="AA73" s="91"/>
      <c r="AB73" s="91"/>
      <c r="AC73" s="132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8096750</v>
      </c>
      <c r="AE73" s="132">
        <f t="shared" ref="AE73:AE136" si="5">SUM(AF73:AT73)</f>
        <v>11</v>
      </c>
      <c r="AF73" s="91"/>
      <c r="AG73" s="91"/>
      <c r="AH73" s="91"/>
      <c r="AI73" s="91">
        <v>11</v>
      </c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132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2453000</v>
      </c>
      <c r="AV73" s="132">
        <f t="shared" ref="AV73:AV136" si="6">AC73*0.35</f>
        <v>2833862.5</v>
      </c>
      <c r="AW73" s="91" t="str">
        <f t="shared" ref="AW73:AW136" si="7">IF(AU73&gt;AV73,"Credit is above Limit. Requires HOTM approval",IF(AU73=0," ",IF(AV73&gt;=AU73,"Credit is within Limit","CheckInput")))</f>
        <v>Credit is within Limit</v>
      </c>
      <c r="AX73" s="91" t="str">
        <f>IFERROR(IF(VLOOKUP(C73,'Overdue Credits'!$A:$F,6,0)&gt;2,"High Risk Customer",IF(VLOOKUP(C73,'Overdue Credits'!$A:$F,6,0)&gt;0,"Medium Risk Customer","Low Risk Customer")),"Low Risk Customer")</f>
        <v>Low Risk Customer</v>
      </c>
    </row>
    <row r="74" spans="1:50" x14ac:dyDescent="0.3">
      <c r="A74" s="14">
        <v>66</v>
      </c>
      <c r="B74" s="14" t="s">
        <v>15</v>
      </c>
      <c r="C74" s="14" t="s">
        <v>763</v>
      </c>
      <c r="D74" s="14"/>
      <c r="E74" s="14" t="s">
        <v>764</v>
      </c>
      <c r="F74" s="14" t="s">
        <v>753</v>
      </c>
      <c r="G74" s="137">
        <f t="shared" si="4"/>
        <v>18</v>
      </c>
      <c r="H74" s="91"/>
      <c r="I74" s="91"/>
      <c r="J74" s="91">
        <v>9.48</v>
      </c>
      <c r="K74" s="91"/>
      <c r="L74" s="91">
        <v>0</v>
      </c>
      <c r="M74" s="91"/>
      <c r="N74" s="91"/>
      <c r="O74" s="91">
        <v>0</v>
      </c>
      <c r="P74" s="91"/>
      <c r="Q74" s="91"/>
      <c r="R74" s="91">
        <v>0.47</v>
      </c>
      <c r="S74" s="91">
        <v>0</v>
      </c>
      <c r="T74" s="91">
        <v>0</v>
      </c>
      <c r="U74" s="91">
        <v>1.3</v>
      </c>
      <c r="V74" s="91">
        <v>2.5</v>
      </c>
      <c r="W74" s="91">
        <v>4</v>
      </c>
      <c r="X74" s="91">
        <v>0.25</v>
      </c>
      <c r="Y74" s="91"/>
      <c r="Z74" s="91"/>
      <c r="AA74" s="91"/>
      <c r="AB74" s="91"/>
      <c r="AC74" s="132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3015890</v>
      </c>
      <c r="AE74" s="132">
        <f t="shared" si="5"/>
        <v>4</v>
      </c>
      <c r="AF74" s="91"/>
      <c r="AG74" s="91"/>
      <c r="AH74" s="91"/>
      <c r="AI74" s="91">
        <v>4</v>
      </c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132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892000</v>
      </c>
      <c r="AV74" s="132">
        <f t="shared" si="6"/>
        <v>1055561.5</v>
      </c>
      <c r="AW74" s="91" t="str">
        <f t="shared" si="7"/>
        <v>Credit is within Limit</v>
      </c>
      <c r="AX74" s="91" t="str">
        <f>IFERROR(IF(VLOOKUP(C74,'Overdue Credits'!$A:$F,6,0)&gt;2,"High Risk Customer",IF(VLOOKUP(C74,'Overdue Credits'!$A:$F,6,0)&gt;0,"Medium Risk Customer","Low Risk Customer")),"Low Risk Customer")</f>
        <v>Low Risk Customer</v>
      </c>
    </row>
    <row r="75" spans="1:50" x14ac:dyDescent="0.3">
      <c r="A75" s="14">
        <v>67</v>
      </c>
      <c r="B75" s="14" t="s">
        <v>15</v>
      </c>
      <c r="C75" s="14" t="s">
        <v>568</v>
      </c>
      <c r="D75" s="14"/>
      <c r="E75" s="14" t="s">
        <v>569</v>
      </c>
      <c r="F75" s="14" t="s">
        <v>753</v>
      </c>
      <c r="G75" s="137">
        <f t="shared" si="4"/>
        <v>19.999999999999996</v>
      </c>
      <c r="H75" s="91"/>
      <c r="I75" s="91"/>
      <c r="J75" s="91">
        <v>14.225</v>
      </c>
      <c r="K75" s="91"/>
      <c r="L75" s="91">
        <v>1.2</v>
      </c>
      <c r="M75" s="91"/>
      <c r="N75" s="91"/>
      <c r="O75" s="91">
        <v>1</v>
      </c>
      <c r="P75" s="91"/>
      <c r="Q75" s="91"/>
      <c r="R75" s="91">
        <v>0.5</v>
      </c>
      <c r="S75" s="91">
        <v>0</v>
      </c>
      <c r="T75" s="91">
        <v>0</v>
      </c>
      <c r="U75" s="91">
        <v>0.25</v>
      </c>
      <c r="V75" s="91">
        <v>0.25</v>
      </c>
      <c r="W75" s="91">
        <v>2.3250000000000002</v>
      </c>
      <c r="X75" s="91">
        <v>0.25</v>
      </c>
      <c r="Y75" s="91"/>
      <c r="Z75" s="91"/>
      <c r="AA75" s="91"/>
      <c r="AB75" s="91"/>
      <c r="AC75" s="132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3932200</v>
      </c>
      <c r="AE75" s="132">
        <f t="shared" si="5"/>
        <v>6</v>
      </c>
      <c r="AF75" s="91"/>
      <c r="AG75" s="91"/>
      <c r="AH75" s="91"/>
      <c r="AI75" s="91">
        <v>6</v>
      </c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132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1338000</v>
      </c>
      <c r="AV75" s="132">
        <f t="shared" si="6"/>
        <v>1376270</v>
      </c>
      <c r="AW75" s="91" t="str">
        <f t="shared" si="7"/>
        <v>Credit is within Limit</v>
      </c>
      <c r="AX75" s="91" t="str">
        <f>IFERROR(IF(VLOOKUP(C75,'Overdue Credits'!$A:$F,6,0)&gt;2,"High Risk Customer",IF(VLOOKUP(C75,'Overdue Credits'!$A:$F,6,0)&gt;0,"Medium Risk Customer","Low Risk Customer")),"Low Risk Customer")</f>
        <v>Low Risk Customer</v>
      </c>
    </row>
    <row r="76" spans="1:50" x14ac:dyDescent="0.3">
      <c r="A76" s="14">
        <v>68</v>
      </c>
      <c r="B76" s="14" t="s">
        <v>15</v>
      </c>
      <c r="C76" s="14" t="s">
        <v>542</v>
      </c>
      <c r="D76" s="14"/>
      <c r="E76" s="14" t="s">
        <v>543</v>
      </c>
      <c r="F76" s="14" t="s">
        <v>752</v>
      </c>
      <c r="G76" s="137">
        <f t="shared" si="4"/>
        <v>80</v>
      </c>
      <c r="H76" s="91"/>
      <c r="I76" s="91"/>
      <c r="J76" s="91">
        <v>50.25</v>
      </c>
      <c r="K76" s="91"/>
      <c r="L76" s="91">
        <v>2</v>
      </c>
      <c r="M76" s="91"/>
      <c r="N76" s="91"/>
      <c r="O76" s="91">
        <v>5</v>
      </c>
      <c r="P76" s="91"/>
      <c r="Q76" s="91"/>
      <c r="R76" s="91">
        <v>3.9750000000000085</v>
      </c>
      <c r="S76" s="91">
        <v>0</v>
      </c>
      <c r="T76" s="91">
        <v>0</v>
      </c>
      <c r="U76" s="91">
        <v>1</v>
      </c>
      <c r="V76" s="91">
        <v>0.25</v>
      </c>
      <c r="W76" s="91">
        <v>7.4249999999999998</v>
      </c>
      <c r="X76" s="91">
        <v>10.1</v>
      </c>
      <c r="Y76" s="91"/>
      <c r="Z76" s="91"/>
      <c r="AA76" s="91"/>
      <c r="AB76" s="91"/>
      <c r="AC76" s="132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15404062.500000002</v>
      </c>
      <c r="AE76" s="132">
        <f t="shared" si="5"/>
        <v>21</v>
      </c>
      <c r="AF76" s="91"/>
      <c r="AG76" s="91"/>
      <c r="AH76" s="91"/>
      <c r="AI76" s="91">
        <v>21</v>
      </c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132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4683000</v>
      </c>
      <c r="AV76" s="132">
        <f t="shared" si="6"/>
        <v>5391421.875</v>
      </c>
      <c r="AW76" s="91" t="str">
        <f t="shared" si="7"/>
        <v>Credit is within Limit</v>
      </c>
      <c r="AX76" s="91" t="str">
        <f>IFERROR(IF(VLOOKUP(C76,'Overdue Credits'!$A:$F,6,0)&gt;2,"High Risk Customer",IF(VLOOKUP(C76,'Overdue Credits'!$A:$F,6,0)&gt;0,"Medium Risk Customer","Low Risk Customer")),"Low Risk Customer")</f>
        <v>Low Risk Customer</v>
      </c>
    </row>
    <row r="77" spans="1:50" x14ac:dyDescent="0.3">
      <c r="A77" s="14">
        <v>69</v>
      </c>
      <c r="B77" s="14" t="s">
        <v>15</v>
      </c>
      <c r="C77" s="14" t="s">
        <v>595</v>
      </c>
      <c r="D77" s="14"/>
      <c r="E77" s="14" t="s">
        <v>596</v>
      </c>
      <c r="F77" s="14" t="s">
        <v>753</v>
      </c>
      <c r="G77" s="137">
        <f t="shared" si="4"/>
        <v>0</v>
      </c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>
        <v>0</v>
      </c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132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132">
        <f t="shared" si="5"/>
        <v>0</v>
      </c>
      <c r="AF77" s="91"/>
      <c r="AG77" s="91"/>
      <c r="AH77" s="91"/>
      <c r="AI77" s="91">
        <v>0</v>
      </c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132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132">
        <f t="shared" si="6"/>
        <v>0</v>
      </c>
      <c r="AW77" s="91" t="str">
        <f t="shared" si="7"/>
        <v xml:space="preserve"> </v>
      </c>
      <c r="AX77" s="91" t="str">
        <f>IFERROR(IF(VLOOKUP(C77,'Overdue Credits'!$A:$F,6,0)&gt;2,"High Risk Customer",IF(VLOOKUP(C77,'Overdue Credits'!$A:$F,6,0)&gt;0,"Medium Risk Customer","Low Risk Customer")),"Low Risk Customer")</f>
        <v>Low Risk Customer</v>
      </c>
    </row>
    <row r="78" spans="1:50" x14ac:dyDescent="0.3">
      <c r="A78" s="14">
        <v>70</v>
      </c>
      <c r="B78" s="14" t="s">
        <v>15</v>
      </c>
      <c r="C78" s="14" t="s">
        <v>590</v>
      </c>
      <c r="D78" s="14"/>
      <c r="E78" s="14" t="s">
        <v>591</v>
      </c>
      <c r="F78" s="14" t="s">
        <v>752</v>
      </c>
      <c r="G78" s="137">
        <f t="shared" si="4"/>
        <v>35</v>
      </c>
      <c r="H78" s="91"/>
      <c r="I78" s="91"/>
      <c r="J78" s="91">
        <v>30.5</v>
      </c>
      <c r="K78" s="91"/>
      <c r="L78" s="91">
        <v>0.63400000000000001</v>
      </c>
      <c r="M78" s="91"/>
      <c r="N78" s="91"/>
      <c r="O78" s="91">
        <v>0.63500000000000001</v>
      </c>
      <c r="P78" s="91"/>
      <c r="Q78" s="91"/>
      <c r="R78" s="91">
        <v>0.96000000000000196</v>
      </c>
      <c r="S78" s="91">
        <v>0</v>
      </c>
      <c r="T78" s="91">
        <v>0</v>
      </c>
      <c r="U78" s="91">
        <v>1.5999999999992555E-2</v>
      </c>
      <c r="V78" s="91">
        <v>0.25</v>
      </c>
      <c r="W78" s="91">
        <v>1.98</v>
      </c>
      <c r="X78" s="91">
        <v>2.5000000000005684E-2</v>
      </c>
      <c r="Y78" s="91"/>
      <c r="Z78" s="91"/>
      <c r="AA78" s="91"/>
      <c r="AB78" s="91"/>
      <c r="AC78" s="132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7379754.5</v>
      </c>
      <c r="AE78" s="132">
        <f t="shared" si="5"/>
        <v>10</v>
      </c>
      <c r="AF78" s="91"/>
      <c r="AG78" s="91"/>
      <c r="AH78" s="91"/>
      <c r="AI78" s="91">
        <v>10</v>
      </c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132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2230000</v>
      </c>
      <c r="AV78" s="132">
        <f t="shared" si="6"/>
        <v>2582914.0749999997</v>
      </c>
      <c r="AW78" s="91" t="str">
        <f t="shared" si="7"/>
        <v>Credit is within Limit</v>
      </c>
      <c r="AX78" s="91" t="str">
        <f>IFERROR(IF(VLOOKUP(C78,'Overdue Credits'!$A:$F,6,0)&gt;2,"High Risk Customer",IF(VLOOKUP(C78,'Overdue Credits'!$A:$F,6,0)&gt;0,"Medium Risk Customer","Low Risk Customer")),"Low Risk Customer")</f>
        <v>Low Risk Customer</v>
      </c>
    </row>
    <row r="79" spans="1:50" x14ac:dyDescent="0.3">
      <c r="A79" s="14">
        <v>71</v>
      </c>
      <c r="B79" s="14" t="s">
        <v>15</v>
      </c>
      <c r="C79" s="14" t="s">
        <v>767</v>
      </c>
      <c r="D79" s="14"/>
      <c r="E79" s="14" t="s">
        <v>768</v>
      </c>
      <c r="F79" s="14" t="s">
        <v>753</v>
      </c>
      <c r="G79" s="137">
        <f t="shared" si="4"/>
        <v>11.995000000000001</v>
      </c>
      <c r="H79" s="91"/>
      <c r="I79" s="91"/>
      <c r="J79" s="91">
        <v>8.18</v>
      </c>
      <c r="K79" s="91"/>
      <c r="L79" s="91">
        <v>0</v>
      </c>
      <c r="M79" s="91"/>
      <c r="N79" s="91"/>
      <c r="O79" s="91">
        <v>0</v>
      </c>
      <c r="P79" s="91"/>
      <c r="Q79" s="91"/>
      <c r="R79" s="91">
        <v>2.14</v>
      </c>
      <c r="S79" s="91">
        <v>0</v>
      </c>
      <c r="T79" s="91">
        <v>0</v>
      </c>
      <c r="U79" s="91">
        <v>0.05</v>
      </c>
      <c r="V79" s="91">
        <v>0.15</v>
      </c>
      <c r="W79" s="91">
        <v>1.325</v>
      </c>
      <c r="X79" s="91">
        <v>0.15</v>
      </c>
      <c r="Y79" s="91"/>
      <c r="Z79" s="91"/>
      <c r="AA79" s="91"/>
      <c r="AB79" s="91"/>
      <c r="AC79" s="132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2290015</v>
      </c>
      <c r="AE79" s="132">
        <f t="shared" si="5"/>
        <v>3</v>
      </c>
      <c r="AF79" s="91"/>
      <c r="AG79" s="91"/>
      <c r="AH79" s="91"/>
      <c r="AI79" s="91">
        <v>3</v>
      </c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132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669000</v>
      </c>
      <c r="AV79" s="132">
        <f t="shared" si="6"/>
        <v>801505.25</v>
      </c>
      <c r="AW79" s="91" t="str">
        <f t="shared" si="7"/>
        <v>Credit is within Limit</v>
      </c>
      <c r="AX79" s="91" t="str">
        <f>IFERROR(IF(VLOOKUP(C79,'Overdue Credits'!$A:$F,6,0)&gt;2,"High Risk Customer",IF(VLOOKUP(C79,'Overdue Credits'!$A:$F,6,0)&gt;0,"Medium Risk Customer","Low Risk Customer")),"Low Risk Customer")</f>
        <v>Medium Risk Customer</v>
      </c>
    </row>
    <row r="80" spans="1:50" x14ac:dyDescent="0.3">
      <c r="A80" s="14">
        <v>72</v>
      </c>
      <c r="B80" s="14" t="s">
        <v>15</v>
      </c>
      <c r="C80" s="14" t="s">
        <v>771</v>
      </c>
      <c r="D80" s="14"/>
      <c r="E80" s="14" t="s">
        <v>772</v>
      </c>
      <c r="F80" s="14" t="s">
        <v>753</v>
      </c>
      <c r="G80" s="137">
        <f t="shared" si="4"/>
        <v>0</v>
      </c>
      <c r="H80" s="91"/>
      <c r="I80" s="91"/>
      <c r="J80" s="91">
        <v>0</v>
      </c>
      <c r="K80" s="91"/>
      <c r="L80" s="91">
        <v>0</v>
      </c>
      <c r="M80" s="91"/>
      <c r="N80" s="91"/>
      <c r="O80" s="91">
        <v>0</v>
      </c>
      <c r="P80" s="91"/>
      <c r="Q80" s="91"/>
      <c r="R80" s="91">
        <v>0</v>
      </c>
      <c r="S80" s="91">
        <v>0</v>
      </c>
      <c r="T80" s="91">
        <v>0</v>
      </c>
      <c r="U80" s="91">
        <v>0</v>
      </c>
      <c r="V80" s="91">
        <v>0</v>
      </c>
      <c r="W80" s="91">
        <v>0</v>
      </c>
      <c r="X80" s="91">
        <v>0</v>
      </c>
      <c r="Y80" s="91"/>
      <c r="Z80" s="91"/>
      <c r="AA80" s="91"/>
      <c r="AB80" s="91"/>
      <c r="AC80" s="132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132">
        <f t="shared" si="5"/>
        <v>0</v>
      </c>
      <c r="AF80" s="91"/>
      <c r="AG80" s="91"/>
      <c r="AH80" s="91"/>
      <c r="AI80" s="91">
        <v>0</v>
      </c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132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132">
        <f t="shared" si="6"/>
        <v>0</v>
      </c>
      <c r="AW80" s="91" t="str">
        <f t="shared" si="7"/>
        <v xml:space="preserve"> </v>
      </c>
      <c r="AX80" s="91" t="str">
        <f>IFERROR(IF(VLOOKUP(C80,'Overdue Credits'!$A:$F,6,0)&gt;2,"High Risk Customer",IF(VLOOKUP(C80,'Overdue Credits'!$A:$F,6,0)&gt;0,"Medium Risk Customer","Low Risk Customer")),"Low Risk Customer")</f>
        <v>Low Risk Customer</v>
      </c>
    </row>
    <row r="81" spans="1:50" x14ac:dyDescent="0.3">
      <c r="A81" s="14">
        <v>73</v>
      </c>
      <c r="B81" s="14" t="s">
        <v>15</v>
      </c>
      <c r="C81" s="14" t="s">
        <v>574</v>
      </c>
      <c r="D81" s="14"/>
      <c r="E81" s="14" t="s">
        <v>575</v>
      </c>
      <c r="F81" s="14" t="s">
        <v>752</v>
      </c>
      <c r="G81" s="137">
        <f t="shared" si="4"/>
        <v>35</v>
      </c>
      <c r="H81" s="91"/>
      <c r="I81" s="91"/>
      <c r="J81" s="91">
        <v>26</v>
      </c>
      <c r="K81" s="91"/>
      <c r="L81" s="91">
        <v>0</v>
      </c>
      <c r="M81" s="91"/>
      <c r="N81" s="91"/>
      <c r="O81" s="91">
        <v>0.5</v>
      </c>
      <c r="P81" s="91"/>
      <c r="Q81" s="91"/>
      <c r="R81" s="91">
        <v>0.5</v>
      </c>
      <c r="S81" s="91">
        <v>0</v>
      </c>
      <c r="T81" s="91">
        <v>0</v>
      </c>
      <c r="U81" s="91">
        <v>1</v>
      </c>
      <c r="V81" s="91">
        <v>1</v>
      </c>
      <c r="W81" s="91">
        <v>5</v>
      </c>
      <c r="X81" s="91">
        <v>1</v>
      </c>
      <c r="Y81" s="91"/>
      <c r="Z81" s="91"/>
      <c r="AA81" s="91"/>
      <c r="AB81" s="91"/>
      <c r="AC81" s="132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6832750</v>
      </c>
      <c r="AE81" s="132">
        <f t="shared" si="5"/>
        <v>9</v>
      </c>
      <c r="AF81" s="91"/>
      <c r="AG81" s="91"/>
      <c r="AH81" s="91"/>
      <c r="AI81" s="91">
        <v>9</v>
      </c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132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2007000</v>
      </c>
      <c r="AV81" s="132">
        <f t="shared" si="6"/>
        <v>2391462.5</v>
      </c>
      <c r="AW81" s="91" t="str">
        <f t="shared" si="7"/>
        <v>Credit is within Limit</v>
      </c>
      <c r="AX81" s="91" t="str">
        <f>IFERROR(IF(VLOOKUP(C81,'Overdue Credits'!$A:$F,6,0)&gt;2,"High Risk Customer",IF(VLOOKUP(C81,'Overdue Credits'!$A:$F,6,0)&gt;0,"Medium Risk Customer","Low Risk Customer")),"Low Risk Customer")</f>
        <v>Medium Risk Customer</v>
      </c>
    </row>
    <row r="82" spans="1:50" x14ac:dyDescent="0.3">
      <c r="A82" s="14">
        <v>74</v>
      </c>
      <c r="B82" s="14" t="s">
        <v>15</v>
      </c>
      <c r="C82" s="14" t="s">
        <v>558</v>
      </c>
      <c r="D82" s="14"/>
      <c r="E82" s="14" t="s">
        <v>559</v>
      </c>
      <c r="F82" s="14" t="s">
        <v>753</v>
      </c>
      <c r="G82" s="137">
        <f t="shared" si="4"/>
        <v>0</v>
      </c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132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132">
        <f t="shared" si="5"/>
        <v>0</v>
      </c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132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132">
        <f t="shared" si="6"/>
        <v>0</v>
      </c>
      <c r="AW82" s="91" t="str">
        <f t="shared" si="7"/>
        <v xml:space="preserve"> </v>
      </c>
      <c r="AX82" s="91" t="str">
        <f>IFERROR(IF(VLOOKUP(C82,'Overdue Credits'!$A:$F,6,0)&gt;2,"High Risk Customer",IF(VLOOKUP(C82,'Overdue Credits'!$A:$F,6,0)&gt;0,"Medium Risk Customer","Low Risk Customer")),"Low Risk Customer")</f>
        <v>Low Risk Customer</v>
      </c>
    </row>
    <row r="83" spans="1:50" x14ac:dyDescent="0.3">
      <c r="A83" s="14">
        <v>75</v>
      </c>
      <c r="B83" s="14" t="s">
        <v>15</v>
      </c>
      <c r="C83" s="14" t="s">
        <v>775</v>
      </c>
      <c r="D83" s="14"/>
      <c r="E83" s="14" t="s">
        <v>776</v>
      </c>
      <c r="F83" s="14" t="s">
        <v>752</v>
      </c>
      <c r="G83" s="137">
        <f t="shared" si="4"/>
        <v>35</v>
      </c>
      <c r="H83" s="91"/>
      <c r="I83" s="91"/>
      <c r="J83" s="91">
        <v>31.25</v>
      </c>
      <c r="K83" s="91"/>
      <c r="L83" s="91">
        <v>0.5</v>
      </c>
      <c r="M83" s="91"/>
      <c r="N83" s="91"/>
      <c r="O83" s="91">
        <v>0.5</v>
      </c>
      <c r="P83" s="91"/>
      <c r="Q83" s="91"/>
      <c r="R83" s="91">
        <v>1</v>
      </c>
      <c r="S83" s="91">
        <v>0</v>
      </c>
      <c r="T83" s="91">
        <v>0</v>
      </c>
      <c r="U83" s="91">
        <v>0</v>
      </c>
      <c r="V83" s="91">
        <v>0</v>
      </c>
      <c r="W83" s="91">
        <v>1.75</v>
      </c>
      <c r="X83" s="91">
        <v>0</v>
      </c>
      <c r="Y83" s="91"/>
      <c r="Z83" s="91"/>
      <c r="AA83" s="91"/>
      <c r="AB83" s="91"/>
      <c r="AC83" s="132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7451750</v>
      </c>
      <c r="AE83" s="132">
        <f t="shared" si="5"/>
        <v>10</v>
      </c>
      <c r="AF83" s="91"/>
      <c r="AG83" s="91"/>
      <c r="AH83" s="91"/>
      <c r="AI83" s="91">
        <v>10</v>
      </c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132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2230000</v>
      </c>
      <c r="AV83" s="132">
        <f t="shared" si="6"/>
        <v>2608112.5</v>
      </c>
      <c r="AW83" s="91" t="str">
        <f t="shared" si="7"/>
        <v>Credit is within Limit</v>
      </c>
      <c r="AX83" s="91" t="str">
        <f>IFERROR(IF(VLOOKUP(C83,'Overdue Credits'!$A:$F,6,0)&gt;2,"High Risk Customer",IF(VLOOKUP(C83,'Overdue Credits'!$A:$F,6,0)&gt;0,"Medium Risk Customer","Low Risk Customer")),"Low Risk Customer")</f>
        <v>Medium Risk Customer</v>
      </c>
    </row>
    <row r="84" spans="1:50" x14ac:dyDescent="0.3">
      <c r="A84" s="14">
        <v>76</v>
      </c>
      <c r="B84" s="14" t="s">
        <v>15</v>
      </c>
      <c r="C84" s="14" t="s">
        <v>779</v>
      </c>
      <c r="D84" s="14"/>
      <c r="E84" s="14" t="s">
        <v>780</v>
      </c>
      <c r="F84" s="14" t="s">
        <v>753</v>
      </c>
      <c r="G84" s="137">
        <f t="shared" si="4"/>
        <v>0</v>
      </c>
      <c r="H84" s="91"/>
      <c r="I84" s="91"/>
      <c r="J84" s="91">
        <v>0</v>
      </c>
      <c r="K84" s="91"/>
      <c r="L84" s="91">
        <v>0</v>
      </c>
      <c r="M84" s="91"/>
      <c r="N84" s="91"/>
      <c r="O84" s="91">
        <v>0</v>
      </c>
      <c r="P84" s="91"/>
      <c r="Q84" s="91"/>
      <c r="R84" s="91">
        <v>0</v>
      </c>
      <c r="S84" s="91">
        <v>0</v>
      </c>
      <c r="T84" s="91">
        <v>0</v>
      </c>
      <c r="U84" s="91">
        <v>0</v>
      </c>
      <c r="V84" s="91">
        <v>0</v>
      </c>
      <c r="W84" s="91">
        <v>0</v>
      </c>
      <c r="X84" s="91">
        <v>0</v>
      </c>
      <c r="Y84" s="91"/>
      <c r="Z84" s="91"/>
      <c r="AA84" s="91"/>
      <c r="AB84" s="91"/>
      <c r="AC84" s="132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132">
        <f t="shared" si="5"/>
        <v>0</v>
      </c>
      <c r="AF84" s="91"/>
      <c r="AG84" s="91"/>
      <c r="AH84" s="91"/>
      <c r="AI84" s="91">
        <v>0</v>
      </c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132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132">
        <f t="shared" si="6"/>
        <v>0</v>
      </c>
      <c r="AW84" s="91" t="str">
        <f t="shared" si="7"/>
        <v xml:space="preserve"> </v>
      </c>
      <c r="AX84" s="91" t="str">
        <f>IFERROR(IF(VLOOKUP(C84,'Overdue Credits'!$A:$F,6,0)&gt;2,"High Risk Customer",IF(VLOOKUP(C84,'Overdue Credits'!$A:$F,6,0)&gt;0,"Medium Risk Customer","Low Risk Customer")),"Low Risk Customer")</f>
        <v>Low Risk Customer</v>
      </c>
    </row>
    <row r="85" spans="1:50" x14ac:dyDescent="0.3">
      <c r="A85" s="14">
        <v>77</v>
      </c>
      <c r="B85" s="14" t="s">
        <v>15</v>
      </c>
      <c r="C85" s="14" t="s">
        <v>773</v>
      </c>
      <c r="D85" s="14"/>
      <c r="E85" s="14" t="s">
        <v>774</v>
      </c>
      <c r="F85" s="14" t="s">
        <v>753</v>
      </c>
      <c r="G85" s="137">
        <f t="shared" si="4"/>
        <v>0</v>
      </c>
      <c r="H85" s="91"/>
      <c r="I85" s="91"/>
      <c r="J85" s="91">
        <v>0</v>
      </c>
      <c r="K85" s="91"/>
      <c r="L85" s="91">
        <v>0</v>
      </c>
      <c r="M85" s="91"/>
      <c r="N85" s="91"/>
      <c r="O85" s="91">
        <v>0</v>
      </c>
      <c r="P85" s="91"/>
      <c r="Q85" s="91"/>
      <c r="R85" s="91">
        <v>0</v>
      </c>
      <c r="S85" s="91">
        <v>0</v>
      </c>
      <c r="T85" s="91">
        <v>0</v>
      </c>
      <c r="U85" s="91">
        <v>0</v>
      </c>
      <c r="V85" s="91">
        <v>0</v>
      </c>
      <c r="W85" s="91">
        <v>0</v>
      </c>
      <c r="X85" s="91">
        <v>0</v>
      </c>
      <c r="Y85" s="91"/>
      <c r="Z85" s="91"/>
      <c r="AA85" s="91"/>
      <c r="AB85" s="91"/>
      <c r="AC85" s="132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132">
        <f t="shared" si="5"/>
        <v>0</v>
      </c>
      <c r="AF85" s="91"/>
      <c r="AG85" s="91"/>
      <c r="AH85" s="91"/>
      <c r="AI85" s="91">
        <v>0</v>
      </c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132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132">
        <f t="shared" si="6"/>
        <v>0</v>
      </c>
      <c r="AW85" s="91" t="str">
        <f t="shared" si="7"/>
        <v xml:space="preserve"> </v>
      </c>
      <c r="AX85" s="91" t="str">
        <f>IFERROR(IF(VLOOKUP(C85,'Overdue Credits'!$A:$F,6,0)&gt;2,"High Risk Customer",IF(VLOOKUP(C85,'Overdue Credits'!$A:$F,6,0)&gt;0,"Medium Risk Customer","Low Risk Customer")),"Low Risk Customer")</f>
        <v>Low Risk Customer</v>
      </c>
    </row>
    <row r="86" spans="1:50" x14ac:dyDescent="0.3">
      <c r="A86" s="14">
        <v>78</v>
      </c>
      <c r="B86" s="14" t="s">
        <v>15</v>
      </c>
      <c r="C86" s="14" t="s">
        <v>765</v>
      </c>
      <c r="D86" s="14"/>
      <c r="E86" s="14" t="s">
        <v>766</v>
      </c>
      <c r="F86" s="14" t="s">
        <v>753</v>
      </c>
      <c r="G86" s="137">
        <f t="shared" si="4"/>
        <v>12</v>
      </c>
      <c r="H86" s="91"/>
      <c r="I86" s="91"/>
      <c r="J86" s="91">
        <v>10.58</v>
      </c>
      <c r="K86" s="91"/>
      <c r="L86" s="91">
        <v>0.42</v>
      </c>
      <c r="M86" s="91"/>
      <c r="N86" s="91"/>
      <c r="O86" s="91"/>
      <c r="P86" s="91"/>
      <c r="Q86" s="91"/>
      <c r="R86" s="91">
        <v>0</v>
      </c>
      <c r="S86" s="91"/>
      <c r="T86" s="91"/>
      <c r="U86" s="91"/>
      <c r="V86" s="91"/>
      <c r="W86" s="91"/>
      <c r="X86" s="91">
        <v>1</v>
      </c>
      <c r="Y86" s="91"/>
      <c r="Z86" s="91"/>
      <c r="AA86" s="91"/>
      <c r="AB86" s="91"/>
      <c r="AC86" s="132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2572530</v>
      </c>
      <c r="AE86" s="132">
        <f t="shared" si="5"/>
        <v>3</v>
      </c>
      <c r="AF86" s="91"/>
      <c r="AG86" s="91"/>
      <c r="AH86" s="91"/>
      <c r="AI86" s="91">
        <v>3</v>
      </c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132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669000</v>
      </c>
      <c r="AV86" s="132">
        <f t="shared" si="6"/>
        <v>900385.5</v>
      </c>
      <c r="AW86" s="91" t="str">
        <f t="shared" si="7"/>
        <v>Credit is within Limit</v>
      </c>
      <c r="AX86" s="91" t="str">
        <f>IFERROR(IF(VLOOKUP(C86,'Overdue Credits'!$A:$F,6,0)&gt;2,"High Risk Customer",IF(VLOOKUP(C86,'Overdue Credits'!$A:$F,6,0)&gt;0,"Medium Risk Customer","Low Risk Customer")),"Low Risk Customer")</f>
        <v>Low Risk Customer</v>
      </c>
    </row>
    <row r="87" spans="1:50" x14ac:dyDescent="0.3">
      <c r="A87" s="14">
        <v>79</v>
      </c>
      <c r="B87" s="14" t="s">
        <v>15</v>
      </c>
      <c r="C87" s="14" t="s">
        <v>607</v>
      </c>
      <c r="D87" s="14"/>
      <c r="E87" s="14" t="s">
        <v>608</v>
      </c>
      <c r="F87" s="14" t="s">
        <v>753</v>
      </c>
      <c r="G87" s="137">
        <f t="shared" si="4"/>
        <v>12.004999999999999</v>
      </c>
      <c r="H87" s="91"/>
      <c r="I87" s="91"/>
      <c r="J87" s="91">
        <v>8.43</v>
      </c>
      <c r="K87" s="91"/>
      <c r="L87" s="91">
        <v>0.5</v>
      </c>
      <c r="M87" s="91"/>
      <c r="N87" s="91"/>
      <c r="O87" s="91">
        <v>0.5</v>
      </c>
      <c r="P87" s="91"/>
      <c r="Q87" s="91"/>
      <c r="R87" s="91">
        <v>0.75</v>
      </c>
      <c r="S87" s="91">
        <v>0</v>
      </c>
      <c r="T87" s="91">
        <v>0</v>
      </c>
      <c r="U87" s="91">
        <v>0</v>
      </c>
      <c r="V87" s="91">
        <v>0.25</v>
      </c>
      <c r="W87" s="91">
        <v>1.575</v>
      </c>
      <c r="X87" s="91">
        <v>0</v>
      </c>
      <c r="Y87" s="91"/>
      <c r="Z87" s="91"/>
      <c r="AA87" s="91"/>
      <c r="AB87" s="91"/>
      <c r="AC87" s="132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2337640</v>
      </c>
      <c r="AE87" s="132">
        <f t="shared" si="5"/>
        <v>3</v>
      </c>
      <c r="AF87" s="91"/>
      <c r="AG87" s="91"/>
      <c r="AH87" s="91"/>
      <c r="AI87" s="91">
        <v>3</v>
      </c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132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669000</v>
      </c>
      <c r="AV87" s="132">
        <f t="shared" si="6"/>
        <v>818174</v>
      </c>
      <c r="AW87" s="91" t="str">
        <f t="shared" si="7"/>
        <v>Credit is within Limit</v>
      </c>
      <c r="AX87" s="91" t="str">
        <f>IFERROR(IF(VLOOKUP(C87,'Overdue Credits'!$A:$F,6,0)&gt;2,"High Risk Customer",IF(VLOOKUP(C87,'Overdue Credits'!$A:$F,6,0)&gt;0,"Medium Risk Customer","Low Risk Customer")),"Low Risk Customer")</f>
        <v>Low Risk Customer</v>
      </c>
    </row>
    <row r="88" spans="1:50" x14ac:dyDescent="0.3">
      <c r="A88" s="14">
        <v>80</v>
      </c>
      <c r="B88" s="14" t="s">
        <v>15</v>
      </c>
      <c r="C88" s="14" t="s">
        <v>777</v>
      </c>
      <c r="D88" s="14"/>
      <c r="E88" s="14" t="s">
        <v>778</v>
      </c>
      <c r="F88" s="14" t="s">
        <v>753</v>
      </c>
      <c r="G88" s="137">
        <f t="shared" si="4"/>
        <v>10.995000000000001</v>
      </c>
      <c r="H88" s="91"/>
      <c r="I88" s="91"/>
      <c r="J88" s="91">
        <v>8.18</v>
      </c>
      <c r="K88" s="91"/>
      <c r="L88" s="91">
        <v>0</v>
      </c>
      <c r="M88" s="91"/>
      <c r="N88" s="91"/>
      <c r="O88" s="91">
        <v>0</v>
      </c>
      <c r="P88" s="91"/>
      <c r="Q88" s="91"/>
      <c r="R88" s="91">
        <v>1.1399999999999999</v>
      </c>
      <c r="S88" s="91">
        <v>0</v>
      </c>
      <c r="T88" s="91">
        <v>0</v>
      </c>
      <c r="U88" s="91">
        <v>0.05</v>
      </c>
      <c r="V88" s="91">
        <v>0.15</v>
      </c>
      <c r="W88" s="91">
        <v>1.325</v>
      </c>
      <c r="X88" s="91">
        <v>0.15</v>
      </c>
      <c r="Y88" s="91"/>
      <c r="Z88" s="91"/>
      <c r="AA88" s="91"/>
      <c r="AB88" s="91"/>
      <c r="AC88" s="132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2157515</v>
      </c>
      <c r="AE88" s="132">
        <f t="shared" si="5"/>
        <v>3</v>
      </c>
      <c r="AF88" s="91"/>
      <c r="AG88" s="91"/>
      <c r="AH88" s="91"/>
      <c r="AI88" s="91">
        <v>3</v>
      </c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132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669000</v>
      </c>
      <c r="AV88" s="132">
        <f t="shared" si="6"/>
        <v>755130.25</v>
      </c>
      <c r="AW88" s="91" t="str">
        <f t="shared" si="7"/>
        <v>Credit is within Limit</v>
      </c>
      <c r="AX88" s="91" t="str">
        <f>IFERROR(IF(VLOOKUP(C88,'Overdue Credits'!$A:$F,6,0)&gt;2,"High Risk Customer",IF(VLOOKUP(C88,'Overdue Credits'!$A:$F,6,0)&gt;0,"Medium Risk Customer","Low Risk Customer")),"Low Risk Customer")</f>
        <v>Low Risk Customer</v>
      </c>
    </row>
    <row r="89" spans="1:50" x14ac:dyDescent="0.3">
      <c r="A89" s="14">
        <v>81</v>
      </c>
      <c r="B89" s="14" t="s">
        <v>15</v>
      </c>
      <c r="C89" s="14" t="s">
        <v>637</v>
      </c>
      <c r="D89" s="14"/>
      <c r="E89" s="14" t="s">
        <v>638</v>
      </c>
      <c r="F89" s="14" t="s">
        <v>753</v>
      </c>
      <c r="G89" s="137">
        <f t="shared" si="4"/>
        <v>0</v>
      </c>
      <c r="H89" s="91"/>
      <c r="I89" s="91"/>
      <c r="J89" s="91">
        <v>0</v>
      </c>
      <c r="K89" s="91"/>
      <c r="L89" s="91">
        <v>0</v>
      </c>
      <c r="M89" s="91"/>
      <c r="N89" s="91"/>
      <c r="O89" s="91">
        <v>0</v>
      </c>
      <c r="P89" s="91"/>
      <c r="Q89" s="91"/>
      <c r="R89" s="91">
        <v>0</v>
      </c>
      <c r="S89" s="91">
        <v>0</v>
      </c>
      <c r="T89" s="91">
        <v>0</v>
      </c>
      <c r="U89" s="91">
        <v>0</v>
      </c>
      <c r="V89" s="91">
        <v>0</v>
      </c>
      <c r="W89" s="91">
        <v>0</v>
      </c>
      <c r="X89" s="91">
        <v>0</v>
      </c>
      <c r="Y89" s="91"/>
      <c r="Z89" s="91"/>
      <c r="AA89" s="91"/>
      <c r="AB89" s="91"/>
      <c r="AC89" s="132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132">
        <f t="shared" si="5"/>
        <v>0</v>
      </c>
      <c r="AF89" s="91"/>
      <c r="AG89" s="91"/>
      <c r="AH89" s="91"/>
      <c r="AI89" s="91">
        <v>0</v>
      </c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132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132">
        <f t="shared" si="6"/>
        <v>0</v>
      </c>
      <c r="AW89" s="91" t="str">
        <f t="shared" si="7"/>
        <v xml:space="preserve"> </v>
      </c>
      <c r="AX89" s="91" t="str">
        <f>IFERROR(IF(VLOOKUP(C89,'Overdue Credits'!$A:$F,6,0)&gt;2,"High Risk Customer",IF(VLOOKUP(C89,'Overdue Credits'!$A:$F,6,0)&gt;0,"Medium Risk Customer","Low Risk Customer")),"Low Risk Customer")</f>
        <v>High Risk Customer</v>
      </c>
    </row>
    <row r="90" spans="1:50" x14ac:dyDescent="0.3">
      <c r="A90" s="14">
        <v>82</v>
      </c>
      <c r="B90" s="14" t="s">
        <v>15</v>
      </c>
      <c r="C90" s="14" t="s">
        <v>1307</v>
      </c>
      <c r="D90" s="14"/>
      <c r="E90" s="14" t="s">
        <v>1308</v>
      </c>
      <c r="F90" s="14" t="s">
        <v>753</v>
      </c>
      <c r="G90" s="137">
        <f t="shared" si="4"/>
        <v>60</v>
      </c>
      <c r="H90" s="91"/>
      <c r="I90" s="91"/>
      <c r="J90" s="91">
        <v>49.05</v>
      </c>
      <c r="K90" s="91"/>
      <c r="L90" s="91">
        <v>0.75</v>
      </c>
      <c r="M90" s="91"/>
      <c r="N90" s="91"/>
      <c r="O90" s="91">
        <v>0.75</v>
      </c>
      <c r="P90" s="91"/>
      <c r="Q90" s="91"/>
      <c r="R90" s="91">
        <v>3.25</v>
      </c>
      <c r="S90" s="91">
        <v>0</v>
      </c>
      <c r="T90" s="91">
        <v>0</v>
      </c>
      <c r="U90" s="91">
        <v>0.5</v>
      </c>
      <c r="V90" s="91">
        <v>0.25</v>
      </c>
      <c r="W90" s="91">
        <v>3.75</v>
      </c>
      <c r="X90" s="91">
        <v>1.7</v>
      </c>
      <c r="Y90" s="91"/>
      <c r="Z90" s="91"/>
      <c r="AA90" s="91"/>
      <c r="AB90" s="91"/>
      <c r="AC90" s="132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12343900</v>
      </c>
      <c r="AE90" s="132">
        <f t="shared" si="5"/>
        <v>16</v>
      </c>
      <c r="AF90" s="91"/>
      <c r="AG90" s="91"/>
      <c r="AH90" s="91"/>
      <c r="AI90" s="91">
        <v>16</v>
      </c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132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3568000</v>
      </c>
      <c r="AV90" s="132">
        <f t="shared" si="6"/>
        <v>4320365</v>
      </c>
      <c r="AW90" s="91" t="str">
        <f t="shared" si="7"/>
        <v>Credit is within Limit</v>
      </c>
      <c r="AX90" s="91" t="str">
        <f>IFERROR(IF(VLOOKUP(C90,'Overdue Credits'!$A:$F,6,0)&gt;2,"High Risk Customer",IF(VLOOKUP(C90,'Overdue Credits'!$A:$F,6,0)&gt;0,"Medium Risk Customer","Low Risk Customer")),"Low Risk Customer")</f>
        <v>Low Risk Customer</v>
      </c>
    </row>
    <row r="91" spans="1:50" x14ac:dyDescent="0.3">
      <c r="A91" s="14">
        <v>83</v>
      </c>
      <c r="B91" s="14" t="s">
        <v>15</v>
      </c>
      <c r="C91" s="14" t="s">
        <v>1309</v>
      </c>
      <c r="D91" s="14"/>
      <c r="E91" s="14" t="s">
        <v>1311</v>
      </c>
      <c r="F91" s="14" t="s">
        <v>753</v>
      </c>
      <c r="G91" s="137">
        <f t="shared" si="4"/>
        <v>15</v>
      </c>
      <c r="H91" s="91"/>
      <c r="I91" s="91"/>
      <c r="J91" s="91">
        <v>9</v>
      </c>
      <c r="K91" s="91">
        <v>0</v>
      </c>
      <c r="L91" s="91">
        <v>0.5</v>
      </c>
      <c r="M91" s="91"/>
      <c r="N91" s="91"/>
      <c r="O91" s="91">
        <v>2</v>
      </c>
      <c r="P91" s="91"/>
      <c r="Q91" s="91"/>
      <c r="R91" s="91">
        <v>2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1.5</v>
      </c>
      <c r="Y91" s="91"/>
      <c r="Z91" s="91"/>
      <c r="AA91" s="91"/>
      <c r="AB91" s="91"/>
      <c r="AC91" s="132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2951000</v>
      </c>
      <c r="AE91" s="132">
        <f t="shared" si="5"/>
        <v>4.5999999999999996</v>
      </c>
      <c r="AF91" s="91"/>
      <c r="AG91" s="91"/>
      <c r="AH91" s="91"/>
      <c r="AI91" s="91">
        <v>4.5999999999999996</v>
      </c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132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1025799.9999999999</v>
      </c>
      <c r="AV91" s="132">
        <f t="shared" si="6"/>
        <v>1032849.9999999999</v>
      </c>
      <c r="AW91" s="91" t="str">
        <f t="shared" si="7"/>
        <v>Credit is within Limit</v>
      </c>
      <c r="AX91" s="91" t="str">
        <f>IFERROR(IF(VLOOKUP(C91,'Overdue Credits'!$A:$F,6,0)&gt;2,"High Risk Customer",IF(VLOOKUP(C91,'Overdue Credits'!$A:$F,6,0)&gt;0,"Medium Risk Customer","Low Risk Customer")),"Low Risk Customer")</f>
        <v>Low Risk Customer</v>
      </c>
    </row>
    <row r="92" spans="1:50" x14ac:dyDescent="0.3">
      <c r="A92" s="14">
        <v>84</v>
      </c>
      <c r="B92" s="14" t="s">
        <v>15</v>
      </c>
      <c r="C92" s="14" t="s">
        <v>1496</v>
      </c>
      <c r="D92" s="14"/>
      <c r="E92" s="14" t="s">
        <v>1312</v>
      </c>
      <c r="F92" s="14" t="s">
        <v>753</v>
      </c>
      <c r="G92" s="137">
        <f t="shared" si="4"/>
        <v>0</v>
      </c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>
        <v>0</v>
      </c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132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132">
        <f t="shared" si="5"/>
        <v>0</v>
      </c>
      <c r="AF92" s="91"/>
      <c r="AG92" s="91"/>
      <c r="AH92" s="91"/>
      <c r="AI92" s="91">
        <v>0</v>
      </c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132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132">
        <f t="shared" si="6"/>
        <v>0</v>
      </c>
      <c r="AW92" s="91" t="str">
        <f t="shared" si="7"/>
        <v xml:space="preserve"> </v>
      </c>
      <c r="AX92" s="91" t="str">
        <f>IFERROR(IF(VLOOKUP(C92,'Overdue Credits'!$A:$F,6,0)&gt;2,"High Risk Customer",IF(VLOOKUP(C92,'Overdue Credits'!$A:$F,6,0)&gt;0,"Medium Risk Customer","Low Risk Customer")),"Low Risk Customer")</f>
        <v>Low Risk Customer</v>
      </c>
    </row>
    <row r="93" spans="1:50" x14ac:dyDescent="0.3">
      <c r="A93" s="14">
        <v>85</v>
      </c>
      <c r="B93" s="14" t="s">
        <v>15</v>
      </c>
      <c r="C93" s="14" t="s">
        <v>1313</v>
      </c>
      <c r="D93" s="14"/>
      <c r="E93" s="14" t="s">
        <v>1314</v>
      </c>
      <c r="F93" s="14" t="s">
        <v>753</v>
      </c>
      <c r="G93" s="137">
        <f t="shared" si="4"/>
        <v>0</v>
      </c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>
        <v>0</v>
      </c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132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132">
        <f t="shared" si="5"/>
        <v>0</v>
      </c>
      <c r="AF93" s="91"/>
      <c r="AG93" s="91"/>
      <c r="AH93" s="91"/>
      <c r="AI93" s="91">
        <v>0</v>
      </c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132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132">
        <f t="shared" si="6"/>
        <v>0</v>
      </c>
      <c r="AW93" s="91" t="str">
        <f t="shared" si="7"/>
        <v xml:space="preserve"> </v>
      </c>
      <c r="AX93" s="91" t="str">
        <f>IFERROR(IF(VLOOKUP(C93,'Overdue Credits'!$A:$F,6,0)&gt;2,"High Risk Customer",IF(VLOOKUP(C93,'Overdue Credits'!$A:$F,6,0)&gt;0,"Medium Risk Customer","Low Risk Customer")),"Low Risk Customer")</f>
        <v>Low Risk Customer</v>
      </c>
    </row>
    <row r="94" spans="1:50" x14ac:dyDescent="0.3">
      <c r="A94" s="14">
        <v>86</v>
      </c>
      <c r="B94" s="14" t="s">
        <v>15</v>
      </c>
      <c r="C94" s="14" t="s">
        <v>1415</v>
      </c>
      <c r="D94" s="14"/>
      <c r="E94" s="14" t="s">
        <v>1416</v>
      </c>
      <c r="F94" s="14" t="s">
        <v>752</v>
      </c>
      <c r="G94" s="137">
        <f t="shared" si="4"/>
        <v>35</v>
      </c>
      <c r="H94" s="91"/>
      <c r="I94" s="91"/>
      <c r="J94" s="91">
        <v>28</v>
      </c>
      <c r="K94" s="91"/>
      <c r="L94" s="91">
        <v>1.25</v>
      </c>
      <c r="M94" s="91"/>
      <c r="N94" s="91"/>
      <c r="O94" s="91">
        <v>1.25</v>
      </c>
      <c r="P94" s="91"/>
      <c r="Q94" s="91"/>
      <c r="R94" s="91">
        <v>1.75</v>
      </c>
      <c r="S94" s="91">
        <v>0</v>
      </c>
      <c r="T94" s="91">
        <v>0</v>
      </c>
      <c r="U94" s="91">
        <v>0.5</v>
      </c>
      <c r="V94" s="91">
        <v>0</v>
      </c>
      <c r="W94" s="91">
        <v>1.75</v>
      </c>
      <c r="X94" s="91">
        <v>0.5</v>
      </c>
      <c r="Y94" s="91"/>
      <c r="Z94" s="91"/>
      <c r="AA94" s="91"/>
      <c r="AB94" s="91"/>
      <c r="AC94" s="132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7198500</v>
      </c>
      <c r="AE94" s="132">
        <f t="shared" si="5"/>
        <v>10</v>
      </c>
      <c r="AF94" s="91"/>
      <c r="AG94" s="91"/>
      <c r="AH94" s="91"/>
      <c r="AI94" s="91">
        <v>10</v>
      </c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132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2230000</v>
      </c>
      <c r="AV94" s="132">
        <f t="shared" si="6"/>
        <v>2519475</v>
      </c>
      <c r="AW94" s="91" t="str">
        <f t="shared" si="7"/>
        <v>Credit is within Limit</v>
      </c>
      <c r="AX94" s="91" t="str">
        <f>IFERROR(IF(VLOOKUP(C94,'Overdue Credits'!$A:$F,6,0)&gt;2,"High Risk Customer",IF(VLOOKUP(C94,'Overdue Credits'!$A:$F,6,0)&gt;0,"Medium Risk Customer","Low Risk Customer")),"Low Risk Customer")</f>
        <v>Medium Risk Customer</v>
      </c>
    </row>
    <row r="95" spans="1:50" x14ac:dyDescent="0.3">
      <c r="A95" s="14">
        <v>87</v>
      </c>
      <c r="B95" s="14" t="s">
        <v>15</v>
      </c>
      <c r="C95" s="14" t="s">
        <v>1497</v>
      </c>
      <c r="D95" s="14"/>
      <c r="E95" s="14" t="s">
        <v>1506</v>
      </c>
      <c r="F95" s="14" t="s">
        <v>753</v>
      </c>
      <c r="G95" s="137">
        <f t="shared" si="4"/>
        <v>0</v>
      </c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132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132">
        <f t="shared" si="5"/>
        <v>0</v>
      </c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132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132">
        <f t="shared" si="6"/>
        <v>0</v>
      </c>
      <c r="AW95" s="91" t="str">
        <f t="shared" si="7"/>
        <v xml:space="preserve"> </v>
      </c>
      <c r="AX95" s="91" t="str">
        <f>IFERROR(IF(VLOOKUP(C95,'Overdue Credits'!$A:$F,6,0)&gt;2,"High Risk Customer",IF(VLOOKUP(C95,'Overdue Credits'!$A:$F,6,0)&gt;0,"Medium Risk Customer","Low Risk Customer")),"Low Risk Customer")</f>
        <v>Low Risk Customer</v>
      </c>
    </row>
    <row r="96" spans="1:50" x14ac:dyDescent="0.3">
      <c r="A96" s="14">
        <v>88</v>
      </c>
      <c r="B96" s="14" t="s">
        <v>15</v>
      </c>
      <c r="C96" s="14" t="s">
        <v>576</v>
      </c>
      <c r="D96" s="14"/>
      <c r="E96" s="14" t="s">
        <v>577</v>
      </c>
      <c r="F96" s="14" t="s">
        <v>753</v>
      </c>
      <c r="G96" s="137">
        <f t="shared" si="4"/>
        <v>0</v>
      </c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132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132">
        <f t="shared" si="5"/>
        <v>0</v>
      </c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132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132">
        <f t="shared" si="6"/>
        <v>0</v>
      </c>
      <c r="AW96" s="91" t="str">
        <f t="shared" si="7"/>
        <v xml:space="preserve"> </v>
      </c>
      <c r="AX96" s="91" t="str">
        <f>IFERROR(IF(VLOOKUP(C96,'Overdue Credits'!$A:$F,6,0)&gt;2,"High Risk Customer",IF(VLOOKUP(C96,'Overdue Credits'!$A:$F,6,0)&gt;0,"Medium Risk Customer","Low Risk Customer")),"Low Risk Customer")</f>
        <v>High Risk Customer</v>
      </c>
    </row>
    <row r="97" spans="1:50" x14ac:dyDescent="0.3">
      <c r="A97" s="14">
        <v>89</v>
      </c>
      <c r="B97" s="14" t="s">
        <v>9</v>
      </c>
      <c r="C97" s="14" t="s">
        <v>1053</v>
      </c>
      <c r="D97" s="14"/>
      <c r="E97" s="14" t="s">
        <v>1054</v>
      </c>
      <c r="F97" s="14" t="s">
        <v>753</v>
      </c>
      <c r="G97" s="137">
        <f t="shared" si="4"/>
        <v>15</v>
      </c>
      <c r="H97" s="91"/>
      <c r="I97" s="91"/>
      <c r="J97" s="91">
        <v>0.6</v>
      </c>
      <c r="K97" s="91">
        <v>0</v>
      </c>
      <c r="L97" s="91">
        <v>2.4</v>
      </c>
      <c r="M97" s="91"/>
      <c r="N97" s="91">
        <v>0</v>
      </c>
      <c r="O97" s="91">
        <v>1</v>
      </c>
      <c r="P97" s="91">
        <v>1</v>
      </c>
      <c r="Q97" s="91">
        <v>0</v>
      </c>
      <c r="R97" s="91"/>
      <c r="S97" s="91"/>
      <c r="T97" s="91"/>
      <c r="U97" s="91">
        <v>0</v>
      </c>
      <c r="V97" s="91">
        <v>0</v>
      </c>
      <c r="W97" s="91">
        <v>0</v>
      </c>
      <c r="X97" s="91">
        <v>9</v>
      </c>
      <c r="Y97" s="91">
        <v>1</v>
      </c>
      <c r="Z97" s="91"/>
      <c r="AA97" s="91"/>
      <c r="AB97" s="91"/>
      <c r="AC97" s="132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2370100</v>
      </c>
      <c r="AE97" s="132">
        <f t="shared" si="5"/>
        <v>4.7</v>
      </c>
      <c r="AF97" s="91">
        <v>0</v>
      </c>
      <c r="AG97" s="91">
        <v>0</v>
      </c>
      <c r="AH97" s="91">
        <v>0.5</v>
      </c>
      <c r="AI97" s="91">
        <v>0</v>
      </c>
      <c r="AJ97" s="91">
        <v>0</v>
      </c>
      <c r="AK97" s="91">
        <v>0</v>
      </c>
      <c r="AL97" s="91">
        <v>2.5</v>
      </c>
      <c r="AM97" s="91">
        <v>0.2</v>
      </c>
      <c r="AN97" s="91"/>
      <c r="AO97" s="91">
        <v>0</v>
      </c>
      <c r="AP97" s="91">
        <v>0</v>
      </c>
      <c r="AQ97" s="91"/>
      <c r="AR97" s="91"/>
      <c r="AS97" s="91"/>
      <c r="AT97" s="91">
        <v>1.5</v>
      </c>
      <c r="AU97" s="132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663750</v>
      </c>
      <c r="AV97" s="132">
        <f t="shared" si="6"/>
        <v>829535</v>
      </c>
      <c r="AW97" s="91" t="str">
        <f t="shared" si="7"/>
        <v>Credit is within Limit</v>
      </c>
      <c r="AX97" s="91" t="str">
        <f>IFERROR(IF(VLOOKUP(C97,'Overdue Credits'!$A:$F,6,0)&gt;2,"High Risk Customer",IF(VLOOKUP(C97,'Overdue Credits'!$A:$F,6,0)&gt;0,"Medium Risk Customer","Low Risk Customer")),"Low Risk Customer")</f>
        <v>Low Risk Customer</v>
      </c>
    </row>
    <row r="98" spans="1:50" x14ac:dyDescent="0.3">
      <c r="A98" s="14">
        <v>90</v>
      </c>
      <c r="B98" s="14" t="s">
        <v>9</v>
      </c>
      <c r="C98" s="14" t="s">
        <v>791</v>
      </c>
      <c r="D98" s="14"/>
      <c r="E98" s="14" t="s">
        <v>792</v>
      </c>
      <c r="F98" s="14" t="s">
        <v>752</v>
      </c>
      <c r="G98" s="137">
        <f t="shared" si="4"/>
        <v>35.950000000000003</v>
      </c>
      <c r="H98" s="91"/>
      <c r="I98" s="91"/>
      <c r="J98" s="91">
        <v>2</v>
      </c>
      <c r="K98" s="91">
        <v>5</v>
      </c>
      <c r="L98" s="91">
        <v>1.2</v>
      </c>
      <c r="M98" s="91"/>
      <c r="N98" s="91">
        <v>0</v>
      </c>
      <c r="O98" s="91">
        <v>6</v>
      </c>
      <c r="P98" s="91">
        <v>2.5</v>
      </c>
      <c r="Q98" s="91">
        <v>0</v>
      </c>
      <c r="R98" s="91">
        <v>0.25</v>
      </c>
      <c r="S98" s="91"/>
      <c r="T98" s="91"/>
      <c r="U98" s="91">
        <v>1</v>
      </c>
      <c r="V98" s="91">
        <v>1</v>
      </c>
      <c r="W98" s="91">
        <v>1</v>
      </c>
      <c r="X98" s="91">
        <v>15</v>
      </c>
      <c r="Y98" s="91">
        <v>1</v>
      </c>
      <c r="Z98" s="91"/>
      <c r="AA98" s="91"/>
      <c r="AB98" s="91"/>
      <c r="AC98" s="132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5800525</v>
      </c>
      <c r="AE98" s="132">
        <f t="shared" si="5"/>
        <v>12</v>
      </c>
      <c r="AF98" s="91">
        <v>0</v>
      </c>
      <c r="AG98" s="91">
        <v>0</v>
      </c>
      <c r="AH98" s="91">
        <v>5</v>
      </c>
      <c r="AI98" s="91">
        <v>0</v>
      </c>
      <c r="AJ98" s="91">
        <v>0</v>
      </c>
      <c r="AK98" s="91">
        <v>0</v>
      </c>
      <c r="AL98" s="91">
        <v>0</v>
      </c>
      <c r="AM98" s="91">
        <v>0</v>
      </c>
      <c r="AN98" s="91"/>
      <c r="AO98" s="91">
        <v>0</v>
      </c>
      <c r="AP98" s="91">
        <v>0</v>
      </c>
      <c r="AQ98" s="91"/>
      <c r="AR98" s="91"/>
      <c r="AS98" s="91"/>
      <c r="AT98" s="91">
        <v>7</v>
      </c>
      <c r="AU98" s="132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1680000</v>
      </c>
      <c r="AV98" s="132">
        <f t="shared" si="6"/>
        <v>2030183.7499999998</v>
      </c>
      <c r="AW98" s="91" t="str">
        <f t="shared" si="7"/>
        <v>Credit is within Limit</v>
      </c>
      <c r="AX98" s="91" t="str">
        <f>IFERROR(IF(VLOOKUP(C98,'Overdue Credits'!$A:$F,6,0)&gt;2,"High Risk Customer",IF(VLOOKUP(C98,'Overdue Credits'!$A:$F,6,0)&gt;0,"Medium Risk Customer","Low Risk Customer")),"Low Risk Customer")</f>
        <v>Low Risk Customer</v>
      </c>
    </row>
    <row r="99" spans="1:50" x14ac:dyDescent="0.3">
      <c r="A99" s="14">
        <v>91</v>
      </c>
      <c r="B99" s="14" t="s">
        <v>9</v>
      </c>
      <c r="C99" s="14" t="s">
        <v>793</v>
      </c>
      <c r="D99" s="14"/>
      <c r="E99" s="14" t="s">
        <v>794</v>
      </c>
      <c r="F99" s="14" t="s">
        <v>752</v>
      </c>
      <c r="G99" s="137">
        <f t="shared" si="4"/>
        <v>36</v>
      </c>
      <c r="H99" s="91"/>
      <c r="I99" s="91"/>
      <c r="J99" s="91">
        <v>1</v>
      </c>
      <c r="K99" s="91">
        <v>1</v>
      </c>
      <c r="L99" s="91">
        <v>5.7</v>
      </c>
      <c r="M99" s="91"/>
      <c r="N99" s="91">
        <v>0</v>
      </c>
      <c r="O99" s="91">
        <v>6</v>
      </c>
      <c r="P99" s="91">
        <v>8</v>
      </c>
      <c r="Q99" s="91">
        <v>0</v>
      </c>
      <c r="R99" s="91">
        <v>0.5</v>
      </c>
      <c r="S99" s="91"/>
      <c r="T99" s="91"/>
      <c r="U99" s="91">
        <v>1</v>
      </c>
      <c r="V99" s="91">
        <v>1</v>
      </c>
      <c r="W99" s="91">
        <v>1.8</v>
      </c>
      <c r="X99" s="91">
        <v>10</v>
      </c>
      <c r="Y99" s="91">
        <v>0</v>
      </c>
      <c r="Z99" s="91"/>
      <c r="AA99" s="91"/>
      <c r="AB99" s="91"/>
      <c r="AC99" s="132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6093900</v>
      </c>
      <c r="AE99" s="132">
        <f t="shared" si="5"/>
        <v>15.600000000000001</v>
      </c>
      <c r="AF99" s="91">
        <v>0</v>
      </c>
      <c r="AG99" s="91">
        <v>0</v>
      </c>
      <c r="AH99" s="91">
        <v>4</v>
      </c>
      <c r="AI99" s="91">
        <v>0.5</v>
      </c>
      <c r="AJ99" s="91">
        <v>0</v>
      </c>
      <c r="AK99" s="91">
        <v>2</v>
      </c>
      <c r="AL99" s="91">
        <v>0</v>
      </c>
      <c r="AM99" s="91">
        <v>0.2</v>
      </c>
      <c r="AN99" s="91"/>
      <c r="AO99" s="91">
        <v>0.1</v>
      </c>
      <c r="AP99" s="91">
        <v>2</v>
      </c>
      <c r="AQ99" s="91"/>
      <c r="AR99" s="91"/>
      <c r="AS99" s="91"/>
      <c r="AT99" s="91">
        <v>6.8</v>
      </c>
      <c r="AU99" s="132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2124250</v>
      </c>
      <c r="AV99" s="132">
        <f t="shared" si="6"/>
        <v>2132865</v>
      </c>
      <c r="AW99" s="91" t="str">
        <f t="shared" si="7"/>
        <v>Credit is within Limit</v>
      </c>
      <c r="AX99" s="91" t="str">
        <f>IFERROR(IF(VLOOKUP(C99,'Overdue Credits'!$A:$F,6,0)&gt;2,"High Risk Customer",IF(VLOOKUP(C99,'Overdue Credits'!$A:$F,6,0)&gt;0,"Medium Risk Customer","Low Risk Customer")),"Low Risk Customer")</f>
        <v>Low Risk Customer</v>
      </c>
    </row>
    <row r="100" spans="1:50" x14ac:dyDescent="0.3">
      <c r="A100" s="14">
        <v>92</v>
      </c>
      <c r="B100" s="14" t="s">
        <v>9</v>
      </c>
      <c r="C100" s="14" t="s">
        <v>687</v>
      </c>
      <c r="D100" s="14"/>
      <c r="E100" s="14" t="s">
        <v>1115</v>
      </c>
      <c r="F100" s="14" t="s">
        <v>752</v>
      </c>
      <c r="G100" s="137">
        <f t="shared" si="4"/>
        <v>35</v>
      </c>
      <c r="H100" s="91"/>
      <c r="I100" s="91"/>
      <c r="J100" s="91">
        <v>1</v>
      </c>
      <c r="K100" s="91">
        <v>1</v>
      </c>
      <c r="L100" s="91">
        <v>0.2</v>
      </c>
      <c r="M100" s="91"/>
      <c r="N100" s="91">
        <v>2</v>
      </c>
      <c r="O100" s="91">
        <v>7</v>
      </c>
      <c r="P100" s="91">
        <v>3</v>
      </c>
      <c r="Q100" s="91">
        <v>0</v>
      </c>
      <c r="R100" s="91">
        <v>1</v>
      </c>
      <c r="S100" s="91"/>
      <c r="T100" s="91"/>
      <c r="U100" s="91">
        <v>1</v>
      </c>
      <c r="V100" s="91">
        <v>1</v>
      </c>
      <c r="W100" s="91">
        <v>2.8</v>
      </c>
      <c r="X100" s="91">
        <v>14</v>
      </c>
      <c r="Y100" s="91">
        <v>1</v>
      </c>
      <c r="Z100" s="91"/>
      <c r="AA100" s="91"/>
      <c r="AB100" s="91"/>
      <c r="AC100" s="132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5426400</v>
      </c>
      <c r="AE100" s="132">
        <f t="shared" si="5"/>
        <v>11.3</v>
      </c>
      <c r="AF100" s="91">
        <v>0</v>
      </c>
      <c r="AG100" s="91">
        <v>0</v>
      </c>
      <c r="AH100" s="91">
        <v>4.3</v>
      </c>
      <c r="AI100" s="91">
        <v>0</v>
      </c>
      <c r="AJ100" s="91">
        <v>0</v>
      </c>
      <c r="AK100" s="91">
        <v>0</v>
      </c>
      <c r="AL100" s="91">
        <v>0.5</v>
      </c>
      <c r="AM100" s="91">
        <v>0</v>
      </c>
      <c r="AN100" s="91"/>
      <c r="AO100" s="91">
        <v>1.3</v>
      </c>
      <c r="AP100" s="91">
        <v>0.2</v>
      </c>
      <c r="AQ100" s="91"/>
      <c r="AR100" s="91"/>
      <c r="AS100" s="91"/>
      <c r="AT100" s="91">
        <v>5</v>
      </c>
      <c r="AU100" s="132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1607200</v>
      </c>
      <c r="AV100" s="132">
        <f t="shared" si="6"/>
        <v>1899239.9999999998</v>
      </c>
      <c r="AW100" s="91" t="str">
        <f t="shared" si="7"/>
        <v>Credit is within Limit</v>
      </c>
      <c r="AX100" s="91" t="str">
        <f>IFERROR(IF(VLOOKUP(C100,'Overdue Credits'!$A:$F,6,0)&gt;2,"High Risk Customer",IF(VLOOKUP(C100,'Overdue Credits'!$A:$F,6,0)&gt;0,"Medium Risk Customer","Low Risk Customer")),"Low Risk Customer")</f>
        <v>Low Risk Customer</v>
      </c>
    </row>
    <row r="101" spans="1:50" x14ac:dyDescent="0.3">
      <c r="A101" s="14">
        <v>93</v>
      </c>
      <c r="B101" s="14" t="s">
        <v>9</v>
      </c>
      <c r="C101" s="14" t="s">
        <v>808</v>
      </c>
      <c r="D101" s="14"/>
      <c r="E101" s="14" t="s">
        <v>1035</v>
      </c>
      <c r="F101" s="14" t="s">
        <v>753</v>
      </c>
      <c r="G101" s="137">
        <f t="shared" si="4"/>
        <v>0</v>
      </c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132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132">
        <f t="shared" si="5"/>
        <v>0</v>
      </c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132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132">
        <f t="shared" si="6"/>
        <v>0</v>
      </c>
      <c r="AW101" s="91" t="str">
        <f t="shared" si="7"/>
        <v xml:space="preserve"> </v>
      </c>
      <c r="AX101" s="91" t="str">
        <f>IFERROR(IF(VLOOKUP(C101,'Overdue Credits'!$A:$F,6,0)&gt;2,"High Risk Customer",IF(VLOOKUP(C101,'Overdue Credits'!$A:$F,6,0)&gt;0,"Medium Risk Customer","Low Risk Customer")),"Low Risk Customer")</f>
        <v>High Risk Customer</v>
      </c>
    </row>
    <row r="102" spans="1:50" x14ac:dyDescent="0.3">
      <c r="A102" s="14">
        <v>94</v>
      </c>
      <c r="B102" s="14" t="s">
        <v>9</v>
      </c>
      <c r="C102" s="14" t="s">
        <v>540</v>
      </c>
      <c r="D102" s="14"/>
      <c r="E102" s="14" t="s">
        <v>541</v>
      </c>
      <c r="F102" s="14" t="s">
        <v>833</v>
      </c>
      <c r="G102" s="137">
        <f t="shared" si="4"/>
        <v>50</v>
      </c>
      <c r="H102" s="91"/>
      <c r="I102" s="91"/>
      <c r="J102" s="91">
        <v>2</v>
      </c>
      <c r="K102" s="91">
        <v>2.25</v>
      </c>
      <c r="L102" s="91">
        <v>1</v>
      </c>
      <c r="M102" s="91"/>
      <c r="N102" s="91">
        <v>2.25</v>
      </c>
      <c r="O102" s="91">
        <v>6</v>
      </c>
      <c r="P102" s="91"/>
      <c r="Q102" s="91">
        <v>0.25</v>
      </c>
      <c r="R102" s="91">
        <v>2</v>
      </c>
      <c r="S102" s="91"/>
      <c r="T102" s="91"/>
      <c r="U102" s="91">
        <v>1.25</v>
      </c>
      <c r="V102" s="91">
        <v>2</v>
      </c>
      <c r="W102" s="91">
        <v>3</v>
      </c>
      <c r="X102" s="91">
        <v>15</v>
      </c>
      <c r="Y102" s="91">
        <v>13</v>
      </c>
      <c r="Z102" s="91"/>
      <c r="AA102" s="91"/>
      <c r="AB102" s="91"/>
      <c r="AC102" s="132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6850500</v>
      </c>
      <c r="AE102" s="132">
        <f t="shared" si="5"/>
        <v>13.3</v>
      </c>
      <c r="AF102" s="91"/>
      <c r="AG102" s="91">
        <v>0.25</v>
      </c>
      <c r="AH102" s="91">
        <v>3</v>
      </c>
      <c r="AI102" s="91">
        <v>1</v>
      </c>
      <c r="AJ102" s="91"/>
      <c r="AK102" s="91">
        <v>0.25</v>
      </c>
      <c r="AL102" s="91">
        <v>5</v>
      </c>
      <c r="AM102" s="91">
        <v>1.3</v>
      </c>
      <c r="AN102" s="91"/>
      <c r="AO102" s="91">
        <v>1.25</v>
      </c>
      <c r="AP102" s="91">
        <v>1.25</v>
      </c>
      <c r="AQ102" s="91"/>
      <c r="AR102" s="91"/>
      <c r="AS102" s="91"/>
      <c r="AT102" s="91">
        <v>0</v>
      </c>
      <c r="AU102" s="132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2121875</v>
      </c>
      <c r="AV102" s="132">
        <f t="shared" si="6"/>
        <v>2397675</v>
      </c>
      <c r="AW102" s="91" t="str">
        <f t="shared" si="7"/>
        <v>Credit is within Limit</v>
      </c>
      <c r="AX102" s="91" t="str">
        <f>IFERROR(IF(VLOOKUP(C102,'Overdue Credits'!$A:$F,6,0)&gt;2,"High Risk Customer",IF(VLOOKUP(C102,'Overdue Credits'!$A:$F,6,0)&gt;0,"Medium Risk Customer","Low Risk Customer")),"Low Risk Customer")</f>
        <v>Low Risk Customer</v>
      </c>
    </row>
    <row r="103" spans="1:50" x14ac:dyDescent="0.3">
      <c r="A103" s="14">
        <v>95</v>
      </c>
      <c r="B103" s="14" t="s">
        <v>9</v>
      </c>
      <c r="C103" s="14" t="s">
        <v>538</v>
      </c>
      <c r="D103" s="14"/>
      <c r="E103" s="14" t="s">
        <v>539</v>
      </c>
      <c r="F103" s="14" t="s">
        <v>752</v>
      </c>
      <c r="G103" s="137">
        <f t="shared" si="4"/>
        <v>35</v>
      </c>
      <c r="H103" s="91"/>
      <c r="I103" s="91"/>
      <c r="J103" s="91">
        <v>0.1</v>
      </c>
      <c r="K103" s="91">
        <v>0.25</v>
      </c>
      <c r="L103" s="91">
        <v>0.1</v>
      </c>
      <c r="M103" s="91"/>
      <c r="N103" s="91">
        <v>1</v>
      </c>
      <c r="O103" s="91">
        <v>9.8000000000000007</v>
      </c>
      <c r="P103" s="91"/>
      <c r="Q103" s="91">
        <v>0.15</v>
      </c>
      <c r="R103" s="91">
        <v>3</v>
      </c>
      <c r="S103" s="91"/>
      <c r="T103" s="91"/>
      <c r="U103" s="91">
        <v>0.25</v>
      </c>
      <c r="V103" s="91">
        <v>0.1</v>
      </c>
      <c r="W103" s="91">
        <v>0.25</v>
      </c>
      <c r="X103" s="91">
        <v>18</v>
      </c>
      <c r="Y103" s="91">
        <v>2</v>
      </c>
      <c r="Z103" s="91"/>
      <c r="AA103" s="91"/>
      <c r="AB103" s="91"/>
      <c r="AC103" s="132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5445575</v>
      </c>
      <c r="AE103" s="132">
        <f t="shared" si="5"/>
        <v>10.6</v>
      </c>
      <c r="AF103" s="91"/>
      <c r="AG103" s="91">
        <v>0.15</v>
      </c>
      <c r="AH103" s="91">
        <v>1</v>
      </c>
      <c r="AI103" s="91">
        <v>1</v>
      </c>
      <c r="AJ103" s="91"/>
      <c r="AK103" s="91">
        <v>0.25</v>
      </c>
      <c r="AL103" s="91">
        <v>5</v>
      </c>
      <c r="AM103" s="91">
        <v>2</v>
      </c>
      <c r="AN103" s="91"/>
      <c r="AO103" s="91">
        <v>1</v>
      </c>
      <c r="AP103" s="91">
        <v>0.2</v>
      </c>
      <c r="AQ103" s="91"/>
      <c r="AR103" s="91"/>
      <c r="AS103" s="91"/>
      <c r="AT103" s="91"/>
      <c r="AU103" s="132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1692000</v>
      </c>
      <c r="AV103" s="132">
        <f t="shared" si="6"/>
        <v>1905951.2499999998</v>
      </c>
      <c r="AW103" s="91" t="str">
        <f t="shared" si="7"/>
        <v>Credit is within Limit</v>
      </c>
      <c r="AX103" s="91" t="str">
        <f>IFERROR(IF(VLOOKUP(C103,'Overdue Credits'!$A:$F,6,0)&gt;2,"High Risk Customer",IF(VLOOKUP(C103,'Overdue Credits'!$A:$F,6,0)&gt;0,"Medium Risk Customer","Low Risk Customer")),"Low Risk Customer")</f>
        <v>Medium Risk Customer</v>
      </c>
    </row>
    <row r="104" spans="1:50" x14ac:dyDescent="0.3">
      <c r="A104" s="14">
        <v>96</v>
      </c>
      <c r="B104" s="14" t="s">
        <v>9</v>
      </c>
      <c r="C104" s="14" t="s">
        <v>802</v>
      </c>
      <c r="D104" s="14"/>
      <c r="E104" s="14" t="s">
        <v>803</v>
      </c>
      <c r="F104" s="14" t="s">
        <v>833</v>
      </c>
      <c r="G104" s="137">
        <f t="shared" si="4"/>
        <v>100.03999999999999</v>
      </c>
      <c r="H104" s="91"/>
      <c r="I104" s="91"/>
      <c r="J104" s="91">
        <v>1</v>
      </c>
      <c r="K104" s="91">
        <v>5</v>
      </c>
      <c r="L104" s="91">
        <v>1.4</v>
      </c>
      <c r="M104" s="91"/>
      <c r="N104" s="91">
        <v>0</v>
      </c>
      <c r="O104" s="91">
        <v>8</v>
      </c>
      <c r="P104" s="91">
        <v>12</v>
      </c>
      <c r="Q104" s="91">
        <v>0</v>
      </c>
      <c r="R104" s="91">
        <v>0.8</v>
      </c>
      <c r="S104" s="91"/>
      <c r="T104" s="91"/>
      <c r="U104" s="91">
        <v>1</v>
      </c>
      <c r="V104" s="91">
        <v>0.04</v>
      </c>
      <c r="W104" s="91">
        <v>0.8</v>
      </c>
      <c r="X104" s="91">
        <v>34</v>
      </c>
      <c r="Y104" s="91">
        <v>36</v>
      </c>
      <c r="Z104" s="91"/>
      <c r="AA104" s="91"/>
      <c r="AB104" s="91"/>
      <c r="AC104" s="132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14626500</v>
      </c>
      <c r="AE104" s="132">
        <f t="shared" si="5"/>
        <v>31.6</v>
      </c>
      <c r="AF104" s="91">
        <v>0</v>
      </c>
      <c r="AG104" s="91">
        <v>0</v>
      </c>
      <c r="AH104" s="91">
        <v>14</v>
      </c>
      <c r="AI104" s="91">
        <v>0</v>
      </c>
      <c r="AJ104" s="91">
        <v>0</v>
      </c>
      <c r="AK104" s="91">
        <v>1.5</v>
      </c>
      <c r="AL104" s="91">
        <v>2</v>
      </c>
      <c r="AM104" s="91">
        <v>0</v>
      </c>
      <c r="AN104" s="91"/>
      <c r="AO104" s="91">
        <v>0</v>
      </c>
      <c r="AP104" s="91">
        <v>4.0999999999999996</v>
      </c>
      <c r="AQ104" s="91"/>
      <c r="AR104" s="91"/>
      <c r="AS104" s="91"/>
      <c r="AT104" s="91">
        <v>10</v>
      </c>
      <c r="AU104" s="132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4648250</v>
      </c>
      <c r="AV104" s="132">
        <f t="shared" si="6"/>
        <v>5119275</v>
      </c>
      <c r="AW104" s="91" t="str">
        <f t="shared" si="7"/>
        <v>Credit is within Limit</v>
      </c>
      <c r="AX104" s="91" t="str">
        <f>IFERROR(IF(VLOOKUP(C104,'Overdue Credits'!$A:$F,6,0)&gt;2,"High Risk Customer",IF(VLOOKUP(C104,'Overdue Credits'!$A:$F,6,0)&gt;0,"Medium Risk Customer","Low Risk Customer")),"Low Risk Customer")</f>
        <v>Low Risk Customer</v>
      </c>
    </row>
    <row r="105" spans="1:50" x14ac:dyDescent="0.3">
      <c r="A105" s="14">
        <v>97</v>
      </c>
      <c r="B105" s="14" t="s">
        <v>9</v>
      </c>
      <c r="C105" s="14" t="s">
        <v>744</v>
      </c>
      <c r="D105" s="14"/>
      <c r="E105" s="14" t="s">
        <v>795</v>
      </c>
      <c r="F105" s="14" t="s">
        <v>752</v>
      </c>
      <c r="G105" s="137">
        <f t="shared" si="4"/>
        <v>36</v>
      </c>
      <c r="H105" s="91"/>
      <c r="I105" s="91"/>
      <c r="J105" s="91">
        <v>1</v>
      </c>
      <c r="K105" s="91">
        <v>1</v>
      </c>
      <c r="L105" s="91">
        <v>1.4</v>
      </c>
      <c r="M105" s="91"/>
      <c r="N105" s="91">
        <v>0</v>
      </c>
      <c r="O105" s="91">
        <v>3</v>
      </c>
      <c r="P105" s="91">
        <v>5</v>
      </c>
      <c r="Q105" s="91">
        <v>0</v>
      </c>
      <c r="R105" s="91">
        <v>0.28000000000000003</v>
      </c>
      <c r="S105" s="91"/>
      <c r="T105" s="91"/>
      <c r="U105" s="91">
        <v>1</v>
      </c>
      <c r="V105" s="91">
        <v>3.52</v>
      </c>
      <c r="W105" s="91">
        <v>2.2000000000000002</v>
      </c>
      <c r="X105" s="91">
        <v>12.8</v>
      </c>
      <c r="Y105" s="91">
        <v>4.8</v>
      </c>
      <c r="Z105" s="91"/>
      <c r="AA105" s="91"/>
      <c r="AB105" s="91"/>
      <c r="AC105" s="132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5445000</v>
      </c>
      <c r="AE105" s="132">
        <f t="shared" si="5"/>
        <v>11.2</v>
      </c>
      <c r="AF105" s="91">
        <v>0</v>
      </c>
      <c r="AG105" s="91">
        <v>0</v>
      </c>
      <c r="AH105" s="91">
        <v>3.3</v>
      </c>
      <c r="AI105" s="91">
        <v>0</v>
      </c>
      <c r="AJ105" s="91">
        <v>0</v>
      </c>
      <c r="AK105" s="91">
        <v>0.5</v>
      </c>
      <c r="AL105" s="91">
        <v>1</v>
      </c>
      <c r="AM105" s="91">
        <v>1.4</v>
      </c>
      <c r="AN105" s="91"/>
      <c r="AO105" s="91">
        <v>1</v>
      </c>
      <c r="AP105" s="91">
        <v>1</v>
      </c>
      <c r="AQ105" s="91"/>
      <c r="AR105" s="91"/>
      <c r="AS105" s="91"/>
      <c r="AT105" s="91">
        <v>3</v>
      </c>
      <c r="AU105" s="132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1614450</v>
      </c>
      <c r="AV105" s="132">
        <f t="shared" si="6"/>
        <v>1905749.9999999998</v>
      </c>
      <c r="AW105" s="91" t="str">
        <f t="shared" si="7"/>
        <v>Credit is within Limit</v>
      </c>
      <c r="AX105" s="91" t="str">
        <f>IFERROR(IF(VLOOKUP(C105,'Overdue Credits'!$A:$F,6,0)&gt;2,"High Risk Customer",IF(VLOOKUP(C105,'Overdue Credits'!$A:$F,6,0)&gt;0,"Medium Risk Customer","Low Risk Customer")),"Low Risk Customer")</f>
        <v>Low Risk Customer</v>
      </c>
    </row>
    <row r="106" spans="1:50" x14ac:dyDescent="0.3">
      <c r="A106" s="14">
        <v>98</v>
      </c>
      <c r="B106" s="14" t="s">
        <v>9</v>
      </c>
      <c r="C106" s="14" t="s">
        <v>804</v>
      </c>
      <c r="D106" s="14"/>
      <c r="E106" s="14" t="s">
        <v>805</v>
      </c>
      <c r="F106" s="14" t="s">
        <v>753</v>
      </c>
      <c r="G106" s="137">
        <f t="shared" si="4"/>
        <v>0</v>
      </c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132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132">
        <f t="shared" si="5"/>
        <v>0</v>
      </c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132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132">
        <f t="shared" si="6"/>
        <v>0</v>
      </c>
      <c r="AW106" s="91" t="str">
        <f t="shared" si="7"/>
        <v xml:space="preserve"> </v>
      </c>
      <c r="AX106" s="91" t="str">
        <f>IFERROR(IF(VLOOKUP(C106,'Overdue Credits'!$A:$F,6,0)&gt;2,"High Risk Customer",IF(VLOOKUP(C106,'Overdue Credits'!$A:$F,6,0)&gt;0,"Medium Risk Customer","Low Risk Customer")),"Low Risk Customer")</f>
        <v>Low Risk Customer</v>
      </c>
    </row>
    <row r="107" spans="1:50" x14ac:dyDescent="0.3">
      <c r="A107" s="14">
        <v>99</v>
      </c>
      <c r="B107" s="14" t="s">
        <v>9</v>
      </c>
      <c r="C107" s="14" t="s">
        <v>787</v>
      </c>
      <c r="D107" s="14"/>
      <c r="E107" s="14" t="s">
        <v>788</v>
      </c>
      <c r="F107" s="14" t="s">
        <v>753</v>
      </c>
      <c r="G107" s="137">
        <f t="shared" si="4"/>
        <v>12.02</v>
      </c>
      <c r="H107" s="91"/>
      <c r="I107" s="91"/>
      <c r="J107" s="91">
        <v>0.1</v>
      </c>
      <c r="K107" s="91">
        <v>1.2</v>
      </c>
      <c r="L107" s="91">
        <v>0.06</v>
      </c>
      <c r="M107" s="91"/>
      <c r="N107" s="91">
        <v>0</v>
      </c>
      <c r="O107" s="91">
        <v>5.2</v>
      </c>
      <c r="P107" s="91">
        <v>2.76</v>
      </c>
      <c r="Q107" s="91">
        <v>0</v>
      </c>
      <c r="R107" s="91">
        <v>0.2</v>
      </c>
      <c r="S107" s="91"/>
      <c r="T107" s="91"/>
      <c r="U107" s="91">
        <v>0</v>
      </c>
      <c r="V107" s="91">
        <v>0.2</v>
      </c>
      <c r="W107" s="91">
        <v>0.4</v>
      </c>
      <c r="X107" s="91">
        <v>1.5</v>
      </c>
      <c r="Y107" s="91">
        <v>0.4</v>
      </c>
      <c r="Z107" s="91"/>
      <c r="AA107" s="91"/>
      <c r="AB107" s="91"/>
      <c r="AC107" s="132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2172500</v>
      </c>
      <c r="AE107" s="132">
        <f t="shared" si="5"/>
        <v>0</v>
      </c>
      <c r="AF107" s="91"/>
      <c r="AG107" s="91"/>
      <c r="AH107" s="91">
        <v>0</v>
      </c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132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132">
        <f t="shared" si="6"/>
        <v>760375</v>
      </c>
      <c r="AW107" s="91" t="str">
        <f t="shared" si="7"/>
        <v xml:space="preserve"> </v>
      </c>
      <c r="AX107" s="91" t="str">
        <f>IFERROR(IF(VLOOKUP(C107,'Overdue Credits'!$A:$F,6,0)&gt;2,"High Risk Customer",IF(VLOOKUP(C107,'Overdue Credits'!$A:$F,6,0)&gt;0,"Medium Risk Customer","Low Risk Customer")),"Low Risk Customer")</f>
        <v>Low Risk Customer</v>
      </c>
    </row>
    <row r="108" spans="1:50" x14ac:dyDescent="0.3">
      <c r="A108" s="14">
        <v>100</v>
      </c>
      <c r="B108" s="14" t="s">
        <v>9</v>
      </c>
      <c r="C108" s="14" t="s">
        <v>578</v>
      </c>
      <c r="D108" s="14"/>
      <c r="E108" s="14" t="s">
        <v>579</v>
      </c>
      <c r="F108" s="14" t="s">
        <v>752</v>
      </c>
      <c r="G108" s="137">
        <f t="shared" si="4"/>
        <v>41.980000000000004</v>
      </c>
      <c r="H108" s="91"/>
      <c r="I108" s="91"/>
      <c r="J108" s="91">
        <v>5</v>
      </c>
      <c r="K108" s="91">
        <v>2.9</v>
      </c>
      <c r="L108" s="91">
        <v>0.2</v>
      </c>
      <c r="M108" s="91"/>
      <c r="N108" s="91">
        <v>0</v>
      </c>
      <c r="O108" s="91">
        <v>6</v>
      </c>
      <c r="P108" s="91">
        <v>9</v>
      </c>
      <c r="Q108" s="91">
        <v>0</v>
      </c>
      <c r="R108" s="91">
        <v>0.18</v>
      </c>
      <c r="S108" s="91"/>
      <c r="T108" s="91"/>
      <c r="U108" s="91">
        <v>1</v>
      </c>
      <c r="V108" s="91">
        <v>0.1</v>
      </c>
      <c r="W108" s="91">
        <v>0.4</v>
      </c>
      <c r="X108" s="91">
        <v>16</v>
      </c>
      <c r="Y108" s="91">
        <v>1.2</v>
      </c>
      <c r="Z108" s="91"/>
      <c r="AA108" s="91"/>
      <c r="AB108" s="91"/>
      <c r="AC108" s="132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7461000</v>
      </c>
      <c r="AE108" s="132">
        <f t="shared" si="5"/>
        <v>17.399999999999999</v>
      </c>
      <c r="AF108" s="91">
        <v>0</v>
      </c>
      <c r="AG108" s="91">
        <v>0</v>
      </c>
      <c r="AH108" s="91">
        <v>6</v>
      </c>
      <c r="AI108" s="91">
        <v>0</v>
      </c>
      <c r="AJ108" s="91">
        <v>0</v>
      </c>
      <c r="AK108" s="91">
        <v>0</v>
      </c>
      <c r="AL108" s="91">
        <v>0</v>
      </c>
      <c r="AM108" s="91">
        <v>0.7</v>
      </c>
      <c r="AN108" s="91"/>
      <c r="AO108" s="91">
        <v>1.7</v>
      </c>
      <c r="AP108" s="91">
        <v>1</v>
      </c>
      <c r="AQ108" s="91"/>
      <c r="AR108" s="91"/>
      <c r="AS108" s="91"/>
      <c r="AT108" s="91">
        <v>8</v>
      </c>
      <c r="AU108" s="132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2411000</v>
      </c>
      <c r="AV108" s="132">
        <f t="shared" si="6"/>
        <v>2611350</v>
      </c>
      <c r="AW108" s="91" t="str">
        <f t="shared" si="7"/>
        <v>Credit is within Limit</v>
      </c>
      <c r="AX108" s="91" t="str">
        <f>IFERROR(IF(VLOOKUP(C108,'Overdue Credits'!$A:$F,6,0)&gt;2,"High Risk Customer",IF(VLOOKUP(C108,'Overdue Credits'!$A:$F,6,0)&gt;0,"Medium Risk Customer","Low Risk Customer")),"Low Risk Customer")</f>
        <v>Low Risk Customer</v>
      </c>
    </row>
    <row r="109" spans="1:50" x14ac:dyDescent="0.3">
      <c r="A109" s="14">
        <v>101</v>
      </c>
      <c r="B109" s="14" t="s">
        <v>9</v>
      </c>
      <c r="C109" s="14" t="s">
        <v>798</v>
      </c>
      <c r="D109" s="14"/>
      <c r="E109" s="14" t="s">
        <v>799</v>
      </c>
      <c r="F109" s="14" t="s">
        <v>753</v>
      </c>
      <c r="G109" s="137">
        <f t="shared" si="4"/>
        <v>12.019999999999998</v>
      </c>
      <c r="H109" s="91"/>
      <c r="I109" s="91"/>
      <c r="J109" s="91">
        <v>0.1</v>
      </c>
      <c r="K109" s="91">
        <v>0.8</v>
      </c>
      <c r="L109" s="91">
        <v>0.1</v>
      </c>
      <c r="M109" s="91"/>
      <c r="N109" s="91">
        <v>0</v>
      </c>
      <c r="O109" s="91">
        <v>0.4</v>
      </c>
      <c r="P109" s="91">
        <v>2.8</v>
      </c>
      <c r="Q109" s="91">
        <v>0</v>
      </c>
      <c r="R109" s="91">
        <v>0.18</v>
      </c>
      <c r="S109" s="91"/>
      <c r="T109" s="91"/>
      <c r="U109" s="91">
        <v>4</v>
      </c>
      <c r="V109" s="91">
        <v>0.2</v>
      </c>
      <c r="W109" s="91">
        <v>0.34</v>
      </c>
      <c r="X109" s="91">
        <v>2.9</v>
      </c>
      <c r="Y109" s="91">
        <v>0.2</v>
      </c>
      <c r="Z109" s="91"/>
      <c r="AA109" s="91"/>
      <c r="AB109" s="91"/>
      <c r="AC109" s="132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1768550</v>
      </c>
      <c r="AE109" s="132">
        <f t="shared" si="5"/>
        <v>0</v>
      </c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132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132">
        <f t="shared" si="6"/>
        <v>618992.5</v>
      </c>
      <c r="AW109" s="91" t="str">
        <f t="shared" si="7"/>
        <v xml:space="preserve"> </v>
      </c>
      <c r="AX109" s="91" t="str">
        <f>IFERROR(IF(VLOOKUP(C109,'Overdue Credits'!$A:$F,6,0)&gt;2,"High Risk Customer",IF(VLOOKUP(C109,'Overdue Credits'!$A:$F,6,0)&gt;0,"Medium Risk Customer","Low Risk Customer")),"Low Risk Customer")</f>
        <v>Low Risk Customer</v>
      </c>
    </row>
    <row r="110" spans="1:50" x14ac:dyDescent="0.3">
      <c r="A110" s="14">
        <v>102</v>
      </c>
      <c r="B110" s="14" t="s">
        <v>9</v>
      </c>
      <c r="C110" s="14" t="s">
        <v>800</v>
      </c>
      <c r="D110" s="14"/>
      <c r="E110" s="14" t="s">
        <v>801</v>
      </c>
      <c r="F110" s="14" t="s">
        <v>752</v>
      </c>
      <c r="G110" s="137">
        <f t="shared" si="4"/>
        <v>34.980000000000004</v>
      </c>
      <c r="H110" s="91"/>
      <c r="I110" s="91"/>
      <c r="J110" s="91">
        <v>1</v>
      </c>
      <c r="K110" s="91">
        <v>1</v>
      </c>
      <c r="L110" s="91">
        <v>0.2</v>
      </c>
      <c r="M110" s="91"/>
      <c r="N110" s="91">
        <v>1</v>
      </c>
      <c r="O110" s="91">
        <v>2</v>
      </c>
      <c r="P110" s="91">
        <v>9.9</v>
      </c>
      <c r="Q110" s="91">
        <v>0</v>
      </c>
      <c r="R110" s="91">
        <v>0.18</v>
      </c>
      <c r="S110" s="91"/>
      <c r="T110" s="91"/>
      <c r="U110" s="91">
        <v>1</v>
      </c>
      <c r="V110" s="91">
        <v>0.1</v>
      </c>
      <c r="W110" s="91">
        <v>0.4</v>
      </c>
      <c r="X110" s="91">
        <v>17</v>
      </c>
      <c r="Y110" s="91">
        <v>1.2</v>
      </c>
      <c r="Z110" s="91"/>
      <c r="AA110" s="91"/>
      <c r="AB110" s="91"/>
      <c r="AC110" s="132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5959950</v>
      </c>
      <c r="AE110" s="132">
        <f t="shared" si="5"/>
        <v>12.5</v>
      </c>
      <c r="AF110" s="91">
        <v>0</v>
      </c>
      <c r="AG110" s="91">
        <v>0</v>
      </c>
      <c r="AH110" s="91">
        <v>6</v>
      </c>
      <c r="AI110" s="91">
        <v>0</v>
      </c>
      <c r="AJ110" s="91">
        <v>0</v>
      </c>
      <c r="AK110" s="91">
        <v>0</v>
      </c>
      <c r="AL110" s="91">
        <v>0</v>
      </c>
      <c r="AM110" s="91">
        <v>0.7</v>
      </c>
      <c r="AN110" s="91"/>
      <c r="AO110" s="91">
        <v>1.7</v>
      </c>
      <c r="AP110" s="91">
        <v>1.6</v>
      </c>
      <c r="AQ110" s="91"/>
      <c r="AR110" s="91"/>
      <c r="AS110" s="91"/>
      <c r="AT110" s="91">
        <v>2.5</v>
      </c>
      <c r="AU110" s="132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1896500</v>
      </c>
      <c r="AV110" s="132">
        <f t="shared" si="6"/>
        <v>2085982.4999999998</v>
      </c>
      <c r="AW110" s="91" t="str">
        <f t="shared" si="7"/>
        <v>Credit is within Limit</v>
      </c>
      <c r="AX110" s="91" t="str">
        <f>IFERROR(IF(VLOOKUP(C110,'Overdue Credits'!$A:$F,6,0)&gt;2,"High Risk Customer",IF(VLOOKUP(C110,'Overdue Credits'!$A:$F,6,0)&gt;0,"Medium Risk Customer","Low Risk Customer")),"Low Risk Customer")</f>
        <v>Low Risk Customer</v>
      </c>
    </row>
    <row r="111" spans="1:50" x14ac:dyDescent="0.3">
      <c r="A111" s="14">
        <v>103</v>
      </c>
      <c r="B111" s="14" t="s">
        <v>9</v>
      </c>
      <c r="C111" s="14" t="s">
        <v>554</v>
      </c>
      <c r="D111" s="14"/>
      <c r="E111" s="14" t="s">
        <v>555</v>
      </c>
      <c r="F111" s="14" t="s">
        <v>752</v>
      </c>
      <c r="G111" s="137">
        <f t="shared" si="4"/>
        <v>34.979999999999997</v>
      </c>
      <c r="H111" s="91"/>
      <c r="I111" s="91"/>
      <c r="J111" s="91">
        <v>0.1</v>
      </c>
      <c r="K111" s="91">
        <v>0.7</v>
      </c>
      <c r="L111" s="91">
        <v>1</v>
      </c>
      <c r="M111" s="91"/>
      <c r="N111" s="91">
        <v>0</v>
      </c>
      <c r="O111" s="91">
        <v>6</v>
      </c>
      <c r="P111" s="91">
        <v>7</v>
      </c>
      <c r="Q111" s="91">
        <v>0</v>
      </c>
      <c r="R111" s="91">
        <v>0.28000000000000003</v>
      </c>
      <c r="S111" s="91"/>
      <c r="T111" s="91"/>
      <c r="U111" s="91">
        <v>1</v>
      </c>
      <c r="V111" s="91">
        <v>0.2</v>
      </c>
      <c r="W111" s="91">
        <v>0.3</v>
      </c>
      <c r="X111" s="91">
        <v>15</v>
      </c>
      <c r="Y111" s="91">
        <v>3.4</v>
      </c>
      <c r="Z111" s="91"/>
      <c r="AA111" s="91"/>
      <c r="AB111" s="91"/>
      <c r="AC111" s="132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5794150</v>
      </c>
      <c r="AE111" s="132">
        <f t="shared" si="5"/>
        <v>12.7</v>
      </c>
      <c r="AF111" s="91">
        <v>0</v>
      </c>
      <c r="AG111" s="91">
        <v>0</v>
      </c>
      <c r="AH111" s="91">
        <v>3</v>
      </c>
      <c r="AI111" s="91">
        <v>0</v>
      </c>
      <c r="AJ111" s="91">
        <v>0</v>
      </c>
      <c r="AK111" s="91">
        <v>0</v>
      </c>
      <c r="AL111" s="91">
        <v>1.8</v>
      </c>
      <c r="AM111" s="91">
        <v>0.8</v>
      </c>
      <c r="AN111" s="91"/>
      <c r="AO111" s="91">
        <v>4.5999999999999996</v>
      </c>
      <c r="AP111" s="91">
        <v>1</v>
      </c>
      <c r="AQ111" s="91"/>
      <c r="AR111" s="91"/>
      <c r="AS111" s="91"/>
      <c r="AT111" s="91">
        <v>1.5</v>
      </c>
      <c r="AU111" s="132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1835500</v>
      </c>
      <c r="AV111" s="132">
        <f t="shared" si="6"/>
        <v>2027952.4999999998</v>
      </c>
      <c r="AW111" s="91" t="str">
        <f t="shared" si="7"/>
        <v>Credit is within Limit</v>
      </c>
      <c r="AX111" s="91" t="str">
        <f>IFERROR(IF(VLOOKUP(C111,'Overdue Credits'!$A:$F,6,0)&gt;2,"High Risk Customer",IF(VLOOKUP(C111,'Overdue Credits'!$A:$F,6,0)&gt;0,"Medium Risk Customer","Low Risk Customer")),"Low Risk Customer")</f>
        <v>Low Risk Customer</v>
      </c>
    </row>
    <row r="112" spans="1:50" x14ac:dyDescent="0.3">
      <c r="A112" s="14">
        <v>104</v>
      </c>
      <c r="B112" s="14" t="s">
        <v>9</v>
      </c>
      <c r="C112" s="14" t="s">
        <v>313</v>
      </c>
      <c r="D112" s="14"/>
      <c r="E112" s="14" t="s">
        <v>314</v>
      </c>
      <c r="F112" s="14" t="s">
        <v>833</v>
      </c>
      <c r="G112" s="137">
        <f t="shared" si="4"/>
        <v>50.04</v>
      </c>
      <c r="H112" s="91"/>
      <c r="I112" s="91"/>
      <c r="J112" s="91">
        <v>0.2</v>
      </c>
      <c r="K112" s="91">
        <v>1.4</v>
      </c>
      <c r="L112" s="91">
        <v>4</v>
      </c>
      <c r="M112" s="91"/>
      <c r="N112" s="91">
        <v>0</v>
      </c>
      <c r="O112" s="91">
        <v>9</v>
      </c>
      <c r="P112" s="91">
        <v>8</v>
      </c>
      <c r="Q112" s="91">
        <v>0</v>
      </c>
      <c r="R112" s="91">
        <v>0.34</v>
      </c>
      <c r="S112" s="91"/>
      <c r="T112" s="91"/>
      <c r="U112" s="91">
        <v>1</v>
      </c>
      <c r="V112" s="91">
        <v>0.2</v>
      </c>
      <c r="W112" s="91">
        <v>0.4</v>
      </c>
      <c r="X112" s="91">
        <v>20</v>
      </c>
      <c r="Y112" s="91">
        <v>5.5</v>
      </c>
      <c r="Z112" s="91"/>
      <c r="AA112" s="91"/>
      <c r="AB112" s="91"/>
      <c r="AC112" s="132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8148150</v>
      </c>
      <c r="AE112" s="132">
        <f t="shared" si="5"/>
        <v>16.670000000000002</v>
      </c>
      <c r="AF112" s="91">
        <v>0</v>
      </c>
      <c r="AG112" s="91">
        <v>0</v>
      </c>
      <c r="AH112" s="91">
        <v>4</v>
      </c>
      <c r="AI112" s="91">
        <v>0</v>
      </c>
      <c r="AJ112" s="91">
        <v>0</v>
      </c>
      <c r="AK112" s="91">
        <v>0</v>
      </c>
      <c r="AL112" s="91">
        <v>6</v>
      </c>
      <c r="AM112" s="91">
        <v>3.87</v>
      </c>
      <c r="AN112" s="91"/>
      <c r="AO112" s="91">
        <v>1.8</v>
      </c>
      <c r="AP112" s="91">
        <v>1</v>
      </c>
      <c r="AQ112" s="91"/>
      <c r="AR112" s="91"/>
      <c r="AS112" s="91"/>
      <c r="AT112" s="91">
        <v>0</v>
      </c>
      <c r="AU112" s="132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2604675</v>
      </c>
      <c r="AV112" s="132">
        <f t="shared" si="6"/>
        <v>2851852.5</v>
      </c>
      <c r="AW112" s="91" t="str">
        <f t="shared" si="7"/>
        <v>Credit is within Limit</v>
      </c>
      <c r="AX112" s="91" t="str">
        <f>IFERROR(IF(VLOOKUP(C112,'Overdue Credits'!$A:$F,6,0)&gt;2,"High Risk Customer",IF(VLOOKUP(C112,'Overdue Credits'!$A:$F,6,0)&gt;0,"Medium Risk Customer","Low Risk Customer")),"Low Risk Customer")</f>
        <v>Low Risk Customer</v>
      </c>
    </row>
    <row r="113" spans="1:50" x14ac:dyDescent="0.3">
      <c r="A113" s="14">
        <v>105</v>
      </c>
      <c r="B113" s="14" t="s">
        <v>9</v>
      </c>
      <c r="C113" s="14" t="s">
        <v>789</v>
      </c>
      <c r="D113" s="14"/>
      <c r="E113" s="14" t="s">
        <v>790</v>
      </c>
      <c r="F113" s="14" t="s">
        <v>752</v>
      </c>
      <c r="G113" s="137">
        <f t="shared" si="4"/>
        <v>15</v>
      </c>
      <c r="H113" s="91"/>
      <c r="I113" s="91"/>
      <c r="J113" s="91">
        <v>0.1</v>
      </c>
      <c r="K113" s="91">
        <v>0.25</v>
      </c>
      <c r="L113" s="91">
        <v>0.5</v>
      </c>
      <c r="M113" s="91"/>
      <c r="N113" s="91">
        <v>0.5</v>
      </c>
      <c r="O113" s="91">
        <v>5.25</v>
      </c>
      <c r="P113" s="91"/>
      <c r="Q113" s="91">
        <v>0.5</v>
      </c>
      <c r="R113" s="91">
        <v>1</v>
      </c>
      <c r="S113" s="91"/>
      <c r="T113" s="91"/>
      <c r="U113" s="91">
        <v>1</v>
      </c>
      <c r="V113" s="91">
        <v>0.5</v>
      </c>
      <c r="W113" s="91">
        <v>1</v>
      </c>
      <c r="X113" s="91">
        <v>1</v>
      </c>
      <c r="Y113" s="91">
        <v>3.4</v>
      </c>
      <c r="Z113" s="91"/>
      <c r="AA113" s="91"/>
      <c r="AB113" s="91"/>
      <c r="AC113" s="132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2133925</v>
      </c>
      <c r="AE113" s="132">
        <f t="shared" si="5"/>
        <v>4.2</v>
      </c>
      <c r="AF113" s="91">
        <v>0</v>
      </c>
      <c r="AG113" s="91">
        <v>0</v>
      </c>
      <c r="AH113" s="91">
        <v>0</v>
      </c>
      <c r="AI113" s="91">
        <v>0</v>
      </c>
      <c r="AJ113" s="91">
        <v>0</v>
      </c>
      <c r="AK113" s="91">
        <v>0</v>
      </c>
      <c r="AL113" s="91">
        <v>3.5</v>
      </c>
      <c r="AM113" s="91">
        <v>0.2</v>
      </c>
      <c r="AN113" s="91"/>
      <c r="AO113" s="91">
        <v>0</v>
      </c>
      <c r="AP113" s="91">
        <v>0.5</v>
      </c>
      <c r="AQ113" s="91"/>
      <c r="AR113" s="91"/>
      <c r="AS113" s="91"/>
      <c r="AT113" s="91"/>
      <c r="AU113" s="132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616750</v>
      </c>
      <c r="AV113" s="132">
        <f t="shared" si="6"/>
        <v>746873.75</v>
      </c>
      <c r="AW113" s="91" t="str">
        <f t="shared" si="7"/>
        <v>Credit is within Limit</v>
      </c>
      <c r="AX113" s="91" t="str">
        <f>IFERROR(IF(VLOOKUP(C113,'Overdue Credits'!$A:$F,6,0)&gt;2,"High Risk Customer",IF(VLOOKUP(C113,'Overdue Credits'!$A:$F,6,0)&gt;0,"Medium Risk Customer","Low Risk Customer")),"Low Risk Customer")</f>
        <v>Medium Risk Customer</v>
      </c>
    </row>
    <row r="114" spans="1:50" x14ac:dyDescent="0.3">
      <c r="A114" s="14">
        <v>106</v>
      </c>
      <c r="B114" s="14" t="s">
        <v>9</v>
      </c>
      <c r="C114" s="14" t="s">
        <v>677</v>
      </c>
      <c r="D114" s="14"/>
      <c r="E114" s="14" t="s">
        <v>678</v>
      </c>
      <c r="F114" s="14" t="s">
        <v>753</v>
      </c>
      <c r="G114" s="137">
        <f t="shared" si="4"/>
        <v>0</v>
      </c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132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132">
        <f t="shared" si="5"/>
        <v>0</v>
      </c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132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132">
        <f t="shared" si="6"/>
        <v>0</v>
      </c>
      <c r="AW114" s="91" t="str">
        <f t="shared" si="7"/>
        <v xml:space="preserve"> </v>
      </c>
      <c r="AX114" s="91" t="str">
        <f>IFERROR(IF(VLOOKUP(C114,'Overdue Credits'!$A:$F,6,0)&gt;2,"High Risk Customer",IF(VLOOKUP(C114,'Overdue Credits'!$A:$F,6,0)&gt;0,"Medium Risk Customer","Low Risk Customer")),"Low Risk Customer")</f>
        <v>Low Risk Customer</v>
      </c>
    </row>
    <row r="115" spans="1:50" x14ac:dyDescent="0.3">
      <c r="A115" s="14">
        <v>107</v>
      </c>
      <c r="B115" s="14" t="s">
        <v>9</v>
      </c>
      <c r="C115" s="14" t="s">
        <v>675</v>
      </c>
      <c r="D115" s="14"/>
      <c r="E115" s="14" t="s">
        <v>676</v>
      </c>
      <c r="F115" s="14" t="s">
        <v>752</v>
      </c>
      <c r="G115" s="137">
        <f t="shared" si="4"/>
        <v>39.950000000000003</v>
      </c>
      <c r="H115" s="91"/>
      <c r="I115" s="91"/>
      <c r="J115" s="91">
        <v>0.3</v>
      </c>
      <c r="K115" s="91">
        <v>1.2</v>
      </c>
      <c r="L115" s="91">
        <v>0.15</v>
      </c>
      <c r="M115" s="91"/>
      <c r="N115" s="91">
        <v>1.25</v>
      </c>
      <c r="O115" s="91">
        <v>3.25</v>
      </c>
      <c r="P115" s="91"/>
      <c r="Q115" s="91">
        <v>0.25</v>
      </c>
      <c r="R115" s="91">
        <v>1.25</v>
      </c>
      <c r="S115" s="91"/>
      <c r="T115" s="91"/>
      <c r="U115" s="91">
        <v>1.25</v>
      </c>
      <c r="V115" s="91">
        <v>2</v>
      </c>
      <c r="W115" s="91">
        <v>1.25</v>
      </c>
      <c r="X115" s="91">
        <v>16</v>
      </c>
      <c r="Y115" s="91">
        <v>11.8</v>
      </c>
      <c r="Z115" s="91"/>
      <c r="AA115" s="91"/>
      <c r="AB115" s="91"/>
      <c r="AC115" s="132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5328575</v>
      </c>
      <c r="AE115" s="132">
        <f t="shared" si="5"/>
        <v>9.5</v>
      </c>
      <c r="AF115" s="91"/>
      <c r="AG115" s="91">
        <v>0.5</v>
      </c>
      <c r="AH115" s="91">
        <v>2.5</v>
      </c>
      <c r="AI115" s="91">
        <v>1.25</v>
      </c>
      <c r="AJ115" s="91"/>
      <c r="AK115" s="91">
        <v>0.25</v>
      </c>
      <c r="AL115" s="91">
        <v>4.25</v>
      </c>
      <c r="AM115" s="91">
        <v>0.25</v>
      </c>
      <c r="AN115" s="91"/>
      <c r="AO115" s="91">
        <v>0.5</v>
      </c>
      <c r="AP115" s="91"/>
      <c r="AQ115" s="91"/>
      <c r="AR115" s="91"/>
      <c r="AS115" s="91"/>
      <c r="AT115" s="91"/>
      <c r="AU115" s="132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1616125</v>
      </c>
      <c r="AV115" s="132">
        <f t="shared" si="6"/>
        <v>1865001.2499999998</v>
      </c>
      <c r="AW115" s="91" t="str">
        <f t="shared" si="7"/>
        <v>Credit is within Limit</v>
      </c>
      <c r="AX115" s="91" t="str">
        <f>IFERROR(IF(VLOOKUP(C115,'Overdue Credits'!$A:$F,6,0)&gt;2,"High Risk Customer",IF(VLOOKUP(C115,'Overdue Credits'!$A:$F,6,0)&gt;0,"Medium Risk Customer","Low Risk Customer")),"Low Risk Customer")</f>
        <v>Low Risk Customer</v>
      </c>
    </row>
    <row r="116" spans="1:50" x14ac:dyDescent="0.3">
      <c r="A116" s="14">
        <v>108</v>
      </c>
      <c r="B116" s="14" t="s">
        <v>9</v>
      </c>
      <c r="C116" s="14" t="s">
        <v>679</v>
      </c>
      <c r="D116" s="14"/>
      <c r="E116" s="14" t="s">
        <v>680</v>
      </c>
      <c r="F116" s="14" t="s">
        <v>752</v>
      </c>
      <c r="G116" s="137">
        <f t="shared" si="4"/>
        <v>0</v>
      </c>
      <c r="H116" s="91"/>
      <c r="I116" s="91"/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  <c r="R116" s="91">
        <v>0</v>
      </c>
      <c r="S116" s="91">
        <v>0</v>
      </c>
      <c r="T116" s="91">
        <v>0</v>
      </c>
      <c r="U116" s="91">
        <v>0</v>
      </c>
      <c r="V116" s="91">
        <v>0</v>
      </c>
      <c r="W116" s="91">
        <v>0</v>
      </c>
      <c r="X116" s="91">
        <v>0</v>
      </c>
      <c r="Y116" s="91">
        <v>0</v>
      </c>
      <c r="Z116" s="91"/>
      <c r="AA116" s="91"/>
      <c r="AB116" s="91"/>
      <c r="AC116" s="132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132">
        <f t="shared" si="5"/>
        <v>0</v>
      </c>
      <c r="AF116" s="91"/>
      <c r="AG116" s="91">
        <v>0</v>
      </c>
      <c r="AH116" s="91">
        <v>0</v>
      </c>
      <c r="AI116" s="91">
        <v>0</v>
      </c>
      <c r="AJ116" s="91">
        <v>0</v>
      </c>
      <c r="AK116" s="91">
        <v>0</v>
      </c>
      <c r="AL116" s="91">
        <v>0</v>
      </c>
      <c r="AM116" s="91">
        <v>0</v>
      </c>
      <c r="AN116" s="91">
        <v>0</v>
      </c>
      <c r="AO116" s="91">
        <v>0</v>
      </c>
      <c r="AP116" s="91">
        <v>0</v>
      </c>
      <c r="AQ116" s="91">
        <v>0</v>
      </c>
      <c r="AR116" s="91"/>
      <c r="AS116" s="91"/>
      <c r="AT116" s="91">
        <v>0</v>
      </c>
      <c r="AU116" s="132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132">
        <f t="shared" si="6"/>
        <v>0</v>
      </c>
      <c r="AW116" s="91" t="str">
        <f t="shared" si="7"/>
        <v xml:space="preserve"> </v>
      </c>
      <c r="AX116" s="91" t="str">
        <f>IFERROR(IF(VLOOKUP(C116,'Overdue Credits'!$A:$F,6,0)&gt;2,"High Risk Customer",IF(VLOOKUP(C116,'Overdue Credits'!$A:$F,6,0)&gt;0,"Medium Risk Customer","Low Risk Customer")),"Low Risk Customer")</f>
        <v>Medium Risk Customer</v>
      </c>
    </row>
    <row r="117" spans="1:50" x14ac:dyDescent="0.3">
      <c r="A117" s="14">
        <v>109</v>
      </c>
      <c r="B117" s="14" t="s">
        <v>9</v>
      </c>
      <c r="C117" s="14" t="s">
        <v>806</v>
      </c>
      <c r="D117" s="14"/>
      <c r="E117" s="14" t="s">
        <v>807</v>
      </c>
      <c r="F117" s="14" t="s">
        <v>752</v>
      </c>
      <c r="G117" s="137">
        <f t="shared" si="4"/>
        <v>60.019999999999996</v>
      </c>
      <c r="H117" s="91"/>
      <c r="I117" s="91"/>
      <c r="J117" s="91">
        <v>2</v>
      </c>
      <c r="K117" s="91">
        <v>1.25</v>
      </c>
      <c r="L117" s="91">
        <v>1</v>
      </c>
      <c r="M117" s="91"/>
      <c r="N117" s="91">
        <v>0.15</v>
      </c>
      <c r="O117" s="91">
        <v>11</v>
      </c>
      <c r="P117" s="91"/>
      <c r="Q117" s="91">
        <v>1.25</v>
      </c>
      <c r="R117" s="91">
        <v>2</v>
      </c>
      <c r="S117" s="91"/>
      <c r="T117" s="91"/>
      <c r="U117" s="91">
        <v>1.22</v>
      </c>
      <c r="V117" s="91">
        <v>0.15</v>
      </c>
      <c r="W117" s="91">
        <v>4</v>
      </c>
      <c r="X117" s="91">
        <v>15</v>
      </c>
      <c r="Y117" s="91">
        <v>21</v>
      </c>
      <c r="Z117" s="91"/>
      <c r="AA117" s="91"/>
      <c r="AB117" s="91"/>
      <c r="AC117" s="132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8368155</v>
      </c>
      <c r="AE117" s="132">
        <f t="shared" si="5"/>
        <v>17.87</v>
      </c>
      <c r="AF117" s="91">
        <v>0</v>
      </c>
      <c r="AG117" s="91">
        <v>0</v>
      </c>
      <c r="AH117" s="91">
        <v>4</v>
      </c>
      <c r="AI117" s="91">
        <v>0</v>
      </c>
      <c r="AJ117" s="91">
        <v>0</v>
      </c>
      <c r="AK117" s="91">
        <v>0</v>
      </c>
      <c r="AL117" s="91">
        <v>6</v>
      </c>
      <c r="AM117" s="91">
        <v>3.87</v>
      </c>
      <c r="AN117" s="91"/>
      <c r="AO117" s="91">
        <v>1.8</v>
      </c>
      <c r="AP117" s="91">
        <v>1</v>
      </c>
      <c r="AQ117" s="91"/>
      <c r="AR117" s="91"/>
      <c r="AS117" s="91"/>
      <c r="AT117" s="91">
        <v>1.2</v>
      </c>
      <c r="AU117" s="132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2730675</v>
      </c>
      <c r="AV117" s="132">
        <f t="shared" si="6"/>
        <v>2928854.25</v>
      </c>
      <c r="AW117" s="91" t="str">
        <f t="shared" si="7"/>
        <v>Credit is within Limit</v>
      </c>
      <c r="AX117" s="91" t="str">
        <f>IFERROR(IF(VLOOKUP(C117,'Overdue Credits'!$A:$F,6,0)&gt;2,"High Risk Customer",IF(VLOOKUP(C117,'Overdue Credits'!$A:$F,6,0)&gt;0,"Medium Risk Customer","Low Risk Customer")),"Low Risk Customer")</f>
        <v>Low Risk Customer</v>
      </c>
    </row>
    <row r="118" spans="1:50" x14ac:dyDescent="0.3">
      <c r="A118" s="14">
        <v>110</v>
      </c>
      <c r="B118" s="14" t="s">
        <v>9</v>
      </c>
      <c r="C118" s="14" t="s">
        <v>667</v>
      </c>
      <c r="D118" s="14"/>
      <c r="E118" s="14" t="s">
        <v>668</v>
      </c>
      <c r="F118" s="14" t="s">
        <v>752</v>
      </c>
      <c r="G118" s="137">
        <f t="shared" si="4"/>
        <v>36</v>
      </c>
      <c r="H118" s="91"/>
      <c r="I118" s="91"/>
      <c r="J118" s="91">
        <v>1</v>
      </c>
      <c r="K118" s="91">
        <v>1.8</v>
      </c>
      <c r="L118" s="91">
        <v>1</v>
      </c>
      <c r="M118" s="91"/>
      <c r="N118" s="91">
        <v>0</v>
      </c>
      <c r="O118" s="91">
        <v>5</v>
      </c>
      <c r="P118" s="91">
        <v>6.2</v>
      </c>
      <c r="Q118" s="91">
        <v>0</v>
      </c>
      <c r="R118" s="91">
        <v>0</v>
      </c>
      <c r="S118" s="91"/>
      <c r="T118" s="91"/>
      <c r="U118" s="91">
        <v>1</v>
      </c>
      <c r="V118" s="91">
        <v>1</v>
      </c>
      <c r="W118" s="91">
        <v>4</v>
      </c>
      <c r="X118" s="91">
        <v>12</v>
      </c>
      <c r="Y118" s="91">
        <v>3</v>
      </c>
      <c r="Z118" s="91"/>
      <c r="AA118" s="91"/>
      <c r="AB118" s="91"/>
      <c r="AC118" s="132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5731100</v>
      </c>
      <c r="AE118" s="132">
        <f t="shared" si="5"/>
        <v>13.600000000000001</v>
      </c>
      <c r="AF118" s="91">
        <v>0</v>
      </c>
      <c r="AG118" s="91">
        <v>0</v>
      </c>
      <c r="AH118" s="91">
        <v>1.6</v>
      </c>
      <c r="AI118" s="91">
        <v>0</v>
      </c>
      <c r="AJ118" s="91">
        <v>0</v>
      </c>
      <c r="AK118" s="91">
        <v>0</v>
      </c>
      <c r="AL118" s="91">
        <v>2.5</v>
      </c>
      <c r="AM118" s="91">
        <v>0.9</v>
      </c>
      <c r="AN118" s="91"/>
      <c r="AO118" s="91">
        <v>2.7</v>
      </c>
      <c r="AP118" s="91">
        <v>0.2</v>
      </c>
      <c r="AQ118" s="91"/>
      <c r="AR118" s="91"/>
      <c r="AS118" s="91"/>
      <c r="AT118" s="91">
        <v>5.7</v>
      </c>
      <c r="AU118" s="132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1798150</v>
      </c>
      <c r="AV118" s="132">
        <f t="shared" si="6"/>
        <v>2005884.9999999998</v>
      </c>
      <c r="AW118" s="91" t="str">
        <f t="shared" si="7"/>
        <v>Credit is within Limit</v>
      </c>
      <c r="AX118" s="91" t="str">
        <f>IFERROR(IF(VLOOKUP(C118,'Overdue Credits'!$A:$F,6,0)&gt;2,"High Risk Customer",IF(VLOOKUP(C118,'Overdue Credits'!$A:$F,6,0)&gt;0,"Medium Risk Customer","Low Risk Customer")),"Low Risk Customer")</f>
        <v>Low Risk Customer</v>
      </c>
    </row>
    <row r="119" spans="1:50" x14ac:dyDescent="0.3">
      <c r="A119" s="14">
        <v>111</v>
      </c>
      <c r="B119" s="14" t="s">
        <v>9</v>
      </c>
      <c r="C119" s="14" t="s">
        <v>588</v>
      </c>
      <c r="D119" s="14"/>
      <c r="E119" s="14" t="s">
        <v>589</v>
      </c>
      <c r="F119" s="14" t="s">
        <v>752</v>
      </c>
      <c r="G119" s="137">
        <f t="shared" si="4"/>
        <v>0</v>
      </c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132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132">
        <f t="shared" si="5"/>
        <v>0</v>
      </c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132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132">
        <f t="shared" si="6"/>
        <v>0</v>
      </c>
      <c r="AW119" s="91" t="str">
        <f t="shared" si="7"/>
        <v xml:space="preserve"> </v>
      </c>
      <c r="AX119" s="91" t="str">
        <f>IFERROR(IF(VLOOKUP(C119,'Overdue Credits'!$A:$F,6,0)&gt;2,"High Risk Customer",IF(VLOOKUP(C119,'Overdue Credits'!$A:$F,6,0)&gt;0,"Medium Risk Customer","Low Risk Customer")),"Low Risk Customer")</f>
        <v>Low Risk Customer</v>
      </c>
    </row>
    <row r="120" spans="1:50" x14ac:dyDescent="0.3">
      <c r="A120" s="14">
        <v>112</v>
      </c>
      <c r="B120" s="14" t="s">
        <v>9</v>
      </c>
      <c r="C120" s="14" t="s">
        <v>796</v>
      </c>
      <c r="D120" s="14"/>
      <c r="E120" s="14" t="s">
        <v>797</v>
      </c>
      <c r="F120" s="14" t="s">
        <v>753</v>
      </c>
      <c r="G120" s="137">
        <f t="shared" si="4"/>
        <v>11.999999999999998</v>
      </c>
      <c r="H120" s="91"/>
      <c r="I120" s="91"/>
      <c r="J120" s="91">
        <v>0.1</v>
      </c>
      <c r="K120" s="91">
        <v>0.6</v>
      </c>
      <c r="L120" s="91">
        <v>0.5</v>
      </c>
      <c r="M120" s="91"/>
      <c r="N120" s="91">
        <v>5</v>
      </c>
      <c r="O120" s="91">
        <v>0.48</v>
      </c>
      <c r="P120" s="91">
        <v>2.4</v>
      </c>
      <c r="Q120" s="91">
        <v>0</v>
      </c>
      <c r="R120" s="91">
        <v>0.18</v>
      </c>
      <c r="S120" s="91"/>
      <c r="T120" s="91"/>
      <c r="U120" s="91">
        <v>0</v>
      </c>
      <c r="V120" s="91">
        <v>0.1</v>
      </c>
      <c r="W120" s="91">
        <v>0.2</v>
      </c>
      <c r="X120" s="91">
        <v>2</v>
      </c>
      <c r="Y120" s="91">
        <v>0.44</v>
      </c>
      <c r="Z120" s="91"/>
      <c r="AA120" s="91"/>
      <c r="AB120" s="91"/>
      <c r="AC120" s="132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1636020</v>
      </c>
      <c r="AE120" s="132">
        <f t="shared" si="5"/>
        <v>0</v>
      </c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132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132">
        <f t="shared" si="6"/>
        <v>572607</v>
      </c>
      <c r="AW120" s="91" t="str">
        <f t="shared" si="7"/>
        <v xml:space="preserve"> </v>
      </c>
      <c r="AX120" s="91" t="str">
        <f>IFERROR(IF(VLOOKUP(C120,'Overdue Credits'!$A:$F,6,0)&gt;2,"High Risk Customer",IF(VLOOKUP(C120,'Overdue Credits'!$A:$F,6,0)&gt;0,"Medium Risk Customer","Low Risk Customer")),"Low Risk Customer")</f>
        <v>Low Risk Customer</v>
      </c>
    </row>
    <row r="121" spans="1:50" x14ac:dyDescent="0.3">
      <c r="A121" s="14">
        <v>113</v>
      </c>
      <c r="B121" s="14" t="s">
        <v>9</v>
      </c>
      <c r="C121" s="14" t="s">
        <v>1114</v>
      </c>
      <c r="D121" s="14"/>
      <c r="E121" s="14" t="s">
        <v>1116</v>
      </c>
      <c r="F121" s="14" t="s">
        <v>753</v>
      </c>
      <c r="G121" s="137">
        <f t="shared" si="4"/>
        <v>11.999999999999998</v>
      </c>
      <c r="H121" s="91"/>
      <c r="I121" s="91"/>
      <c r="J121" s="91">
        <v>0.1</v>
      </c>
      <c r="K121" s="91">
        <v>0.6</v>
      </c>
      <c r="L121" s="91">
        <v>0.5</v>
      </c>
      <c r="M121" s="91"/>
      <c r="N121" s="91">
        <v>5</v>
      </c>
      <c r="O121" s="91">
        <v>0.48</v>
      </c>
      <c r="P121" s="91">
        <v>2.4</v>
      </c>
      <c r="Q121" s="91">
        <v>0</v>
      </c>
      <c r="R121" s="91">
        <v>0.18</v>
      </c>
      <c r="S121" s="91"/>
      <c r="T121" s="91"/>
      <c r="U121" s="91">
        <v>0</v>
      </c>
      <c r="V121" s="91">
        <v>0.1</v>
      </c>
      <c r="W121" s="91">
        <v>0.2</v>
      </c>
      <c r="X121" s="91">
        <v>2</v>
      </c>
      <c r="Y121" s="91">
        <v>0.44</v>
      </c>
      <c r="Z121" s="91"/>
      <c r="AA121" s="91"/>
      <c r="AB121" s="91"/>
      <c r="AC121" s="132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1636020</v>
      </c>
      <c r="AE121" s="132">
        <f t="shared" si="5"/>
        <v>0</v>
      </c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132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132">
        <f t="shared" si="6"/>
        <v>572607</v>
      </c>
      <c r="AW121" s="91" t="str">
        <f t="shared" si="7"/>
        <v xml:space="preserve"> </v>
      </c>
      <c r="AX121" s="91" t="str">
        <f>IFERROR(IF(VLOOKUP(C121,'Overdue Credits'!$A:$F,6,0)&gt;2,"High Risk Customer",IF(VLOOKUP(C121,'Overdue Credits'!$A:$F,6,0)&gt;0,"Medium Risk Customer","Low Risk Customer")),"Low Risk Customer")</f>
        <v>Low Risk Customer</v>
      </c>
    </row>
    <row r="122" spans="1:50" x14ac:dyDescent="0.3">
      <c r="A122" s="14">
        <v>114</v>
      </c>
      <c r="B122" s="14" t="s">
        <v>9</v>
      </c>
      <c r="C122" s="14" t="s">
        <v>1292</v>
      </c>
      <c r="D122" s="14"/>
      <c r="E122" s="14" t="s">
        <v>1293</v>
      </c>
      <c r="F122" s="14" t="s">
        <v>753</v>
      </c>
      <c r="G122" s="137">
        <f t="shared" si="4"/>
        <v>0</v>
      </c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132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132">
        <f t="shared" si="5"/>
        <v>0</v>
      </c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132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132">
        <f t="shared" si="6"/>
        <v>0</v>
      </c>
      <c r="AW122" s="91" t="str">
        <f t="shared" si="7"/>
        <v xml:space="preserve"> </v>
      </c>
      <c r="AX122" s="91" t="str">
        <f>IFERROR(IF(VLOOKUP(C122,'Overdue Credits'!$A:$F,6,0)&gt;2,"High Risk Customer",IF(VLOOKUP(C122,'Overdue Credits'!$A:$F,6,0)&gt;0,"Medium Risk Customer","Low Risk Customer")),"Low Risk Customer")</f>
        <v>High Risk Customer</v>
      </c>
    </row>
    <row r="123" spans="1:50" x14ac:dyDescent="0.3">
      <c r="A123" s="14">
        <v>115</v>
      </c>
      <c r="B123" s="14" t="s">
        <v>9</v>
      </c>
      <c r="C123" s="14" t="s">
        <v>1294</v>
      </c>
      <c r="D123" s="14"/>
      <c r="E123" s="14" t="s">
        <v>1295</v>
      </c>
      <c r="F123" s="14" t="s">
        <v>753</v>
      </c>
      <c r="G123" s="137">
        <f t="shared" si="4"/>
        <v>14.95</v>
      </c>
      <c r="H123" s="91"/>
      <c r="I123" s="91"/>
      <c r="J123" s="91">
        <v>0.1</v>
      </c>
      <c r="K123" s="91">
        <v>0.5</v>
      </c>
      <c r="L123" s="91">
        <v>0.5</v>
      </c>
      <c r="M123" s="91"/>
      <c r="N123" s="91">
        <v>0.25</v>
      </c>
      <c r="O123" s="91">
        <v>5</v>
      </c>
      <c r="P123" s="91"/>
      <c r="Q123" s="91">
        <v>0.5</v>
      </c>
      <c r="R123" s="91">
        <v>0.2</v>
      </c>
      <c r="S123" s="91"/>
      <c r="T123" s="91"/>
      <c r="U123" s="91">
        <v>0.2</v>
      </c>
      <c r="V123" s="91">
        <v>0.5</v>
      </c>
      <c r="W123" s="91">
        <v>0.2</v>
      </c>
      <c r="X123" s="91">
        <v>5</v>
      </c>
      <c r="Y123" s="91">
        <v>2</v>
      </c>
      <c r="Z123" s="91"/>
      <c r="AA123" s="91"/>
      <c r="AB123" s="91"/>
      <c r="AC123" s="132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2303725</v>
      </c>
      <c r="AE123" s="132">
        <f t="shared" si="5"/>
        <v>4.8999999999999995</v>
      </c>
      <c r="AF123" s="91"/>
      <c r="AG123" s="91">
        <v>0.5</v>
      </c>
      <c r="AH123" s="91">
        <v>0</v>
      </c>
      <c r="AI123" s="91">
        <v>0.1</v>
      </c>
      <c r="AJ123" s="91"/>
      <c r="AK123" s="91">
        <v>0.5</v>
      </c>
      <c r="AL123" s="91">
        <v>2</v>
      </c>
      <c r="AM123" s="91">
        <v>1.2</v>
      </c>
      <c r="AN123" s="91"/>
      <c r="AO123" s="91">
        <v>0.1</v>
      </c>
      <c r="AP123" s="91">
        <v>0.5</v>
      </c>
      <c r="AQ123" s="91"/>
      <c r="AR123" s="91"/>
      <c r="AS123" s="91"/>
      <c r="AT123" s="91">
        <v>0</v>
      </c>
      <c r="AU123" s="132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724550</v>
      </c>
      <c r="AV123" s="132">
        <f t="shared" si="6"/>
        <v>806303.75</v>
      </c>
      <c r="AW123" s="91" t="str">
        <f t="shared" si="7"/>
        <v>Credit is within Limit</v>
      </c>
      <c r="AX123" s="91" t="str">
        <f>IFERROR(IF(VLOOKUP(C123,'Overdue Credits'!$A:$F,6,0)&gt;2,"High Risk Customer",IF(VLOOKUP(C123,'Overdue Credits'!$A:$F,6,0)&gt;0,"Medium Risk Customer","Low Risk Customer")),"Low Risk Customer")</f>
        <v>Medium Risk Customer</v>
      </c>
    </row>
    <row r="124" spans="1:50" x14ac:dyDescent="0.3">
      <c r="A124" s="14">
        <v>116</v>
      </c>
      <c r="B124" s="14" t="s">
        <v>9</v>
      </c>
      <c r="C124" s="14" t="s">
        <v>1296</v>
      </c>
      <c r="D124" s="14"/>
      <c r="E124" s="14" t="s">
        <v>1297</v>
      </c>
      <c r="F124" s="14" t="s">
        <v>752</v>
      </c>
      <c r="G124" s="137">
        <f t="shared" si="4"/>
        <v>40</v>
      </c>
      <c r="H124" s="91"/>
      <c r="I124" s="91"/>
      <c r="J124" s="91">
        <v>15</v>
      </c>
      <c r="K124" s="91">
        <v>2.5</v>
      </c>
      <c r="L124" s="91">
        <v>1.5</v>
      </c>
      <c r="M124" s="91"/>
      <c r="N124" s="91">
        <v>0</v>
      </c>
      <c r="O124" s="91">
        <v>5</v>
      </c>
      <c r="P124" s="91">
        <v>8</v>
      </c>
      <c r="Q124" s="91">
        <v>0</v>
      </c>
      <c r="R124" s="91">
        <v>0</v>
      </c>
      <c r="S124" s="91"/>
      <c r="T124" s="91"/>
      <c r="U124" s="91">
        <v>1</v>
      </c>
      <c r="V124" s="91">
        <v>1</v>
      </c>
      <c r="W124" s="91">
        <v>1</v>
      </c>
      <c r="X124" s="91">
        <v>0</v>
      </c>
      <c r="Y124" s="91">
        <v>5</v>
      </c>
      <c r="Z124" s="91"/>
      <c r="AA124" s="91"/>
      <c r="AB124" s="91"/>
      <c r="AC124" s="132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7498500</v>
      </c>
      <c r="AE124" s="132">
        <f t="shared" si="5"/>
        <v>18.339999999999996</v>
      </c>
      <c r="AF124" s="91">
        <v>0</v>
      </c>
      <c r="AG124" s="91">
        <v>0</v>
      </c>
      <c r="AH124" s="91">
        <v>4</v>
      </c>
      <c r="AI124" s="91">
        <v>0</v>
      </c>
      <c r="AJ124" s="91">
        <v>0</v>
      </c>
      <c r="AK124" s="91">
        <v>0</v>
      </c>
      <c r="AL124" s="91">
        <v>2</v>
      </c>
      <c r="AM124" s="91">
        <v>1.2</v>
      </c>
      <c r="AN124" s="91"/>
      <c r="AO124" s="91">
        <v>2</v>
      </c>
      <c r="AP124" s="91">
        <v>0.54</v>
      </c>
      <c r="AQ124" s="91"/>
      <c r="AR124" s="91"/>
      <c r="AS124" s="91"/>
      <c r="AT124" s="91">
        <v>8.6</v>
      </c>
      <c r="AU124" s="132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2468700</v>
      </c>
      <c r="AV124" s="132">
        <f t="shared" si="6"/>
        <v>2624475</v>
      </c>
      <c r="AW124" s="91" t="str">
        <f t="shared" si="7"/>
        <v>Credit is within Limit</v>
      </c>
      <c r="AX124" s="91" t="str">
        <f>IFERROR(IF(VLOOKUP(C124,'Overdue Credits'!$A:$F,6,0)&gt;2,"High Risk Customer",IF(VLOOKUP(C124,'Overdue Credits'!$A:$F,6,0)&gt;0,"Medium Risk Customer","Low Risk Customer")),"Low Risk Customer")</f>
        <v>Low Risk Customer</v>
      </c>
    </row>
    <row r="125" spans="1:50" x14ac:dyDescent="0.3">
      <c r="A125" s="14">
        <v>117</v>
      </c>
      <c r="B125" s="14" t="s">
        <v>9</v>
      </c>
      <c r="C125" s="14" t="s">
        <v>1298</v>
      </c>
      <c r="D125" s="14"/>
      <c r="E125" s="14" t="s">
        <v>1299</v>
      </c>
      <c r="F125" s="14" t="s">
        <v>752</v>
      </c>
      <c r="G125" s="137">
        <f t="shared" si="4"/>
        <v>35.950000000000003</v>
      </c>
      <c r="H125" s="91"/>
      <c r="I125" s="91"/>
      <c r="J125" s="91">
        <v>1</v>
      </c>
      <c r="K125" s="91">
        <v>1</v>
      </c>
      <c r="L125" s="91">
        <v>1.2</v>
      </c>
      <c r="M125" s="91"/>
      <c r="N125" s="91">
        <v>0</v>
      </c>
      <c r="O125" s="91">
        <v>4</v>
      </c>
      <c r="P125" s="91">
        <v>9.5</v>
      </c>
      <c r="Q125" s="91">
        <v>0</v>
      </c>
      <c r="R125" s="91">
        <v>0.25</v>
      </c>
      <c r="S125" s="91"/>
      <c r="T125" s="91"/>
      <c r="U125" s="91">
        <v>1</v>
      </c>
      <c r="V125" s="91">
        <v>1</v>
      </c>
      <c r="W125" s="91">
        <v>1</v>
      </c>
      <c r="X125" s="91">
        <v>15</v>
      </c>
      <c r="Y125" s="91">
        <v>1</v>
      </c>
      <c r="Z125" s="91"/>
      <c r="AA125" s="91"/>
      <c r="AB125" s="91"/>
      <c r="AC125" s="132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6150525</v>
      </c>
      <c r="AE125" s="132">
        <f t="shared" si="5"/>
        <v>15.399999999999999</v>
      </c>
      <c r="AF125" s="91">
        <v>0</v>
      </c>
      <c r="AG125" s="91">
        <v>0</v>
      </c>
      <c r="AH125" s="91">
        <v>2.5</v>
      </c>
      <c r="AI125" s="91">
        <v>0</v>
      </c>
      <c r="AJ125" s="91">
        <v>0</v>
      </c>
      <c r="AK125" s="91">
        <v>0</v>
      </c>
      <c r="AL125" s="91">
        <v>1.8</v>
      </c>
      <c r="AM125" s="91">
        <v>2</v>
      </c>
      <c r="AN125" s="91"/>
      <c r="AO125" s="91">
        <v>0.9</v>
      </c>
      <c r="AP125" s="91">
        <v>0</v>
      </c>
      <c r="AQ125" s="91"/>
      <c r="AR125" s="91"/>
      <c r="AS125" s="91"/>
      <c r="AT125" s="91">
        <v>8.1999999999999993</v>
      </c>
      <c r="AU125" s="132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2032250</v>
      </c>
      <c r="AV125" s="132">
        <f t="shared" si="6"/>
        <v>2152683.75</v>
      </c>
      <c r="AW125" s="91" t="str">
        <f t="shared" si="7"/>
        <v>Credit is within Limit</v>
      </c>
      <c r="AX125" s="91" t="str">
        <f>IFERROR(IF(VLOOKUP(C125,'Overdue Credits'!$A:$F,6,0)&gt;2,"High Risk Customer",IF(VLOOKUP(C125,'Overdue Credits'!$A:$F,6,0)&gt;0,"Medium Risk Customer","Low Risk Customer")),"Low Risk Customer")</f>
        <v>Low Risk Customer</v>
      </c>
    </row>
    <row r="126" spans="1:50" x14ac:dyDescent="0.3">
      <c r="A126" s="14">
        <v>118</v>
      </c>
      <c r="B126" s="14" t="s">
        <v>9</v>
      </c>
      <c r="C126" s="14" t="s">
        <v>1300</v>
      </c>
      <c r="D126" s="14"/>
      <c r="E126" s="14" t="s">
        <v>1301</v>
      </c>
      <c r="F126" s="14" t="s">
        <v>753</v>
      </c>
      <c r="G126" s="137">
        <f t="shared" si="4"/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132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132">
        <f t="shared" si="5"/>
        <v>0</v>
      </c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132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132">
        <f t="shared" si="6"/>
        <v>0</v>
      </c>
      <c r="AW126" s="91" t="str">
        <f t="shared" si="7"/>
        <v xml:space="preserve"> </v>
      </c>
      <c r="AX126" s="91" t="str">
        <f>IFERROR(IF(VLOOKUP(C126,'Overdue Credits'!$A:$F,6,0)&gt;2,"High Risk Customer",IF(VLOOKUP(C126,'Overdue Credits'!$A:$F,6,0)&gt;0,"Medium Risk Customer","Low Risk Customer")),"Low Risk Customer")</f>
        <v>Low Risk Customer</v>
      </c>
    </row>
    <row r="127" spans="1:50" x14ac:dyDescent="0.3">
      <c r="A127" s="14">
        <v>119</v>
      </c>
      <c r="B127" s="14" t="s">
        <v>9</v>
      </c>
      <c r="C127" s="14" t="s">
        <v>809</v>
      </c>
      <c r="D127" s="14"/>
      <c r="E127" s="14" t="s">
        <v>1113</v>
      </c>
      <c r="F127" s="14" t="s">
        <v>753</v>
      </c>
      <c r="G127" s="137">
        <f t="shared" si="4"/>
        <v>19.95</v>
      </c>
      <c r="H127" s="91"/>
      <c r="I127" s="91"/>
      <c r="J127" s="91">
        <v>0.25</v>
      </c>
      <c r="K127" s="91">
        <v>0.15</v>
      </c>
      <c r="L127" s="91">
        <v>0.1</v>
      </c>
      <c r="M127" s="91"/>
      <c r="N127" s="91">
        <v>0.15</v>
      </c>
      <c r="O127" s="91">
        <v>3.25</v>
      </c>
      <c r="P127" s="91"/>
      <c r="Q127" s="91">
        <v>0.1</v>
      </c>
      <c r="R127" s="91">
        <v>0.1</v>
      </c>
      <c r="S127" s="91"/>
      <c r="T127" s="91"/>
      <c r="U127" s="91">
        <v>1</v>
      </c>
      <c r="V127" s="91">
        <v>0.5</v>
      </c>
      <c r="W127" s="91">
        <v>0.25</v>
      </c>
      <c r="X127" s="91">
        <v>3</v>
      </c>
      <c r="Y127" s="91">
        <v>11.1</v>
      </c>
      <c r="Z127" s="91"/>
      <c r="AA127" s="91"/>
      <c r="AB127" s="91"/>
      <c r="AC127" s="132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2541600</v>
      </c>
      <c r="AE127" s="132">
        <f t="shared" si="5"/>
        <v>5.55</v>
      </c>
      <c r="AF127" s="91"/>
      <c r="AG127" s="91">
        <v>0.1</v>
      </c>
      <c r="AH127" s="91">
        <v>2.2999999999999998</v>
      </c>
      <c r="AI127" s="91">
        <v>0.1</v>
      </c>
      <c r="AJ127" s="91">
        <v>1</v>
      </c>
      <c r="AK127" s="91">
        <v>0.15</v>
      </c>
      <c r="AL127" s="91">
        <v>0</v>
      </c>
      <c r="AM127" s="91">
        <v>1</v>
      </c>
      <c r="AN127" s="91"/>
      <c r="AO127" s="91">
        <v>0.1</v>
      </c>
      <c r="AP127" s="91">
        <v>0.8</v>
      </c>
      <c r="AQ127" s="91"/>
      <c r="AR127" s="91"/>
      <c r="AS127" s="91"/>
      <c r="AT127" s="91"/>
      <c r="AU127" s="132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888175</v>
      </c>
      <c r="AV127" s="132">
        <f t="shared" si="6"/>
        <v>889560</v>
      </c>
      <c r="AW127" s="91" t="str">
        <f t="shared" si="7"/>
        <v>Credit is within Limit</v>
      </c>
      <c r="AX127" s="91" t="str">
        <f>IFERROR(IF(VLOOKUP(C127,'Overdue Credits'!$A:$F,6,0)&gt;2,"High Risk Customer",IF(VLOOKUP(C127,'Overdue Credits'!$A:$F,6,0)&gt;0,"Medium Risk Customer","Low Risk Customer")),"Low Risk Customer")</f>
        <v>Low Risk Customer</v>
      </c>
    </row>
    <row r="128" spans="1:50" x14ac:dyDescent="0.3">
      <c r="A128" s="14">
        <v>120</v>
      </c>
      <c r="B128" s="14" t="s">
        <v>32</v>
      </c>
      <c r="C128" s="14" t="s">
        <v>1086</v>
      </c>
      <c r="D128" s="14"/>
      <c r="E128" s="14" t="s">
        <v>1117</v>
      </c>
      <c r="F128" s="14" t="s">
        <v>753</v>
      </c>
      <c r="G128" s="137">
        <f t="shared" si="4"/>
        <v>35</v>
      </c>
      <c r="H128" s="91"/>
      <c r="I128" s="91"/>
      <c r="J128" s="91">
        <v>13</v>
      </c>
      <c r="K128" s="91"/>
      <c r="L128" s="91">
        <v>1</v>
      </c>
      <c r="M128" s="91"/>
      <c r="N128" s="91"/>
      <c r="O128" s="91">
        <v>13</v>
      </c>
      <c r="P128" s="91">
        <v>5</v>
      </c>
      <c r="Q128" s="91"/>
      <c r="R128" s="91">
        <v>2</v>
      </c>
      <c r="S128" s="91"/>
      <c r="T128" s="91"/>
      <c r="U128" s="91"/>
      <c r="V128" s="91"/>
      <c r="W128" s="91">
        <v>1</v>
      </c>
      <c r="X128" s="91"/>
      <c r="Y128" s="91"/>
      <c r="Z128" s="91"/>
      <c r="AA128" s="91"/>
      <c r="AB128" s="91"/>
      <c r="AC128" s="132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6985500</v>
      </c>
      <c r="AE128" s="132">
        <f t="shared" si="5"/>
        <v>11.899999999999999</v>
      </c>
      <c r="AF128" s="91">
        <v>3</v>
      </c>
      <c r="AG128" s="91">
        <v>0</v>
      </c>
      <c r="AH128" s="91">
        <v>0</v>
      </c>
      <c r="AI128" s="91">
        <v>1</v>
      </c>
      <c r="AJ128" s="91">
        <v>4</v>
      </c>
      <c r="AK128" s="91">
        <v>0.5</v>
      </c>
      <c r="AL128" s="91">
        <v>1</v>
      </c>
      <c r="AM128" s="91">
        <v>1.7</v>
      </c>
      <c r="AN128" s="91"/>
      <c r="AO128" s="91">
        <v>0.7</v>
      </c>
      <c r="AP128" s="91"/>
      <c r="AQ128" s="91"/>
      <c r="AR128" s="91"/>
      <c r="AS128" s="91"/>
      <c r="AT128" s="91"/>
      <c r="AU128" s="132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2046750</v>
      </c>
      <c r="AV128" s="132">
        <f t="shared" si="6"/>
        <v>2444925</v>
      </c>
      <c r="AW128" s="91" t="str">
        <f t="shared" si="7"/>
        <v>Credit is within Limit</v>
      </c>
      <c r="AX128" s="91" t="str">
        <f>IFERROR(IF(VLOOKUP(C128,'Overdue Credits'!$A:$F,6,0)&gt;2,"High Risk Customer",IF(VLOOKUP(C128,'Overdue Credits'!$A:$F,6,0)&gt;0,"Medium Risk Customer","Low Risk Customer")),"Low Risk Customer")</f>
        <v>Low Risk Customer</v>
      </c>
    </row>
    <row r="129" spans="1:50" x14ac:dyDescent="0.3">
      <c r="A129" s="14">
        <v>121</v>
      </c>
      <c r="B129" s="14" t="s">
        <v>32</v>
      </c>
      <c r="C129" s="14" t="s">
        <v>1037</v>
      </c>
      <c r="D129" s="14"/>
      <c r="E129" s="14" t="s">
        <v>1046</v>
      </c>
      <c r="F129" s="14" t="s">
        <v>752</v>
      </c>
      <c r="G129" s="137">
        <f t="shared" si="4"/>
        <v>35</v>
      </c>
      <c r="H129" s="91"/>
      <c r="I129" s="91"/>
      <c r="J129" s="91">
        <v>8</v>
      </c>
      <c r="K129" s="91">
        <v>1.5</v>
      </c>
      <c r="L129" s="91">
        <v>1</v>
      </c>
      <c r="M129" s="91"/>
      <c r="N129" s="91"/>
      <c r="O129" s="91">
        <v>13</v>
      </c>
      <c r="P129" s="91">
        <v>5</v>
      </c>
      <c r="Q129" s="91"/>
      <c r="R129" s="91">
        <v>3</v>
      </c>
      <c r="S129" s="91"/>
      <c r="T129" s="91">
        <v>0.5</v>
      </c>
      <c r="U129" s="91"/>
      <c r="V129" s="91"/>
      <c r="W129" s="91">
        <v>3</v>
      </c>
      <c r="X129" s="91"/>
      <c r="Y129" s="91"/>
      <c r="Z129" s="91"/>
      <c r="AA129" s="91"/>
      <c r="AB129" s="91"/>
      <c r="AC129" s="132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6476000</v>
      </c>
      <c r="AE129" s="132">
        <f t="shared" si="5"/>
        <v>10.3</v>
      </c>
      <c r="AF129" s="91">
        <v>3</v>
      </c>
      <c r="AG129" s="91">
        <v>0</v>
      </c>
      <c r="AH129" s="91">
        <v>0</v>
      </c>
      <c r="AI129" s="91">
        <v>1</v>
      </c>
      <c r="AJ129" s="91">
        <v>4</v>
      </c>
      <c r="AK129" s="91">
        <v>0.5</v>
      </c>
      <c r="AL129" s="91">
        <v>0</v>
      </c>
      <c r="AM129" s="91">
        <v>1.8</v>
      </c>
      <c r="AN129" s="91"/>
      <c r="AO129" s="91"/>
      <c r="AP129" s="91"/>
      <c r="AQ129" s="91"/>
      <c r="AR129" s="91"/>
      <c r="AS129" s="91"/>
      <c r="AT129" s="91"/>
      <c r="AU129" s="132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1816750</v>
      </c>
      <c r="AV129" s="132">
        <f t="shared" si="6"/>
        <v>2266600</v>
      </c>
      <c r="AW129" s="91" t="str">
        <f t="shared" si="7"/>
        <v>Credit is within Limit</v>
      </c>
      <c r="AX129" s="91" t="str">
        <f>IFERROR(IF(VLOOKUP(C129,'Overdue Credits'!$A:$F,6,0)&gt;2,"High Risk Customer",IF(VLOOKUP(C129,'Overdue Credits'!$A:$F,6,0)&gt;0,"Medium Risk Customer","Low Risk Customer")),"Low Risk Customer")</f>
        <v>Low Risk Customer</v>
      </c>
    </row>
    <row r="130" spans="1:50" x14ac:dyDescent="0.3">
      <c r="A130" s="14">
        <v>122</v>
      </c>
      <c r="B130" s="14" t="s">
        <v>32</v>
      </c>
      <c r="C130" s="14" t="s">
        <v>814</v>
      </c>
      <c r="D130" s="14"/>
      <c r="E130" s="14" t="s">
        <v>1118</v>
      </c>
      <c r="F130" s="14" t="s">
        <v>753</v>
      </c>
      <c r="G130" s="137">
        <f t="shared" si="4"/>
        <v>10</v>
      </c>
      <c r="H130" s="91"/>
      <c r="I130" s="91"/>
      <c r="J130" s="91">
        <v>1</v>
      </c>
      <c r="K130" s="91">
        <v>1</v>
      </c>
      <c r="L130" s="91">
        <v>1</v>
      </c>
      <c r="M130" s="91"/>
      <c r="N130" s="91"/>
      <c r="O130" s="91">
        <v>2</v>
      </c>
      <c r="P130" s="91">
        <v>2</v>
      </c>
      <c r="Q130" s="91"/>
      <c r="R130" s="91">
        <v>1</v>
      </c>
      <c r="S130" s="91"/>
      <c r="T130" s="91"/>
      <c r="U130" s="91"/>
      <c r="V130" s="91"/>
      <c r="W130" s="91">
        <v>2</v>
      </c>
      <c r="X130" s="91"/>
      <c r="Y130" s="91"/>
      <c r="Z130" s="91"/>
      <c r="AA130" s="91"/>
      <c r="AB130" s="91"/>
      <c r="AC130" s="132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1686500</v>
      </c>
      <c r="AE130" s="132">
        <f t="shared" si="5"/>
        <v>0</v>
      </c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132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132">
        <f t="shared" si="6"/>
        <v>590275</v>
      </c>
      <c r="AW130" s="91" t="str">
        <f t="shared" si="7"/>
        <v xml:space="preserve"> </v>
      </c>
      <c r="AX130" s="91" t="str">
        <f>IFERROR(IF(VLOOKUP(C130,'Overdue Credits'!$A:$F,6,0)&gt;2,"High Risk Customer",IF(VLOOKUP(C130,'Overdue Credits'!$A:$F,6,0)&gt;0,"Medium Risk Customer","Low Risk Customer")),"Low Risk Customer")</f>
        <v>Low Risk Customer</v>
      </c>
    </row>
    <row r="131" spans="1:50" x14ac:dyDescent="0.3">
      <c r="A131" s="14">
        <v>123</v>
      </c>
      <c r="B131" s="14" t="s">
        <v>32</v>
      </c>
      <c r="C131" s="14" t="s">
        <v>810</v>
      </c>
      <c r="D131" s="14"/>
      <c r="E131" s="14" t="s">
        <v>811</v>
      </c>
      <c r="F131" s="14" t="s">
        <v>753</v>
      </c>
      <c r="G131" s="137">
        <f t="shared" si="4"/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132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132">
        <f t="shared" si="5"/>
        <v>0</v>
      </c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132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132">
        <f t="shared" si="6"/>
        <v>0</v>
      </c>
      <c r="AW131" s="91" t="str">
        <f t="shared" si="7"/>
        <v xml:space="preserve"> </v>
      </c>
      <c r="AX131" s="91" t="str">
        <f>IFERROR(IF(VLOOKUP(C131,'Overdue Credits'!$A:$F,6,0)&gt;2,"High Risk Customer",IF(VLOOKUP(C131,'Overdue Credits'!$A:$F,6,0)&gt;0,"Medium Risk Customer","Low Risk Customer")),"Low Risk Customer")</f>
        <v>Low Risk Customer</v>
      </c>
    </row>
    <row r="132" spans="1:50" x14ac:dyDescent="0.3">
      <c r="A132" s="14">
        <v>124</v>
      </c>
      <c r="B132" s="14" t="s">
        <v>32</v>
      </c>
      <c r="C132" s="14" t="s">
        <v>812</v>
      </c>
      <c r="D132" s="14"/>
      <c r="E132" s="14" t="s">
        <v>813</v>
      </c>
      <c r="F132" s="14" t="s">
        <v>753</v>
      </c>
      <c r="G132" s="137">
        <f t="shared" si="4"/>
        <v>0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132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132">
        <f t="shared" si="5"/>
        <v>0</v>
      </c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132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132">
        <f t="shared" si="6"/>
        <v>0</v>
      </c>
      <c r="AW132" s="91" t="str">
        <f t="shared" si="7"/>
        <v xml:space="preserve"> </v>
      </c>
      <c r="AX132" s="91" t="str">
        <f>IFERROR(IF(VLOOKUP(C132,'Overdue Credits'!$A:$F,6,0)&gt;2,"High Risk Customer",IF(VLOOKUP(C132,'Overdue Credits'!$A:$F,6,0)&gt;0,"Medium Risk Customer","Low Risk Customer")),"Low Risk Customer")</f>
        <v>Low Risk Customer</v>
      </c>
    </row>
    <row r="133" spans="1:50" x14ac:dyDescent="0.3">
      <c r="A133" s="14">
        <v>125</v>
      </c>
      <c r="B133" s="14" t="s">
        <v>32</v>
      </c>
      <c r="C133" s="14" t="s">
        <v>116</v>
      </c>
      <c r="D133" s="14"/>
      <c r="E133" s="14" t="s">
        <v>117</v>
      </c>
      <c r="F133" s="14" t="s">
        <v>753</v>
      </c>
      <c r="G133" s="137">
        <f t="shared" si="4"/>
        <v>20</v>
      </c>
      <c r="H133" s="91"/>
      <c r="I133" s="91"/>
      <c r="J133" s="91">
        <v>8</v>
      </c>
      <c r="K133" s="91">
        <v>0.5</v>
      </c>
      <c r="L133" s="91">
        <v>0.5</v>
      </c>
      <c r="M133" s="91"/>
      <c r="N133" s="91"/>
      <c r="O133" s="91">
        <v>5</v>
      </c>
      <c r="P133" s="91">
        <v>5</v>
      </c>
      <c r="Q133" s="91"/>
      <c r="R133" s="91"/>
      <c r="S133" s="91"/>
      <c r="T133" s="91"/>
      <c r="U133" s="91"/>
      <c r="V133" s="91"/>
      <c r="W133" s="91">
        <v>1</v>
      </c>
      <c r="X133" s="91"/>
      <c r="Y133" s="91"/>
      <c r="Z133" s="91"/>
      <c r="AA133" s="91"/>
      <c r="AB133" s="91"/>
      <c r="AC133" s="132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4097500</v>
      </c>
      <c r="AE133" s="132">
        <f t="shared" si="5"/>
        <v>6</v>
      </c>
      <c r="AF133" s="91">
        <v>1</v>
      </c>
      <c r="AG133" s="91">
        <v>0</v>
      </c>
      <c r="AH133" s="91">
        <v>1</v>
      </c>
      <c r="AI133" s="91">
        <v>1</v>
      </c>
      <c r="AJ133" s="91">
        <v>2</v>
      </c>
      <c r="AK133" s="91">
        <v>0</v>
      </c>
      <c r="AL133" s="91">
        <v>1</v>
      </c>
      <c r="AM133" s="91">
        <v>0</v>
      </c>
      <c r="AN133" s="91"/>
      <c r="AO133" s="91"/>
      <c r="AP133" s="91"/>
      <c r="AQ133" s="91"/>
      <c r="AR133" s="91"/>
      <c r="AS133" s="91"/>
      <c r="AT133" s="91"/>
      <c r="AU133" s="132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1076500</v>
      </c>
      <c r="AV133" s="132">
        <f t="shared" si="6"/>
        <v>1434125</v>
      </c>
      <c r="AW133" s="91" t="str">
        <f t="shared" si="7"/>
        <v>Credit is within Limit</v>
      </c>
      <c r="AX133" s="91" t="str">
        <f>IFERROR(IF(VLOOKUP(C133,'Overdue Credits'!$A:$F,6,0)&gt;2,"High Risk Customer",IF(VLOOKUP(C133,'Overdue Credits'!$A:$F,6,0)&gt;0,"Medium Risk Customer","Low Risk Customer")),"Low Risk Customer")</f>
        <v>Low Risk Customer</v>
      </c>
    </row>
    <row r="134" spans="1:50" x14ac:dyDescent="0.3">
      <c r="A134" s="14">
        <v>126</v>
      </c>
      <c r="B134" s="14" t="s">
        <v>32</v>
      </c>
      <c r="C134" s="14" t="s">
        <v>114</v>
      </c>
      <c r="D134" s="14"/>
      <c r="E134" s="14" t="s">
        <v>115</v>
      </c>
      <c r="F134" s="14" t="s">
        <v>752</v>
      </c>
      <c r="G134" s="137">
        <f t="shared" si="4"/>
        <v>35</v>
      </c>
      <c r="H134" s="91"/>
      <c r="I134" s="91"/>
      <c r="J134" s="91">
        <v>13</v>
      </c>
      <c r="K134" s="91"/>
      <c r="L134" s="91">
        <v>1</v>
      </c>
      <c r="M134" s="91"/>
      <c r="N134" s="91"/>
      <c r="O134" s="91">
        <v>13</v>
      </c>
      <c r="P134" s="91">
        <v>5</v>
      </c>
      <c r="Q134" s="91"/>
      <c r="R134" s="91">
        <v>2</v>
      </c>
      <c r="S134" s="91"/>
      <c r="T134" s="91"/>
      <c r="U134" s="91"/>
      <c r="V134" s="91"/>
      <c r="W134" s="91">
        <v>1</v>
      </c>
      <c r="X134" s="91"/>
      <c r="Y134" s="91"/>
      <c r="Z134" s="91"/>
      <c r="AA134" s="91"/>
      <c r="AB134" s="91"/>
      <c r="AC134" s="132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6985500</v>
      </c>
      <c r="AE134" s="132">
        <f t="shared" si="5"/>
        <v>11.899999999999999</v>
      </c>
      <c r="AF134" s="91">
        <v>3</v>
      </c>
      <c r="AG134" s="91">
        <v>0</v>
      </c>
      <c r="AH134" s="91">
        <v>0</v>
      </c>
      <c r="AI134" s="91">
        <v>1</v>
      </c>
      <c r="AJ134" s="91">
        <v>4</v>
      </c>
      <c r="AK134" s="91">
        <v>0.5</v>
      </c>
      <c r="AL134" s="91">
        <v>1</v>
      </c>
      <c r="AM134" s="91">
        <v>1.7</v>
      </c>
      <c r="AN134" s="91"/>
      <c r="AO134" s="91">
        <v>0.7</v>
      </c>
      <c r="AP134" s="91"/>
      <c r="AQ134" s="91"/>
      <c r="AR134" s="91"/>
      <c r="AS134" s="91"/>
      <c r="AT134" s="91"/>
      <c r="AU134" s="132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2046750</v>
      </c>
      <c r="AV134" s="132">
        <f t="shared" si="6"/>
        <v>2444925</v>
      </c>
      <c r="AW134" s="91" t="str">
        <f t="shared" si="7"/>
        <v>Credit is within Limit</v>
      </c>
      <c r="AX134" s="91" t="str">
        <f>IFERROR(IF(VLOOKUP(C134,'Overdue Credits'!$A:$F,6,0)&gt;2,"High Risk Customer",IF(VLOOKUP(C134,'Overdue Credits'!$A:$F,6,0)&gt;0,"Medium Risk Customer","Low Risk Customer")),"Low Risk Customer")</f>
        <v>Low Risk Customer</v>
      </c>
    </row>
    <row r="135" spans="1:50" x14ac:dyDescent="0.3">
      <c r="A135" s="14">
        <v>127</v>
      </c>
      <c r="B135" s="14" t="s">
        <v>32</v>
      </c>
      <c r="C135" s="14" t="s">
        <v>1498</v>
      </c>
      <c r="D135" s="14"/>
      <c r="E135" s="14" t="s">
        <v>1507</v>
      </c>
      <c r="F135" s="14" t="s">
        <v>753</v>
      </c>
      <c r="G135" s="137">
        <f t="shared" si="4"/>
        <v>26</v>
      </c>
      <c r="H135" s="91"/>
      <c r="I135" s="91"/>
      <c r="J135" s="91">
        <v>13</v>
      </c>
      <c r="K135" s="91"/>
      <c r="L135" s="91"/>
      <c r="M135" s="91"/>
      <c r="N135" s="91"/>
      <c r="O135" s="91">
        <v>8</v>
      </c>
      <c r="P135" s="91">
        <v>5</v>
      </c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32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5526000</v>
      </c>
      <c r="AE135" s="132">
        <f t="shared" si="5"/>
        <v>9.1999999999999993</v>
      </c>
      <c r="AF135" s="91">
        <v>3</v>
      </c>
      <c r="AG135" s="91">
        <v>0</v>
      </c>
      <c r="AH135" s="91">
        <v>0</v>
      </c>
      <c r="AI135" s="91">
        <v>1</v>
      </c>
      <c r="AJ135" s="91">
        <v>3</v>
      </c>
      <c r="AK135" s="91">
        <v>0.5</v>
      </c>
      <c r="AL135" s="91">
        <v>0</v>
      </c>
      <c r="AM135" s="91">
        <v>1</v>
      </c>
      <c r="AN135" s="91"/>
      <c r="AO135" s="91">
        <v>0.7</v>
      </c>
      <c r="AP135" s="91"/>
      <c r="AQ135" s="91"/>
      <c r="AR135" s="91"/>
      <c r="AS135" s="91"/>
      <c r="AT135" s="91"/>
      <c r="AU135" s="132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1643000</v>
      </c>
      <c r="AV135" s="132">
        <f t="shared" si="6"/>
        <v>1934099.9999999998</v>
      </c>
      <c r="AW135" s="91" t="str">
        <f t="shared" si="7"/>
        <v>Credit is within Limit</v>
      </c>
      <c r="AX135" s="91" t="str">
        <f>IFERROR(IF(VLOOKUP(C135,'Overdue Credits'!$A:$F,6,0)&gt;2,"High Risk Customer",IF(VLOOKUP(C135,'Overdue Credits'!$A:$F,6,0)&gt;0,"Medium Risk Customer","Low Risk Customer")),"Low Risk Customer")</f>
        <v>Low Risk Customer</v>
      </c>
    </row>
    <row r="136" spans="1:50" x14ac:dyDescent="0.3">
      <c r="A136" s="14">
        <v>128</v>
      </c>
      <c r="B136" s="14" t="s">
        <v>32</v>
      </c>
      <c r="C136" s="14" t="s">
        <v>1499</v>
      </c>
      <c r="D136" s="14"/>
      <c r="E136" s="14" t="s">
        <v>1508</v>
      </c>
      <c r="F136" s="14" t="s">
        <v>753</v>
      </c>
      <c r="G136" s="137">
        <f t="shared" ref="G136:G199" si="8">SUM(H136:AB136)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32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132">
        <f t="shared" si="5"/>
        <v>0</v>
      </c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132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132">
        <f t="shared" si="6"/>
        <v>0</v>
      </c>
      <c r="AW136" s="91" t="str">
        <f t="shared" si="7"/>
        <v xml:space="preserve"> </v>
      </c>
      <c r="AX136" s="91" t="str">
        <f>IFERROR(IF(VLOOKUP(C136,'Overdue Credits'!$A:$F,6,0)&gt;2,"High Risk Customer",IF(VLOOKUP(C136,'Overdue Credits'!$A:$F,6,0)&gt;0,"Medium Risk Customer","Low Risk Customer")),"Low Risk Customer")</f>
        <v>Low Risk Customer</v>
      </c>
    </row>
    <row r="137" spans="1:50" x14ac:dyDescent="0.3">
      <c r="A137" s="14">
        <v>129</v>
      </c>
      <c r="B137" s="14" t="s">
        <v>33</v>
      </c>
      <c r="C137" s="14" t="s">
        <v>151</v>
      </c>
      <c r="D137" s="14"/>
      <c r="E137" s="14" t="s">
        <v>152</v>
      </c>
      <c r="F137" s="14" t="s">
        <v>752</v>
      </c>
      <c r="G137" s="137">
        <f t="shared" si="8"/>
        <v>35</v>
      </c>
      <c r="H137" s="91"/>
      <c r="I137" s="91"/>
      <c r="J137" s="91">
        <v>6</v>
      </c>
      <c r="K137" s="91">
        <v>0.5</v>
      </c>
      <c r="L137" s="91">
        <v>1</v>
      </c>
      <c r="M137" s="91"/>
      <c r="N137" s="91"/>
      <c r="O137" s="91">
        <v>10</v>
      </c>
      <c r="P137" s="91"/>
      <c r="Q137" s="91"/>
      <c r="R137" s="91">
        <v>5</v>
      </c>
      <c r="S137" s="91"/>
      <c r="T137" s="91">
        <v>0.5</v>
      </c>
      <c r="U137" s="91"/>
      <c r="V137" s="91">
        <v>0.5</v>
      </c>
      <c r="W137" s="91">
        <v>10</v>
      </c>
      <c r="X137" s="91">
        <v>0.5</v>
      </c>
      <c r="Y137" s="91">
        <v>0.5</v>
      </c>
      <c r="Z137" s="91">
        <v>0.5</v>
      </c>
      <c r="AA137" s="91"/>
      <c r="AB137" s="91"/>
      <c r="AC137" s="132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5417000</v>
      </c>
      <c r="AE137" s="132">
        <f t="shared" ref="AE137:AE200" si="9">SUM(AF137:AT137)</f>
        <v>0</v>
      </c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132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132">
        <f t="shared" ref="AV137:AV200" si="10">AC137*0.35</f>
        <v>1895949.9999999998</v>
      </c>
      <c r="AW137" s="91" t="str">
        <f t="shared" ref="AW137:AW200" si="11">IF(AU137&gt;AV137,"Credit is above Limit. Requires HOTM approval",IF(AU137=0," ",IF(AV137&gt;=AU137,"Credit is within Limit","CheckInput")))</f>
        <v xml:space="preserve"> </v>
      </c>
      <c r="AX137" s="91" t="str">
        <f>IFERROR(IF(VLOOKUP(C137,'Overdue Credits'!$A:$F,6,0)&gt;2,"High Risk Customer",IF(VLOOKUP(C137,'Overdue Credits'!$A:$F,6,0)&gt;0,"Medium Risk Customer","Low Risk Customer")),"Low Risk Customer")</f>
        <v>High Risk Customer</v>
      </c>
    </row>
    <row r="138" spans="1:50" x14ac:dyDescent="0.3">
      <c r="A138" s="14">
        <v>130</v>
      </c>
      <c r="B138" s="14" t="s">
        <v>33</v>
      </c>
      <c r="C138" s="14" t="s">
        <v>146</v>
      </c>
      <c r="D138" s="14"/>
      <c r="E138" s="14" t="s">
        <v>147</v>
      </c>
      <c r="F138" s="14" t="s">
        <v>753</v>
      </c>
      <c r="G138" s="137">
        <f t="shared" si="8"/>
        <v>10</v>
      </c>
      <c r="H138" s="91"/>
      <c r="I138" s="91"/>
      <c r="J138" s="91">
        <v>1</v>
      </c>
      <c r="K138" s="91">
        <v>0.3</v>
      </c>
      <c r="L138" s="91">
        <v>0.5</v>
      </c>
      <c r="M138" s="91"/>
      <c r="N138" s="91"/>
      <c r="O138" s="91">
        <v>5</v>
      </c>
      <c r="P138" s="91"/>
      <c r="Q138" s="91"/>
      <c r="R138" s="91">
        <v>2</v>
      </c>
      <c r="S138" s="91"/>
      <c r="T138" s="91"/>
      <c r="U138" s="91"/>
      <c r="V138" s="91"/>
      <c r="W138" s="91"/>
      <c r="X138" s="91">
        <v>0.5</v>
      </c>
      <c r="Y138" s="91">
        <v>0.2</v>
      </c>
      <c r="Z138" s="91">
        <v>0.5</v>
      </c>
      <c r="AA138" s="91"/>
      <c r="AB138" s="91"/>
      <c r="AC138" s="132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1688500</v>
      </c>
      <c r="AE138" s="132">
        <f t="shared" si="9"/>
        <v>2.6</v>
      </c>
      <c r="AF138" s="91"/>
      <c r="AG138" s="91"/>
      <c r="AH138" s="91"/>
      <c r="AI138" s="91">
        <v>1</v>
      </c>
      <c r="AJ138" s="91"/>
      <c r="AK138" s="91"/>
      <c r="AL138" s="91"/>
      <c r="AM138" s="91"/>
      <c r="AN138" s="91"/>
      <c r="AO138" s="91">
        <v>1.6</v>
      </c>
      <c r="AP138" s="91"/>
      <c r="AQ138" s="91"/>
      <c r="AR138" s="91"/>
      <c r="AS138" s="91"/>
      <c r="AT138" s="91"/>
      <c r="AU138" s="132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435000</v>
      </c>
      <c r="AV138" s="132">
        <f t="shared" si="10"/>
        <v>590975</v>
      </c>
      <c r="AW138" s="91" t="str">
        <f t="shared" si="11"/>
        <v>Credit is within Limit</v>
      </c>
      <c r="AX138" s="91" t="str">
        <f>IFERROR(IF(VLOOKUP(C138,'Overdue Credits'!$A:$F,6,0)&gt;2,"High Risk Customer",IF(VLOOKUP(C138,'Overdue Credits'!$A:$F,6,0)&gt;0,"Medium Risk Customer","Low Risk Customer")),"Low Risk Customer")</f>
        <v>Low Risk Customer</v>
      </c>
    </row>
    <row r="139" spans="1:50" x14ac:dyDescent="0.3">
      <c r="A139" s="14">
        <v>131</v>
      </c>
      <c r="B139" s="14" t="s">
        <v>33</v>
      </c>
      <c r="C139" s="14" t="s">
        <v>144</v>
      </c>
      <c r="D139" s="14"/>
      <c r="E139" s="14" t="s">
        <v>815</v>
      </c>
      <c r="F139" s="14" t="s">
        <v>753</v>
      </c>
      <c r="G139" s="137">
        <f t="shared" si="8"/>
        <v>0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132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132">
        <f t="shared" si="9"/>
        <v>0</v>
      </c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132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132">
        <f t="shared" si="10"/>
        <v>0</v>
      </c>
      <c r="AW139" s="91" t="str">
        <f t="shared" si="11"/>
        <v xml:space="preserve"> </v>
      </c>
      <c r="AX139" s="91" t="str">
        <f>IFERROR(IF(VLOOKUP(C139,'Overdue Credits'!$A:$F,6,0)&gt;2,"High Risk Customer",IF(VLOOKUP(C139,'Overdue Credits'!$A:$F,6,0)&gt;0,"Medium Risk Customer","Low Risk Customer")),"Low Risk Customer")</f>
        <v>High Risk Customer</v>
      </c>
    </row>
    <row r="140" spans="1:50" x14ac:dyDescent="0.3">
      <c r="A140" s="14">
        <v>132</v>
      </c>
      <c r="B140" s="14" t="s">
        <v>33</v>
      </c>
      <c r="C140" s="14" t="s">
        <v>138</v>
      </c>
      <c r="D140" s="14"/>
      <c r="E140" s="14" t="s">
        <v>139</v>
      </c>
      <c r="F140" s="14" t="s">
        <v>753</v>
      </c>
      <c r="G140" s="137">
        <f t="shared" si="8"/>
        <v>0</v>
      </c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132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132">
        <f t="shared" si="9"/>
        <v>0</v>
      </c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132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132">
        <f t="shared" si="10"/>
        <v>0</v>
      </c>
      <c r="AW140" s="91" t="str">
        <f t="shared" si="11"/>
        <v xml:space="preserve"> </v>
      </c>
      <c r="AX140" s="91" t="str">
        <f>IFERROR(IF(VLOOKUP(C140,'Overdue Credits'!$A:$F,6,0)&gt;2,"High Risk Customer",IF(VLOOKUP(C140,'Overdue Credits'!$A:$F,6,0)&gt;0,"Medium Risk Customer","Low Risk Customer")),"Low Risk Customer")</f>
        <v>Low Risk Customer</v>
      </c>
    </row>
    <row r="141" spans="1:50" x14ac:dyDescent="0.3">
      <c r="A141" s="14">
        <v>133</v>
      </c>
      <c r="B141" s="14" t="s">
        <v>33</v>
      </c>
      <c r="C141" s="14" t="s">
        <v>130</v>
      </c>
      <c r="D141" s="14"/>
      <c r="E141" s="14" t="s">
        <v>131</v>
      </c>
      <c r="F141" s="14" t="s">
        <v>752</v>
      </c>
      <c r="G141" s="137">
        <f t="shared" si="8"/>
        <v>0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132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132">
        <f t="shared" si="9"/>
        <v>0</v>
      </c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132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132">
        <f t="shared" si="10"/>
        <v>0</v>
      </c>
      <c r="AW141" s="91" t="str">
        <f t="shared" si="11"/>
        <v xml:space="preserve"> </v>
      </c>
      <c r="AX141" s="91" t="str">
        <f>IFERROR(IF(VLOOKUP(C141,'Overdue Credits'!$A:$F,6,0)&gt;2,"High Risk Customer",IF(VLOOKUP(C141,'Overdue Credits'!$A:$F,6,0)&gt;0,"Medium Risk Customer","Low Risk Customer")),"Low Risk Customer")</f>
        <v>Low Risk Customer</v>
      </c>
    </row>
    <row r="142" spans="1:50" x14ac:dyDescent="0.3">
      <c r="A142" s="14">
        <v>134</v>
      </c>
      <c r="B142" s="14" t="s">
        <v>33</v>
      </c>
      <c r="C142" s="14" t="s">
        <v>128</v>
      </c>
      <c r="D142" s="14"/>
      <c r="E142" s="14" t="s">
        <v>129</v>
      </c>
      <c r="F142" s="14" t="s">
        <v>833</v>
      </c>
      <c r="G142" s="137">
        <f t="shared" si="8"/>
        <v>50</v>
      </c>
      <c r="H142" s="91"/>
      <c r="I142" s="91"/>
      <c r="J142" s="91">
        <v>20</v>
      </c>
      <c r="K142" s="91">
        <v>4</v>
      </c>
      <c r="L142" s="91"/>
      <c r="M142" s="91"/>
      <c r="N142" s="91">
        <v>0</v>
      </c>
      <c r="O142" s="91">
        <v>18</v>
      </c>
      <c r="P142" s="91"/>
      <c r="Q142" s="91"/>
      <c r="R142" s="91">
        <v>4</v>
      </c>
      <c r="S142" s="91"/>
      <c r="T142" s="91"/>
      <c r="U142" s="91"/>
      <c r="V142" s="91"/>
      <c r="W142" s="91"/>
      <c r="X142" s="91">
        <v>4</v>
      </c>
      <c r="Y142" s="91"/>
      <c r="Z142" s="91"/>
      <c r="AA142" s="91"/>
      <c r="AB142" s="91"/>
      <c r="AC142" s="132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9612000</v>
      </c>
      <c r="AE142" s="132">
        <f t="shared" si="9"/>
        <v>17</v>
      </c>
      <c r="AF142" s="91"/>
      <c r="AG142" s="91"/>
      <c r="AH142" s="91">
        <v>3</v>
      </c>
      <c r="AI142" s="91">
        <v>4</v>
      </c>
      <c r="AJ142" s="91"/>
      <c r="AK142" s="91"/>
      <c r="AL142" s="91">
        <v>3</v>
      </c>
      <c r="AM142" s="91">
        <v>3</v>
      </c>
      <c r="AN142" s="91"/>
      <c r="AO142" s="91">
        <v>4</v>
      </c>
      <c r="AP142" s="91"/>
      <c r="AQ142" s="91"/>
      <c r="AR142" s="91"/>
      <c r="AS142" s="91"/>
      <c r="AT142" s="91"/>
      <c r="AU142" s="132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2904000</v>
      </c>
      <c r="AV142" s="132">
        <f t="shared" si="10"/>
        <v>3364200</v>
      </c>
      <c r="AW142" s="91" t="str">
        <f t="shared" si="11"/>
        <v>Credit is within Limit</v>
      </c>
      <c r="AX142" s="91" t="str">
        <f>IFERROR(IF(VLOOKUP(C142,'Overdue Credits'!$A:$F,6,0)&gt;2,"High Risk Customer",IF(VLOOKUP(C142,'Overdue Credits'!$A:$F,6,0)&gt;0,"Medium Risk Customer","Low Risk Customer")),"Low Risk Customer")</f>
        <v>Low Risk Customer</v>
      </c>
    </row>
    <row r="143" spans="1:50" x14ac:dyDescent="0.3">
      <c r="A143" s="14">
        <v>135</v>
      </c>
      <c r="B143" s="14" t="s">
        <v>33</v>
      </c>
      <c r="C143" s="14" t="s">
        <v>126</v>
      </c>
      <c r="D143" s="14"/>
      <c r="E143" s="14" t="s">
        <v>127</v>
      </c>
      <c r="F143" s="14" t="s">
        <v>752</v>
      </c>
      <c r="G143" s="137">
        <f t="shared" si="8"/>
        <v>0</v>
      </c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132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132">
        <f t="shared" si="9"/>
        <v>0</v>
      </c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132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132">
        <f t="shared" si="10"/>
        <v>0</v>
      </c>
      <c r="AW143" s="91" t="str">
        <f t="shared" si="11"/>
        <v xml:space="preserve"> </v>
      </c>
      <c r="AX143" s="91" t="str">
        <f>IFERROR(IF(VLOOKUP(C143,'Overdue Credits'!$A:$F,6,0)&gt;2,"High Risk Customer",IF(VLOOKUP(C143,'Overdue Credits'!$A:$F,6,0)&gt;0,"Medium Risk Customer","Low Risk Customer")),"Low Risk Customer")</f>
        <v>Low Risk Customer</v>
      </c>
    </row>
    <row r="144" spans="1:50" x14ac:dyDescent="0.3">
      <c r="A144" s="14">
        <v>136</v>
      </c>
      <c r="B144" s="14" t="s">
        <v>33</v>
      </c>
      <c r="C144" s="14" t="s">
        <v>118</v>
      </c>
      <c r="D144" s="14"/>
      <c r="E144" s="14" t="s">
        <v>119</v>
      </c>
      <c r="F144" s="14" t="s">
        <v>753</v>
      </c>
      <c r="G144" s="137">
        <f t="shared" si="8"/>
        <v>0</v>
      </c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132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132">
        <f t="shared" si="9"/>
        <v>0</v>
      </c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132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132">
        <f t="shared" si="10"/>
        <v>0</v>
      </c>
      <c r="AW144" s="91" t="str">
        <f t="shared" si="11"/>
        <v xml:space="preserve"> </v>
      </c>
      <c r="AX144" s="91" t="str">
        <f>IFERROR(IF(VLOOKUP(C144,'Overdue Credits'!$A:$F,6,0)&gt;2,"High Risk Customer",IF(VLOOKUP(C144,'Overdue Credits'!$A:$F,6,0)&gt;0,"Medium Risk Customer","Low Risk Customer")),"Low Risk Customer")</f>
        <v>High Risk Customer</v>
      </c>
    </row>
    <row r="145" spans="1:50" x14ac:dyDescent="0.3">
      <c r="A145" s="14">
        <v>137</v>
      </c>
      <c r="B145" s="14" t="s">
        <v>33</v>
      </c>
      <c r="C145" s="14" t="s">
        <v>1512</v>
      </c>
      <c r="D145" s="14"/>
      <c r="E145" s="14" t="s">
        <v>1525</v>
      </c>
      <c r="F145" s="14" t="s">
        <v>752</v>
      </c>
      <c r="G145" s="137">
        <f t="shared" si="8"/>
        <v>0</v>
      </c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132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132">
        <f t="shared" si="9"/>
        <v>0</v>
      </c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132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132">
        <f t="shared" si="10"/>
        <v>0</v>
      </c>
      <c r="AW145" s="91" t="str">
        <f t="shared" si="11"/>
        <v xml:space="preserve"> </v>
      </c>
      <c r="AX145" s="91" t="str">
        <f>IFERROR(IF(VLOOKUP(C145,'Overdue Credits'!$A:$F,6,0)&gt;2,"High Risk Customer",IF(VLOOKUP(C145,'Overdue Credits'!$A:$F,6,0)&gt;0,"Medium Risk Customer","Low Risk Customer")),"Low Risk Customer")</f>
        <v>Low Risk Customer</v>
      </c>
    </row>
    <row r="146" spans="1:50" x14ac:dyDescent="0.3">
      <c r="A146" s="14">
        <v>138</v>
      </c>
      <c r="B146" s="14" t="s">
        <v>17</v>
      </c>
      <c r="C146" s="14" t="s">
        <v>1664</v>
      </c>
      <c r="D146" s="14"/>
      <c r="E146" s="14" t="s">
        <v>1665</v>
      </c>
      <c r="F146" s="14" t="s">
        <v>753</v>
      </c>
      <c r="G146" s="137">
        <f t="shared" si="8"/>
        <v>11</v>
      </c>
      <c r="H146" s="91"/>
      <c r="I146" s="91">
        <v>0.1</v>
      </c>
      <c r="J146" s="91">
        <v>0.1</v>
      </c>
      <c r="K146" s="91"/>
      <c r="L146" s="91">
        <v>0.4</v>
      </c>
      <c r="M146" s="91"/>
      <c r="N146" s="91"/>
      <c r="O146" s="91">
        <v>4.7</v>
      </c>
      <c r="P146" s="91"/>
      <c r="Q146" s="91">
        <v>0.2</v>
      </c>
      <c r="R146" s="91">
        <v>3</v>
      </c>
      <c r="S146" s="91">
        <v>0.1</v>
      </c>
      <c r="T146" s="91"/>
      <c r="U146" s="91"/>
      <c r="V146" s="91"/>
      <c r="W146" s="91">
        <v>2.4</v>
      </c>
      <c r="X146" s="91"/>
      <c r="Y146" s="91"/>
      <c r="Z146" s="91"/>
      <c r="AA146" s="91"/>
      <c r="AB146" s="91"/>
      <c r="AC146" s="132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1667800</v>
      </c>
      <c r="AE146" s="132">
        <f t="shared" si="9"/>
        <v>0</v>
      </c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132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132">
        <f t="shared" si="10"/>
        <v>583730</v>
      </c>
      <c r="AW146" s="91" t="str">
        <f t="shared" si="11"/>
        <v xml:space="preserve"> </v>
      </c>
      <c r="AX146" s="91" t="str">
        <f>IFERROR(IF(VLOOKUP(C146,'Overdue Credits'!$A:$F,6,0)&gt;2,"High Risk Customer",IF(VLOOKUP(C146,'Overdue Credits'!$A:$F,6,0)&gt;0,"Medium Risk Customer","Low Risk Customer")),"Low Risk Customer")</f>
        <v>Low Risk Customer</v>
      </c>
    </row>
    <row r="147" spans="1:50" x14ac:dyDescent="0.3">
      <c r="A147" s="14">
        <v>139</v>
      </c>
      <c r="B147" s="14" t="s">
        <v>17</v>
      </c>
      <c r="C147" s="14" t="s">
        <v>1666</v>
      </c>
      <c r="D147" s="14"/>
      <c r="E147" s="14" t="s">
        <v>1667</v>
      </c>
      <c r="F147" s="14" t="s">
        <v>753</v>
      </c>
      <c r="G147" s="137">
        <f t="shared" si="8"/>
        <v>11</v>
      </c>
      <c r="H147" s="91"/>
      <c r="I147" s="91">
        <v>0.1</v>
      </c>
      <c r="J147" s="91">
        <v>0.1</v>
      </c>
      <c r="K147" s="91"/>
      <c r="L147" s="91">
        <v>0.4</v>
      </c>
      <c r="M147" s="91"/>
      <c r="N147" s="91"/>
      <c r="O147" s="91">
        <v>4.7</v>
      </c>
      <c r="P147" s="91"/>
      <c r="Q147" s="91">
        <v>0.2</v>
      </c>
      <c r="R147" s="91">
        <v>3</v>
      </c>
      <c r="S147" s="91">
        <v>0.1</v>
      </c>
      <c r="T147" s="91"/>
      <c r="U147" s="91"/>
      <c r="V147" s="91"/>
      <c r="W147" s="91">
        <v>2.4</v>
      </c>
      <c r="X147" s="91"/>
      <c r="Y147" s="91"/>
      <c r="Z147" s="91"/>
      <c r="AA147" s="91"/>
      <c r="AB147" s="91"/>
      <c r="AC147" s="132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1667800</v>
      </c>
      <c r="AE147" s="132">
        <f t="shared" si="9"/>
        <v>0</v>
      </c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132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132">
        <f t="shared" si="10"/>
        <v>583730</v>
      </c>
      <c r="AW147" s="91" t="str">
        <f t="shared" si="11"/>
        <v xml:space="preserve"> </v>
      </c>
      <c r="AX147" s="91" t="str">
        <f>IFERROR(IF(VLOOKUP(C147,'Overdue Credits'!$A:$F,6,0)&gt;2,"High Risk Customer",IF(VLOOKUP(C147,'Overdue Credits'!$A:$F,6,0)&gt;0,"Medium Risk Customer","Low Risk Customer")),"Low Risk Customer")</f>
        <v>Low Risk Customer</v>
      </c>
    </row>
    <row r="148" spans="1:50" x14ac:dyDescent="0.3">
      <c r="A148" s="14">
        <v>140</v>
      </c>
      <c r="B148" s="14" t="s">
        <v>17</v>
      </c>
      <c r="C148" s="14" t="s">
        <v>1668</v>
      </c>
      <c r="D148" s="14"/>
      <c r="E148" s="14" t="s">
        <v>1669</v>
      </c>
      <c r="F148" s="14" t="s">
        <v>753</v>
      </c>
      <c r="G148" s="137">
        <f t="shared" si="8"/>
        <v>11</v>
      </c>
      <c r="H148" s="91"/>
      <c r="I148" s="91">
        <v>0.1</v>
      </c>
      <c r="J148" s="91">
        <v>0.1</v>
      </c>
      <c r="K148" s="91"/>
      <c r="L148" s="91">
        <v>0.4</v>
      </c>
      <c r="M148" s="91"/>
      <c r="N148" s="91"/>
      <c r="O148" s="91">
        <v>4.7</v>
      </c>
      <c r="P148" s="91"/>
      <c r="Q148" s="91">
        <v>0.2</v>
      </c>
      <c r="R148" s="91">
        <v>3</v>
      </c>
      <c r="S148" s="91">
        <v>0.1</v>
      </c>
      <c r="T148" s="91"/>
      <c r="U148" s="91"/>
      <c r="V148" s="91"/>
      <c r="W148" s="91">
        <v>2.4</v>
      </c>
      <c r="X148" s="91"/>
      <c r="Y148" s="91"/>
      <c r="Z148" s="91"/>
      <c r="AA148" s="91"/>
      <c r="AB148" s="91"/>
      <c r="AC148" s="132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1667800</v>
      </c>
      <c r="AE148" s="132">
        <f t="shared" si="9"/>
        <v>0</v>
      </c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132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132">
        <f t="shared" si="10"/>
        <v>583730</v>
      </c>
      <c r="AW148" s="91" t="str">
        <f t="shared" si="11"/>
        <v xml:space="preserve"> </v>
      </c>
      <c r="AX148" s="91" t="str">
        <f>IFERROR(IF(VLOOKUP(C148,'Overdue Credits'!$A:$F,6,0)&gt;2,"High Risk Customer",IF(VLOOKUP(C148,'Overdue Credits'!$A:$F,6,0)&gt;0,"Medium Risk Customer","Low Risk Customer")),"Low Risk Customer")</f>
        <v>Low Risk Customer</v>
      </c>
    </row>
    <row r="149" spans="1:50" x14ac:dyDescent="0.3">
      <c r="A149" s="14">
        <v>141</v>
      </c>
      <c r="B149" s="14" t="s">
        <v>17</v>
      </c>
      <c r="C149" s="14" t="s">
        <v>1670</v>
      </c>
      <c r="D149" s="14"/>
      <c r="E149" s="14" t="s">
        <v>1671</v>
      </c>
      <c r="F149" s="14" t="s">
        <v>753</v>
      </c>
      <c r="G149" s="137">
        <f t="shared" si="8"/>
        <v>15</v>
      </c>
      <c r="H149" s="91"/>
      <c r="I149" s="91"/>
      <c r="J149" s="91"/>
      <c r="K149" s="91"/>
      <c r="L149" s="91">
        <v>1</v>
      </c>
      <c r="M149" s="91"/>
      <c r="N149" s="91"/>
      <c r="O149" s="91">
        <v>5</v>
      </c>
      <c r="P149" s="91"/>
      <c r="Q149" s="91"/>
      <c r="R149" s="91">
        <v>3</v>
      </c>
      <c r="S149" s="91"/>
      <c r="T149" s="91"/>
      <c r="U149" s="91"/>
      <c r="V149" s="91">
        <v>0.5</v>
      </c>
      <c r="W149" s="91">
        <v>1.5</v>
      </c>
      <c r="X149" s="91">
        <v>4</v>
      </c>
      <c r="Y149" s="91"/>
      <c r="Z149" s="91"/>
      <c r="AA149" s="91"/>
      <c r="AB149" s="91"/>
      <c r="AC149" s="132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2307000</v>
      </c>
      <c r="AE149" s="132">
        <f t="shared" si="9"/>
        <v>4.9000000000000004</v>
      </c>
      <c r="AF149" s="91"/>
      <c r="AG149" s="91"/>
      <c r="AH149" s="91">
        <v>2</v>
      </c>
      <c r="AI149" s="91"/>
      <c r="AJ149" s="91"/>
      <c r="AK149" s="91"/>
      <c r="AL149" s="91">
        <v>1.9</v>
      </c>
      <c r="AM149" s="91"/>
      <c r="AN149" s="91"/>
      <c r="AO149" s="91">
        <v>1</v>
      </c>
      <c r="AP149" s="91"/>
      <c r="AQ149" s="91"/>
      <c r="AR149" s="91"/>
      <c r="AS149" s="91"/>
      <c r="AT149" s="91"/>
      <c r="AU149" s="132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800250</v>
      </c>
      <c r="AV149" s="132">
        <f t="shared" si="10"/>
        <v>807450</v>
      </c>
      <c r="AW149" s="91" t="str">
        <f t="shared" si="11"/>
        <v>Credit is within Limit</v>
      </c>
      <c r="AX149" s="91" t="str">
        <f>IFERROR(IF(VLOOKUP(C149,'Overdue Credits'!$A:$F,6,0)&gt;2,"High Risk Customer",IF(VLOOKUP(C149,'Overdue Credits'!$A:$F,6,0)&gt;0,"Medium Risk Customer","Low Risk Customer")),"Low Risk Customer")</f>
        <v>Low Risk Customer</v>
      </c>
    </row>
    <row r="150" spans="1:50" x14ac:dyDescent="0.3">
      <c r="A150" s="14">
        <v>142</v>
      </c>
      <c r="B150" s="14" t="s">
        <v>17</v>
      </c>
      <c r="C150" s="14" t="s">
        <v>1672</v>
      </c>
      <c r="D150" s="14"/>
      <c r="E150" s="14" t="s">
        <v>1673</v>
      </c>
      <c r="F150" s="14" t="s">
        <v>753</v>
      </c>
      <c r="G150" s="137">
        <f t="shared" si="8"/>
        <v>25</v>
      </c>
      <c r="H150" s="91"/>
      <c r="I150" s="91"/>
      <c r="J150" s="91">
        <v>0.1</v>
      </c>
      <c r="K150" s="91">
        <v>0.1</v>
      </c>
      <c r="L150" s="91">
        <v>0.8</v>
      </c>
      <c r="M150" s="91"/>
      <c r="N150" s="91"/>
      <c r="O150" s="91">
        <v>11</v>
      </c>
      <c r="P150" s="91"/>
      <c r="Q150" s="91">
        <v>0.2</v>
      </c>
      <c r="R150" s="91">
        <v>5</v>
      </c>
      <c r="S150" s="91"/>
      <c r="T150" s="91"/>
      <c r="U150" s="91"/>
      <c r="V150" s="91"/>
      <c r="W150" s="91"/>
      <c r="X150" s="91">
        <v>7.8</v>
      </c>
      <c r="Y150" s="91"/>
      <c r="Z150" s="91"/>
      <c r="AA150" s="91"/>
      <c r="AB150" s="91"/>
      <c r="AC150" s="132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4114650</v>
      </c>
      <c r="AE150" s="132">
        <f t="shared" si="9"/>
        <v>9.3000000000000007</v>
      </c>
      <c r="AF150" s="91"/>
      <c r="AG150" s="91"/>
      <c r="AH150" s="91">
        <v>2</v>
      </c>
      <c r="AI150" s="91"/>
      <c r="AJ150" s="91"/>
      <c r="AK150" s="91"/>
      <c r="AL150" s="91">
        <v>4</v>
      </c>
      <c r="AM150" s="91"/>
      <c r="AN150" s="91"/>
      <c r="AO150" s="91">
        <v>3.3</v>
      </c>
      <c r="AP150" s="91"/>
      <c r="AQ150" s="91"/>
      <c r="AR150" s="91"/>
      <c r="AS150" s="91"/>
      <c r="AT150" s="91"/>
      <c r="AU150" s="132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1425250</v>
      </c>
      <c r="AV150" s="132">
        <f t="shared" si="10"/>
        <v>1440127.5</v>
      </c>
      <c r="AW150" s="91" t="str">
        <f t="shared" si="11"/>
        <v>Credit is within Limit</v>
      </c>
      <c r="AX150" s="91" t="str">
        <f>IFERROR(IF(VLOOKUP(C150,'Overdue Credits'!$A:$F,6,0)&gt;2,"High Risk Customer",IF(VLOOKUP(C150,'Overdue Credits'!$A:$F,6,0)&gt;0,"Medium Risk Customer","Low Risk Customer")),"Low Risk Customer")</f>
        <v>Low Risk Customer</v>
      </c>
    </row>
    <row r="151" spans="1:50" x14ac:dyDescent="0.3">
      <c r="A151" s="14">
        <v>143</v>
      </c>
      <c r="B151" s="14" t="s">
        <v>33</v>
      </c>
      <c r="C151" s="14" t="s">
        <v>1539</v>
      </c>
      <c r="D151" s="14"/>
      <c r="E151" s="14" t="s">
        <v>1674</v>
      </c>
      <c r="F151" s="14" t="s">
        <v>753</v>
      </c>
      <c r="G151" s="137">
        <f t="shared" si="8"/>
        <v>15</v>
      </c>
      <c r="H151" s="91"/>
      <c r="I151" s="91"/>
      <c r="J151" s="91">
        <v>6</v>
      </c>
      <c r="K151" s="91"/>
      <c r="L151" s="91"/>
      <c r="M151" s="91"/>
      <c r="N151" s="91"/>
      <c r="O151" s="91">
        <v>5</v>
      </c>
      <c r="P151" s="91"/>
      <c r="Q151" s="91"/>
      <c r="R151" s="91"/>
      <c r="S151" s="91"/>
      <c r="T151" s="91"/>
      <c r="U151" s="91"/>
      <c r="V151" s="91"/>
      <c r="W151" s="91"/>
      <c r="X151" s="91">
        <v>4</v>
      </c>
      <c r="Y151" s="91"/>
      <c r="Z151" s="91"/>
      <c r="AA151" s="91"/>
      <c r="AB151" s="91"/>
      <c r="AC151" s="132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2893000</v>
      </c>
      <c r="AE151" s="132">
        <f t="shared" si="9"/>
        <v>5.5</v>
      </c>
      <c r="AF151" s="91"/>
      <c r="AG151" s="91"/>
      <c r="AH151" s="91">
        <v>1.5</v>
      </c>
      <c r="AI151" s="91">
        <v>1</v>
      </c>
      <c r="AJ151" s="91"/>
      <c r="AK151" s="91"/>
      <c r="AL151" s="91">
        <v>3</v>
      </c>
      <c r="AM151" s="91"/>
      <c r="AN151" s="91"/>
      <c r="AO151" s="91"/>
      <c r="AP151" s="91"/>
      <c r="AQ151" s="91"/>
      <c r="AR151" s="91"/>
      <c r="AS151" s="91"/>
      <c r="AT151" s="91"/>
      <c r="AU151" s="132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964000</v>
      </c>
      <c r="AV151" s="132">
        <f t="shared" si="10"/>
        <v>1012549.9999999999</v>
      </c>
      <c r="AW151" s="91" t="str">
        <f t="shared" si="11"/>
        <v>Credit is within Limit</v>
      </c>
      <c r="AX151" s="91" t="str">
        <f>IFERROR(IF(VLOOKUP(C151,'Overdue Credits'!$A:$F,6,0)&gt;2,"High Risk Customer",IF(VLOOKUP(C151,'Overdue Credits'!$A:$F,6,0)&gt;0,"Medium Risk Customer","Low Risk Customer")),"Low Risk Customer")</f>
        <v>Low Risk Customer</v>
      </c>
    </row>
    <row r="152" spans="1:50" x14ac:dyDescent="0.3">
      <c r="A152" s="14">
        <v>144</v>
      </c>
      <c r="B152" s="14" t="s">
        <v>32</v>
      </c>
      <c r="C152" s="14" t="s">
        <v>1675</v>
      </c>
      <c r="D152" s="14"/>
      <c r="E152" s="14" t="s">
        <v>1676</v>
      </c>
      <c r="F152" s="14" t="s">
        <v>753</v>
      </c>
      <c r="G152" s="137">
        <f t="shared" si="8"/>
        <v>10</v>
      </c>
      <c r="H152" s="91"/>
      <c r="I152" s="91"/>
      <c r="J152" s="91">
        <v>4</v>
      </c>
      <c r="K152" s="91"/>
      <c r="L152" s="91"/>
      <c r="M152" s="91"/>
      <c r="N152" s="91"/>
      <c r="O152" s="91">
        <v>2</v>
      </c>
      <c r="P152" s="91"/>
      <c r="Q152" s="91"/>
      <c r="R152" s="91"/>
      <c r="S152" s="91"/>
      <c r="T152" s="91"/>
      <c r="U152" s="91"/>
      <c r="V152" s="91"/>
      <c r="W152" s="91"/>
      <c r="X152" s="91">
        <v>4</v>
      </c>
      <c r="Y152" s="91"/>
      <c r="Z152" s="91"/>
      <c r="AA152" s="91"/>
      <c r="AB152" s="91"/>
      <c r="AC152" s="132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1880000</v>
      </c>
      <c r="AE152" s="132">
        <f t="shared" si="9"/>
        <v>0</v>
      </c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132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132">
        <f t="shared" si="10"/>
        <v>658000</v>
      </c>
      <c r="AW152" s="91" t="str">
        <f t="shared" si="11"/>
        <v xml:space="preserve"> </v>
      </c>
      <c r="AX152" s="91" t="str">
        <f>IFERROR(IF(VLOOKUP(C152,'Overdue Credits'!$A:$F,6,0)&gt;2,"High Risk Customer",IF(VLOOKUP(C152,'Overdue Credits'!$A:$F,6,0)&gt;0,"Medium Risk Customer","Low Risk Customer")),"Low Risk Customer")</f>
        <v>Low Risk Customer</v>
      </c>
    </row>
    <row r="153" spans="1:50" x14ac:dyDescent="0.3">
      <c r="A153" s="14">
        <v>145</v>
      </c>
      <c r="B153" s="14" t="s">
        <v>33</v>
      </c>
      <c r="C153" s="14" t="s">
        <v>1677</v>
      </c>
      <c r="D153" s="14"/>
      <c r="E153" s="14" t="s">
        <v>1678</v>
      </c>
      <c r="F153" s="14" t="s">
        <v>753</v>
      </c>
      <c r="G153" s="137">
        <f t="shared" si="8"/>
        <v>10</v>
      </c>
      <c r="H153" s="91"/>
      <c r="I153" s="91"/>
      <c r="J153" s="91">
        <v>4</v>
      </c>
      <c r="K153" s="91"/>
      <c r="L153" s="91"/>
      <c r="M153" s="91"/>
      <c r="N153" s="91"/>
      <c r="O153" s="91">
        <v>2</v>
      </c>
      <c r="P153" s="91"/>
      <c r="Q153" s="91"/>
      <c r="R153" s="91"/>
      <c r="S153" s="91"/>
      <c r="T153" s="91"/>
      <c r="U153" s="91"/>
      <c r="V153" s="91"/>
      <c r="W153" s="91"/>
      <c r="X153" s="91">
        <v>4</v>
      </c>
      <c r="Y153" s="91"/>
      <c r="Z153" s="91"/>
      <c r="AA153" s="91"/>
      <c r="AB153" s="91"/>
      <c r="AC153" s="132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1880000</v>
      </c>
      <c r="AE153" s="132">
        <f t="shared" si="9"/>
        <v>3.5</v>
      </c>
      <c r="AF153" s="91"/>
      <c r="AG153" s="91"/>
      <c r="AH153" s="91">
        <v>0.5</v>
      </c>
      <c r="AI153" s="91">
        <v>1</v>
      </c>
      <c r="AJ153" s="91"/>
      <c r="AK153" s="91"/>
      <c r="AL153" s="91">
        <v>2</v>
      </c>
      <c r="AM153" s="91"/>
      <c r="AN153" s="91"/>
      <c r="AO153" s="91"/>
      <c r="AP153" s="91"/>
      <c r="AQ153" s="91"/>
      <c r="AR153" s="91"/>
      <c r="AS153" s="91"/>
      <c r="AT153" s="91"/>
      <c r="AU153" s="132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622500</v>
      </c>
      <c r="AV153" s="132">
        <f t="shared" si="10"/>
        <v>658000</v>
      </c>
      <c r="AW153" s="91" t="str">
        <f t="shared" si="11"/>
        <v>Credit is within Limit</v>
      </c>
      <c r="AX153" s="91" t="str">
        <f>IFERROR(IF(VLOOKUP(C153,'Overdue Credits'!$A:$F,6,0)&gt;2,"High Risk Customer",IF(VLOOKUP(C153,'Overdue Credits'!$A:$F,6,0)&gt;0,"Medium Risk Customer","Low Risk Customer")),"Low Risk Customer")</f>
        <v>Low Risk Customer</v>
      </c>
    </row>
    <row r="154" spans="1:50" x14ac:dyDescent="0.3">
      <c r="A154" s="14">
        <v>146</v>
      </c>
      <c r="B154" s="14" t="s">
        <v>32</v>
      </c>
      <c r="C154" s="14" t="s">
        <v>1679</v>
      </c>
      <c r="D154" s="14"/>
      <c r="E154" s="14" t="s">
        <v>1680</v>
      </c>
      <c r="F154" s="14" t="s">
        <v>753</v>
      </c>
      <c r="G154" s="137">
        <f t="shared" si="8"/>
        <v>25</v>
      </c>
      <c r="H154" s="91"/>
      <c r="I154" s="91"/>
      <c r="J154" s="91">
        <v>10</v>
      </c>
      <c r="K154" s="91"/>
      <c r="L154" s="91"/>
      <c r="M154" s="91"/>
      <c r="N154" s="91"/>
      <c r="O154" s="91">
        <v>10</v>
      </c>
      <c r="P154" s="91"/>
      <c r="Q154" s="91"/>
      <c r="R154" s="91"/>
      <c r="S154" s="91"/>
      <c r="T154" s="91"/>
      <c r="U154" s="91"/>
      <c r="V154" s="91"/>
      <c r="W154" s="91"/>
      <c r="X154" s="91">
        <v>5</v>
      </c>
      <c r="Y154" s="91"/>
      <c r="Z154" s="91"/>
      <c r="AA154" s="91"/>
      <c r="AB154" s="91"/>
      <c r="AC154" s="132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4882500</v>
      </c>
      <c r="AE154" s="132">
        <f t="shared" si="9"/>
        <v>8</v>
      </c>
      <c r="AF154" s="91"/>
      <c r="AG154" s="91"/>
      <c r="AH154" s="91">
        <v>2</v>
      </c>
      <c r="AI154" s="91">
        <v>1</v>
      </c>
      <c r="AJ154" s="91"/>
      <c r="AK154" s="91">
        <v>1</v>
      </c>
      <c r="AL154" s="91">
        <v>2</v>
      </c>
      <c r="AM154" s="91">
        <v>1</v>
      </c>
      <c r="AN154" s="91"/>
      <c r="AO154" s="91">
        <v>1</v>
      </c>
      <c r="AP154" s="91"/>
      <c r="AQ154" s="91"/>
      <c r="AR154" s="91"/>
      <c r="AS154" s="91"/>
      <c r="AT154" s="91"/>
      <c r="AU154" s="132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1335500</v>
      </c>
      <c r="AV154" s="132">
        <f t="shared" si="10"/>
        <v>1708875</v>
      </c>
      <c r="AW154" s="91" t="str">
        <f t="shared" si="11"/>
        <v>Credit is within Limit</v>
      </c>
      <c r="AX154" s="91" t="str">
        <f>IFERROR(IF(VLOOKUP(C154,'Overdue Credits'!$A:$F,6,0)&gt;2,"High Risk Customer",IF(VLOOKUP(C154,'Overdue Credits'!$A:$F,6,0)&gt;0,"Medium Risk Customer","Low Risk Customer")),"Low Risk Customer")</f>
        <v>Low Risk Customer</v>
      </c>
    </row>
    <row r="155" spans="1:50" x14ac:dyDescent="0.3">
      <c r="A155" s="14">
        <v>147</v>
      </c>
      <c r="B155" s="14" t="s">
        <v>32</v>
      </c>
      <c r="C155" s="14" t="s">
        <v>1681</v>
      </c>
      <c r="D155" s="14"/>
      <c r="E155" s="14" t="s">
        <v>1682</v>
      </c>
      <c r="F155" s="14" t="s">
        <v>753</v>
      </c>
      <c r="G155" s="137">
        <f t="shared" si="8"/>
        <v>10</v>
      </c>
      <c r="H155" s="91"/>
      <c r="I155" s="91"/>
      <c r="J155" s="91">
        <v>4</v>
      </c>
      <c r="K155" s="91"/>
      <c r="L155" s="91"/>
      <c r="M155" s="91"/>
      <c r="N155" s="91"/>
      <c r="O155" s="91">
        <v>2</v>
      </c>
      <c r="P155" s="91"/>
      <c r="Q155" s="91"/>
      <c r="R155" s="91"/>
      <c r="S155" s="91"/>
      <c r="T155" s="91"/>
      <c r="U155" s="91"/>
      <c r="V155" s="91"/>
      <c r="W155" s="91"/>
      <c r="X155" s="91">
        <v>4</v>
      </c>
      <c r="Y155" s="91"/>
      <c r="Z155" s="91"/>
      <c r="AA155" s="91"/>
      <c r="AB155" s="91"/>
      <c r="AC155" s="132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1880000</v>
      </c>
      <c r="AE155" s="132">
        <f t="shared" si="9"/>
        <v>0</v>
      </c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  <c r="AT155" s="91"/>
      <c r="AU155" s="132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132">
        <f t="shared" si="10"/>
        <v>658000</v>
      </c>
      <c r="AW155" s="91" t="str">
        <f t="shared" si="11"/>
        <v xml:space="preserve"> </v>
      </c>
      <c r="AX155" s="91" t="str">
        <f>IFERROR(IF(VLOOKUP(C155,'Overdue Credits'!$A:$F,6,0)&gt;2,"High Risk Customer",IF(VLOOKUP(C155,'Overdue Credits'!$A:$F,6,0)&gt;0,"Medium Risk Customer","Low Risk Customer")),"Low Risk Customer")</f>
        <v>Low Risk Customer</v>
      </c>
    </row>
    <row r="156" spans="1:50" x14ac:dyDescent="0.3">
      <c r="A156" s="14">
        <v>148</v>
      </c>
      <c r="B156" s="14" t="s">
        <v>33</v>
      </c>
      <c r="C156" s="14" t="s">
        <v>1683</v>
      </c>
      <c r="D156" s="14"/>
      <c r="E156" s="14" t="s">
        <v>1684</v>
      </c>
      <c r="F156" s="14" t="s">
        <v>753</v>
      </c>
      <c r="G156" s="137">
        <f t="shared" si="8"/>
        <v>10</v>
      </c>
      <c r="H156" s="91"/>
      <c r="I156" s="91"/>
      <c r="J156" s="91">
        <v>4</v>
      </c>
      <c r="K156" s="91"/>
      <c r="L156" s="91"/>
      <c r="M156" s="91"/>
      <c r="N156" s="91"/>
      <c r="O156" s="91">
        <v>2</v>
      </c>
      <c r="P156" s="91"/>
      <c r="Q156" s="91"/>
      <c r="R156" s="91"/>
      <c r="S156" s="91"/>
      <c r="T156" s="91"/>
      <c r="U156" s="91"/>
      <c r="V156" s="91"/>
      <c r="W156" s="91"/>
      <c r="X156" s="91">
        <v>4</v>
      </c>
      <c r="Y156" s="91"/>
      <c r="Z156" s="91"/>
      <c r="AA156" s="91"/>
      <c r="AB156" s="91"/>
      <c r="AC156" s="132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1880000</v>
      </c>
      <c r="AE156" s="132">
        <f t="shared" si="9"/>
        <v>0</v>
      </c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  <c r="AT156" s="91"/>
      <c r="AU156" s="132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132">
        <f t="shared" si="10"/>
        <v>658000</v>
      </c>
      <c r="AW156" s="91" t="str">
        <f t="shared" si="11"/>
        <v xml:space="preserve"> </v>
      </c>
      <c r="AX156" s="91" t="str">
        <f>IFERROR(IF(VLOOKUP(C156,'Overdue Credits'!$A:$F,6,0)&gt;2,"High Risk Customer",IF(VLOOKUP(C156,'Overdue Credits'!$A:$F,6,0)&gt;0,"Medium Risk Customer","Low Risk Customer")),"Low Risk Customer")</f>
        <v>Low Risk Customer</v>
      </c>
    </row>
    <row r="157" spans="1:50" x14ac:dyDescent="0.3">
      <c r="A157" s="14">
        <v>149</v>
      </c>
      <c r="B157" s="14" t="s">
        <v>32</v>
      </c>
      <c r="C157" s="14" t="s">
        <v>1685</v>
      </c>
      <c r="D157" s="14"/>
      <c r="E157" s="14" t="s">
        <v>1686</v>
      </c>
      <c r="F157" s="14" t="s">
        <v>753</v>
      </c>
      <c r="G157" s="137">
        <f t="shared" si="8"/>
        <v>10</v>
      </c>
      <c r="H157" s="91"/>
      <c r="I157" s="91"/>
      <c r="J157" s="91">
        <v>4</v>
      </c>
      <c r="K157" s="91"/>
      <c r="L157" s="91"/>
      <c r="M157" s="91"/>
      <c r="N157" s="91"/>
      <c r="O157" s="91">
        <v>2</v>
      </c>
      <c r="P157" s="91"/>
      <c r="Q157" s="91"/>
      <c r="R157" s="91"/>
      <c r="S157" s="91"/>
      <c r="T157" s="91"/>
      <c r="U157" s="91"/>
      <c r="V157" s="91"/>
      <c r="W157" s="91"/>
      <c r="X157" s="91">
        <v>4</v>
      </c>
      <c r="Y157" s="91"/>
      <c r="Z157" s="91"/>
      <c r="AA157" s="91"/>
      <c r="AB157" s="91"/>
      <c r="AC157" s="132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1880000</v>
      </c>
      <c r="AE157" s="132">
        <f t="shared" si="9"/>
        <v>0</v>
      </c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132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132">
        <f t="shared" si="10"/>
        <v>658000</v>
      </c>
      <c r="AW157" s="91" t="str">
        <f t="shared" si="11"/>
        <v xml:space="preserve"> </v>
      </c>
      <c r="AX157" s="91" t="str">
        <f>IFERROR(IF(VLOOKUP(C157,'Overdue Credits'!$A:$F,6,0)&gt;2,"High Risk Customer",IF(VLOOKUP(C157,'Overdue Credits'!$A:$F,6,0)&gt;0,"Medium Risk Customer","Low Risk Customer")),"Low Risk Customer")</f>
        <v>Low Risk Customer</v>
      </c>
    </row>
    <row r="158" spans="1:50" x14ac:dyDescent="0.3">
      <c r="A158" s="14">
        <v>150</v>
      </c>
      <c r="B158" s="14" t="s">
        <v>11</v>
      </c>
      <c r="C158" s="14" t="s">
        <v>1533</v>
      </c>
      <c r="D158" s="14"/>
      <c r="E158" s="14" t="s">
        <v>1687</v>
      </c>
      <c r="F158" s="14" t="s">
        <v>753</v>
      </c>
      <c r="G158" s="137">
        <f t="shared" si="8"/>
        <v>11</v>
      </c>
      <c r="H158" s="91"/>
      <c r="I158" s="91"/>
      <c r="J158" s="91">
        <v>3</v>
      </c>
      <c r="K158" s="91">
        <v>0.1</v>
      </c>
      <c r="L158" s="91">
        <v>0.2</v>
      </c>
      <c r="M158" s="91"/>
      <c r="N158" s="91"/>
      <c r="O158" s="91">
        <v>3</v>
      </c>
      <c r="P158" s="91"/>
      <c r="Q158" s="91"/>
      <c r="R158" s="91">
        <v>1</v>
      </c>
      <c r="S158" s="91"/>
      <c r="T158" s="91"/>
      <c r="U158" s="91">
        <v>0.5</v>
      </c>
      <c r="V158" s="91"/>
      <c r="W158" s="91">
        <v>0.2</v>
      </c>
      <c r="X158" s="91">
        <v>3</v>
      </c>
      <c r="Y158" s="91"/>
      <c r="Z158" s="91"/>
      <c r="AA158" s="91"/>
      <c r="AB158" s="91"/>
      <c r="AC158" s="132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1936900</v>
      </c>
      <c r="AE158" s="132">
        <f t="shared" si="9"/>
        <v>3.3</v>
      </c>
      <c r="AF158" s="91"/>
      <c r="AG158" s="91"/>
      <c r="AH158" s="91">
        <v>0.5</v>
      </c>
      <c r="AI158" s="91">
        <v>0.5</v>
      </c>
      <c r="AJ158" s="91"/>
      <c r="AK158" s="91">
        <v>0.3</v>
      </c>
      <c r="AL158" s="91">
        <v>1</v>
      </c>
      <c r="AM158" s="91"/>
      <c r="AN158" s="91"/>
      <c r="AO158" s="91">
        <v>1</v>
      </c>
      <c r="AP158" s="91"/>
      <c r="AQ158" s="91"/>
      <c r="AR158" s="91"/>
      <c r="AS158" s="91"/>
      <c r="AT158" s="91"/>
      <c r="AU158" s="132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534350</v>
      </c>
      <c r="AV158" s="132">
        <f t="shared" si="10"/>
        <v>677915</v>
      </c>
      <c r="AW158" s="91" t="str">
        <f t="shared" si="11"/>
        <v>Credit is within Limit</v>
      </c>
      <c r="AX158" s="91" t="str">
        <f>IFERROR(IF(VLOOKUP(C158,'Overdue Credits'!$A:$F,6,0)&gt;2,"High Risk Customer",IF(VLOOKUP(C158,'Overdue Credits'!$A:$F,6,0)&gt;0,"Medium Risk Customer","Low Risk Customer")),"Low Risk Customer")</f>
        <v>Low Risk Customer</v>
      </c>
    </row>
    <row r="159" spans="1:50" x14ac:dyDescent="0.3">
      <c r="A159" s="14">
        <v>151</v>
      </c>
      <c r="B159" s="14" t="s">
        <v>11</v>
      </c>
      <c r="C159" s="14" t="s">
        <v>1540</v>
      </c>
      <c r="D159" s="14"/>
      <c r="E159" s="14" t="s">
        <v>1688</v>
      </c>
      <c r="F159" s="14" t="s">
        <v>753</v>
      </c>
      <c r="G159" s="137">
        <f t="shared" si="8"/>
        <v>15</v>
      </c>
      <c r="H159" s="91"/>
      <c r="I159" s="91"/>
      <c r="J159" s="91">
        <v>2</v>
      </c>
      <c r="K159" s="91">
        <v>0.3</v>
      </c>
      <c r="L159" s="91">
        <v>1</v>
      </c>
      <c r="M159" s="91"/>
      <c r="N159" s="91"/>
      <c r="O159" s="91">
        <v>3</v>
      </c>
      <c r="P159" s="91"/>
      <c r="Q159" s="91"/>
      <c r="R159" s="91">
        <v>2</v>
      </c>
      <c r="S159" s="91"/>
      <c r="T159" s="91"/>
      <c r="U159" s="91">
        <v>0.5</v>
      </c>
      <c r="V159" s="91">
        <v>0.2</v>
      </c>
      <c r="W159" s="91">
        <v>1</v>
      </c>
      <c r="X159" s="91">
        <v>5</v>
      </c>
      <c r="Y159" s="91"/>
      <c r="Z159" s="91"/>
      <c r="AA159" s="91"/>
      <c r="AB159" s="91"/>
      <c r="AC159" s="132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2402500</v>
      </c>
      <c r="AE159" s="132">
        <f t="shared" si="9"/>
        <v>3.5</v>
      </c>
      <c r="AF159" s="91"/>
      <c r="AG159" s="91"/>
      <c r="AH159" s="91">
        <v>0.5</v>
      </c>
      <c r="AI159" s="91">
        <v>0.5</v>
      </c>
      <c r="AJ159" s="91"/>
      <c r="AK159" s="91">
        <v>0.5</v>
      </c>
      <c r="AL159" s="91">
        <v>1</v>
      </c>
      <c r="AM159" s="91"/>
      <c r="AN159" s="91"/>
      <c r="AO159" s="91">
        <v>1</v>
      </c>
      <c r="AP159" s="91"/>
      <c r="AQ159" s="91"/>
      <c r="AR159" s="91"/>
      <c r="AS159" s="91"/>
      <c r="AT159" s="91"/>
      <c r="AU159" s="132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563250</v>
      </c>
      <c r="AV159" s="132">
        <f t="shared" si="10"/>
        <v>840875</v>
      </c>
      <c r="AW159" s="91" t="str">
        <f t="shared" si="11"/>
        <v>Credit is within Limit</v>
      </c>
      <c r="AX159" s="91" t="str">
        <f>IFERROR(IF(VLOOKUP(C159,'Overdue Credits'!$A:$F,6,0)&gt;2,"High Risk Customer",IF(VLOOKUP(C159,'Overdue Credits'!$A:$F,6,0)&gt;0,"Medium Risk Customer","Low Risk Customer")),"Low Risk Customer")</f>
        <v>Low Risk Customer</v>
      </c>
    </row>
    <row r="160" spans="1:50" x14ac:dyDescent="0.3">
      <c r="A160" s="14">
        <v>152</v>
      </c>
      <c r="B160" s="14" t="s">
        <v>11</v>
      </c>
      <c r="C160" s="14" t="s">
        <v>1541</v>
      </c>
      <c r="D160" s="14"/>
      <c r="E160" s="14" t="s">
        <v>1689</v>
      </c>
      <c r="F160" s="14" t="s">
        <v>753</v>
      </c>
      <c r="G160" s="137">
        <f t="shared" si="8"/>
        <v>15</v>
      </c>
      <c r="H160" s="91"/>
      <c r="I160" s="91"/>
      <c r="J160" s="91">
        <v>8</v>
      </c>
      <c r="K160" s="91"/>
      <c r="L160" s="91"/>
      <c r="M160" s="91"/>
      <c r="N160" s="91"/>
      <c r="O160" s="91">
        <v>3</v>
      </c>
      <c r="P160" s="91"/>
      <c r="Q160" s="91"/>
      <c r="R160" s="91">
        <v>1</v>
      </c>
      <c r="S160" s="91"/>
      <c r="T160" s="91"/>
      <c r="U160" s="91"/>
      <c r="V160" s="91"/>
      <c r="W160" s="91"/>
      <c r="X160" s="91">
        <v>3</v>
      </c>
      <c r="Y160" s="91"/>
      <c r="Z160" s="91"/>
      <c r="AA160" s="91"/>
      <c r="AB160" s="91"/>
      <c r="AC160" s="132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2941000</v>
      </c>
      <c r="AE160" s="132">
        <f t="shared" si="9"/>
        <v>4</v>
      </c>
      <c r="AF160" s="91"/>
      <c r="AG160" s="91"/>
      <c r="AH160" s="91">
        <v>1</v>
      </c>
      <c r="AI160" s="91">
        <v>1</v>
      </c>
      <c r="AJ160" s="91"/>
      <c r="AK160" s="91"/>
      <c r="AL160" s="91">
        <v>1</v>
      </c>
      <c r="AM160" s="91"/>
      <c r="AN160" s="91"/>
      <c r="AO160" s="91">
        <v>1</v>
      </c>
      <c r="AP160" s="91"/>
      <c r="AQ160" s="91"/>
      <c r="AR160" s="91"/>
      <c r="AS160" s="91"/>
      <c r="AT160" s="91"/>
      <c r="AU160" s="132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697000</v>
      </c>
      <c r="AV160" s="132">
        <f t="shared" si="10"/>
        <v>1029349.9999999999</v>
      </c>
      <c r="AW160" s="91" t="str">
        <f t="shared" si="11"/>
        <v>Credit is within Limit</v>
      </c>
      <c r="AX160" s="91" t="str">
        <f>IFERROR(IF(VLOOKUP(C160,'Overdue Credits'!$A:$F,6,0)&gt;2,"High Risk Customer",IF(VLOOKUP(C160,'Overdue Credits'!$A:$F,6,0)&gt;0,"Medium Risk Customer","Low Risk Customer")),"Low Risk Customer")</f>
        <v>Low Risk Customer</v>
      </c>
    </row>
    <row r="161" spans="1:50" x14ac:dyDescent="0.3">
      <c r="A161" s="14">
        <v>153</v>
      </c>
      <c r="B161" s="14" t="s">
        <v>11</v>
      </c>
      <c r="C161" s="14" t="s">
        <v>1573</v>
      </c>
      <c r="D161" s="14"/>
      <c r="E161" s="14" t="s">
        <v>1690</v>
      </c>
      <c r="F161" s="14" t="s">
        <v>753</v>
      </c>
      <c r="G161" s="137">
        <f t="shared" si="8"/>
        <v>34.999999999999993</v>
      </c>
      <c r="H161" s="91"/>
      <c r="I161" s="91"/>
      <c r="J161" s="91">
        <v>15</v>
      </c>
      <c r="K161" s="91">
        <v>0.4</v>
      </c>
      <c r="L161" s="91">
        <v>0.5</v>
      </c>
      <c r="M161" s="91"/>
      <c r="N161" s="91">
        <v>0</v>
      </c>
      <c r="O161" s="91">
        <v>9</v>
      </c>
      <c r="P161" s="91"/>
      <c r="Q161" s="91"/>
      <c r="R161" s="91">
        <v>2</v>
      </c>
      <c r="S161" s="91"/>
      <c r="T161" s="91"/>
      <c r="U161" s="91">
        <v>0.5</v>
      </c>
      <c r="V161" s="91">
        <v>0.2</v>
      </c>
      <c r="W161" s="91"/>
      <c r="X161" s="91">
        <v>7</v>
      </c>
      <c r="Y161" s="91">
        <v>0.4</v>
      </c>
      <c r="Z161" s="91"/>
      <c r="AA161" s="91"/>
      <c r="AB161" s="91"/>
      <c r="AC161" s="132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6620500</v>
      </c>
      <c r="AE161" s="132">
        <f t="shared" si="9"/>
        <v>8</v>
      </c>
      <c r="AF161" s="91"/>
      <c r="AG161" s="91"/>
      <c r="AH161" s="91">
        <v>1</v>
      </c>
      <c r="AI161" s="91">
        <v>2</v>
      </c>
      <c r="AJ161" s="91"/>
      <c r="AK161" s="91">
        <v>1</v>
      </c>
      <c r="AL161" s="91">
        <v>3</v>
      </c>
      <c r="AM161" s="91"/>
      <c r="AN161" s="91"/>
      <c r="AO161" s="91">
        <v>1</v>
      </c>
      <c r="AP161" s="91"/>
      <c r="AQ161" s="91"/>
      <c r="AR161" s="91"/>
      <c r="AS161" s="91"/>
      <c r="AT161" s="91"/>
      <c r="AU161" s="132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1369500</v>
      </c>
      <c r="AV161" s="132">
        <f t="shared" si="10"/>
        <v>2317175</v>
      </c>
      <c r="AW161" s="91" t="str">
        <f t="shared" si="11"/>
        <v>Credit is within Limit</v>
      </c>
      <c r="AX161" s="91" t="str">
        <f>IFERROR(IF(VLOOKUP(C161,'Overdue Credits'!$A:$F,6,0)&gt;2,"High Risk Customer",IF(VLOOKUP(C161,'Overdue Credits'!$A:$F,6,0)&gt;0,"Medium Risk Customer","Low Risk Customer")),"Low Risk Customer")</f>
        <v>Low Risk Customer</v>
      </c>
    </row>
    <row r="162" spans="1:50" x14ac:dyDescent="0.3">
      <c r="A162" s="14">
        <v>154</v>
      </c>
      <c r="B162" s="14" t="s">
        <v>11</v>
      </c>
      <c r="C162" s="14" t="s">
        <v>1691</v>
      </c>
      <c r="D162" s="14"/>
      <c r="E162" s="14" t="s">
        <v>1692</v>
      </c>
      <c r="F162" s="14" t="s">
        <v>753</v>
      </c>
      <c r="G162" s="137">
        <f t="shared" si="8"/>
        <v>20</v>
      </c>
      <c r="H162" s="91"/>
      <c r="I162" s="91"/>
      <c r="J162" s="91">
        <v>4</v>
      </c>
      <c r="K162" s="91">
        <v>0.1</v>
      </c>
      <c r="L162" s="91">
        <v>0.2</v>
      </c>
      <c r="M162" s="91"/>
      <c r="N162" s="91"/>
      <c r="O162" s="91">
        <v>4</v>
      </c>
      <c r="P162" s="91"/>
      <c r="Q162" s="91"/>
      <c r="R162" s="91">
        <v>3</v>
      </c>
      <c r="S162" s="91"/>
      <c r="T162" s="91"/>
      <c r="U162" s="91">
        <v>0.5</v>
      </c>
      <c r="V162" s="91"/>
      <c r="W162" s="91">
        <v>0.2</v>
      </c>
      <c r="X162" s="91">
        <v>8</v>
      </c>
      <c r="Y162" s="91"/>
      <c r="Z162" s="91"/>
      <c r="AA162" s="91"/>
      <c r="AB162" s="91"/>
      <c r="AC162" s="132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3376400</v>
      </c>
      <c r="AE162" s="132">
        <f t="shared" si="9"/>
        <v>4</v>
      </c>
      <c r="AF162" s="91"/>
      <c r="AG162" s="91"/>
      <c r="AH162" s="91">
        <v>1</v>
      </c>
      <c r="AI162" s="91">
        <v>1</v>
      </c>
      <c r="AJ162" s="91"/>
      <c r="AK162" s="91"/>
      <c r="AL162" s="91">
        <v>1</v>
      </c>
      <c r="AM162" s="91"/>
      <c r="AN162" s="91"/>
      <c r="AO162" s="91">
        <v>1</v>
      </c>
      <c r="AP162" s="91"/>
      <c r="AQ162" s="91"/>
      <c r="AR162" s="91"/>
      <c r="AS162" s="91"/>
      <c r="AT162" s="91"/>
      <c r="AU162" s="132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697000</v>
      </c>
      <c r="AV162" s="132">
        <f t="shared" si="10"/>
        <v>1181740</v>
      </c>
      <c r="AW162" s="91" t="str">
        <f t="shared" si="11"/>
        <v>Credit is within Limit</v>
      </c>
      <c r="AX162" s="91" t="str">
        <f>IFERROR(IF(VLOOKUP(C162,'Overdue Credits'!$A:$F,6,0)&gt;2,"High Risk Customer",IF(VLOOKUP(C162,'Overdue Credits'!$A:$F,6,0)&gt;0,"Medium Risk Customer","Low Risk Customer")),"Low Risk Customer")</f>
        <v>Low Risk Customer</v>
      </c>
    </row>
    <row r="163" spans="1:50" x14ac:dyDescent="0.3">
      <c r="A163" s="14">
        <v>155</v>
      </c>
      <c r="B163" s="14" t="s">
        <v>11</v>
      </c>
      <c r="C163" s="14" t="s">
        <v>1693</v>
      </c>
      <c r="D163" s="14"/>
      <c r="E163" s="14" t="s">
        <v>1694</v>
      </c>
      <c r="F163" s="14" t="s">
        <v>753</v>
      </c>
      <c r="G163" s="137">
        <f t="shared" si="8"/>
        <v>10</v>
      </c>
      <c r="H163" s="91"/>
      <c r="I163" s="91"/>
      <c r="J163" s="91">
        <v>3</v>
      </c>
      <c r="K163" s="91">
        <v>0.5</v>
      </c>
      <c r="L163" s="91">
        <v>0.5</v>
      </c>
      <c r="M163" s="91"/>
      <c r="N163" s="91"/>
      <c r="O163" s="91">
        <v>2</v>
      </c>
      <c r="P163" s="91"/>
      <c r="Q163" s="91"/>
      <c r="R163" s="91">
        <v>1</v>
      </c>
      <c r="S163" s="91"/>
      <c r="T163" s="91"/>
      <c r="U163" s="91"/>
      <c r="V163" s="91"/>
      <c r="W163" s="91"/>
      <c r="X163" s="91">
        <v>3</v>
      </c>
      <c r="Y163" s="91"/>
      <c r="Z163" s="91"/>
      <c r="AA163" s="91"/>
      <c r="AB163" s="91"/>
      <c r="AC163" s="132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1785500</v>
      </c>
      <c r="AE163" s="132">
        <f t="shared" si="9"/>
        <v>0</v>
      </c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132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132">
        <f t="shared" si="10"/>
        <v>624925</v>
      </c>
      <c r="AW163" s="91" t="str">
        <f t="shared" si="11"/>
        <v xml:space="preserve"> </v>
      </c>
      <c r="AX163" s="91" t="str">
        <f>IFERROR(IF(VLOOKUP(C163,'Overdue Credits'!$A:$F,6,0)&gt;2,"High Risk Customer",IF(VLOOKUP(C163,'Overdue Credits'!$A:$F,6,0)&gt;0,"Medium Risk Customer","Low Risk Customer")),"Low Risk Customer")</f>
        <v>Low Risk Customer</v>
      </c>
    </row>
    <row r="164" spans="1:50" x14ac:dyDescent="0.3">
      <c r="A164" s="14">
        <v>156</v>
      </c>
      <c r="B164" s="14" t="s">
        <v>13</v>
      </c>
      <c r="C164" s="14" t="s">
        <v>1695</v>
      </c>
      <c r="D164" s="14"/>
      <c r="E164" s="14" t="s">
        <v>1696</v>
      </c>
      <c r="F164" s="14" t="s">
        <v>753</v>
      </c>
      <c r="G164" s="137">
        <f t="shared" si="8"/>
        <v>11</v>
      </c>
      <c r="H164" s="91"/>
      <c r="I164" s="91"/>
      <c r="J164" s="91">
        <v>4</v>
      </c>
      <c r="K164" s="91">
        <v>0.5</v>
      </c>
      <c r="L164" s="91">
        <v>0.5</v>
      </c>
      <c r="M164" s="91"/>
      <c r="N164" s="91"/>
      <c r="O164" s="91">
        <v>2</v>
      </c>
      <c r="P164" s="91"/>
      <c r="Q164" s="91"/>
      <c r="R164" s="91">
        <v>1</v>
      </c>
      <c r="S164" s="91"/>
      <c r="T164" s="91"/>
      <c r="U164" s="91"/>
      <c r="V164" s="91"/>
      <c r="W164" s="91"/>
      <c r="X164" s="91">
        <v>3</v>
      </c>
      <c r="Y164" s="91"/>
      <c r="Z164" s="91"/>
      <c r="AA164" s="91"/>
      <c r="AB164" s="91"/>
      <c r="AC164" s="132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2008500</v>
      </c>
      <c r="AE164" s="132">
        <f t="shared" si="9"/>
        <v>3.5</v>
      </c>
      <c r="AF164" s="91"/>
      <c r="AG164" s="91"/>
      <c r="AH164" s="91">
        <v>0.5</v>
      </c>
      <c r="AI164" s="91">
        <v>0.5</v>
      </c>
      <c r="AJ164" s="91"/>
      <c r="AK164" s="91">
        <v>0.5</v>
      </c>
      <c r="AL164" s="91">
        <v>1</v>
      </c>
      <c r="AM164" s="91"/>
      <c r="AN164" s="91"/>
      <c r="AO164" s="91">
        <v>1</v>
      </c>
      <c r="AP164" s="91"/>
      <c r="AQ164" s="91"/>
      <c r="AR164" s="91"/>
      <c r="AS164" s="91"/>
      <c r="AT164" s="91"/>
      <c r="AU164" s="132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563250</v>
      </c>
      <c r="AV164" s="132">
        <f t="shared" si="10"/>
        <v>702975</v>
      </c>
      <c r="AW164" s="91" t="str">
        <f t="shared" si="11"/>
        <v>Credit is within Limit</v>
      </c>
      <c r="AX164" s="91" t="str">
        <f>IFERROR(IF(VLOOKUP(C164,'Overdue Credits'!$A:$F,6,0)&gt;2,"High Risk Customer",IF(VLOOKUP(C164,'Overdue Credits'!$A:$F,6,0)&gt;0,"Medium Risk Customer","Low Risk Customer")),"Low Risk Customer")</f>
        <v>Low Risk Customer</v>
      </c>
    </row>
    <row r="165" spans="1:50" x14ac:dyDescent="0.3">
      <c r="A165" s="14">
        <v>157</v>
      </c>
      <c r="B165" s="14" t="s">
        <v>15</v>
      </c>
      <c r="C165" s="14" t="s">
        <v>1578</v>
      </c>
      <c r="D165" s="14"/>
      <c r="E165" s="14" t="s">
        <v>786</v>
      </c>
      <c r="F165" s="14" t="s">
        <v>752</v>
      </c>
      <c r="G165" s="137">
        <f t="shared" si="8"/>
        <v>40</v>
      </c>
      <c r="H165" s="91"/>
      <c r="I165" s="91"/>
      <c r="J165" s="91">
        <v>28.5</v>
      </c>
      <c r="K165" s="91"/>
      <c r="L165" s="91">
        <v>1</v>
      </c>
      <c r="M165" s="91"/>
      <c r="N165" s="91"/>
      <c r="O165" s="91">
        <v>3.5</v>
      </c>
      <c r="P165" s="91"/>
      <c r="Q165" s="91"/>
      <c r="R165" s="91">
        <v>2</v>
      </c>
      <c r="S165" s="91">
        <v>0</v>
      </c>
      <c r="T165" s="91">
        <v>0</v>
      </c>
      <c r="U165" s="91">
        <v>0.25</v>
      </c>
      <c r="V165" s="91">
        <v>0.5</v>
      </c>
      <c r="W165" s="91">
        <v>3.75</v>
      </c>
      <c r="X165" s="91">
        <v>0.5</v>
      </c>
      <c r="Y165" s="91"/>
      <c r="Z165" s="91"/>
      <c r="AA165" s="91"/>
      <c r="AB165" s="91"/>
      <c r="AC165" s="132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7971875</v>
      </c>
      <c r="AE165" s="132">
        <f t="shared" si="9"/>
        <v>10</v>
      </c>
      <c r="AF165" s="91"/>
      <c r="AG165" s="91"/>
      <c r="AH165" s="91"/>
      <c r="AI165" s="91">
        <v>10</v>
      </c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  <c r="AU165" s="132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2230000</v>
      </c>
      <c r="AV165" s="132">
        <f t="shared" si="10"/>
        <v>2790156.25</v>
      </c>
      <c r="AW165" s="91" t="str">
        <f t="shared" si="11"/>
        <v>Credit is within Limit</v>
      </c>
      <c r="AX165" s="91" t="str">
        <f>IFERROR(IF(VLOOKUP(C165,'Overdue Credits'!$A:$F,6,0)&gt;2,"High Risk Customer",IF(VLOOKUP(C165,'Overdue Credits'!$A:$F,6,0)&gt;0,"Medium Risk Customer","Low Risk Customer")),"Low Risk Customer")</f>
        <v>Low Risk Customer</v>
      </c>
    </row>
    <row r="166" spans="1:50" x14ac:dyDescent="0.3">
      <c r="A166" s="14">
        <v>158</v>
      </c>
      <c r="B166" s="14" t="s">
        <v>15</v>
      </c>
      <c r="C166" s="14" t="s">
        <v>1575</v>
      </c>
      <c r="D166" s="14"/>
      <c r="E166" s="14" t="s">
        <v>1576</v>
      </c>
      <c r="F166" s="14" t="s">
        <v>753</v>
      </c>
      <c r="G166" s="137">
        <f t="shared" si="8"/>
        <v>11</v>
      </c>
      <c r="H166" s="91"/>
      <c r="I166" s="91"/>
      <c r="J166" s="91">
        <v>8</v>
      </c>
      <c r="K166" s="91"/>
      <c r="L166" s="91"/>
      <c r="M166" s="91"/>
      <c r="N166" s="91"/>
      <c r="O166" s="91">
        <v>1</v>
      </c>
      <c r="P166" s="91"/>
      <c r="Q166" s="91"/>
      <c r="R166" s="91">
        <v>1</v>
      </c>
      <c r="S166" s="91"/>
      <c r="T166" s="91">
        <v>0</v>
      </c>
      <c r="U166" s="91"/>
      <c r="V166" s="91"/>
      <c r="W166" s="91">
        <v>0</v>
      </c>
      <c r="X166" s="91">
        <v>1</v>
      </c>
      <c r="Y166" s="91"/>
      <c r="Z166" s="91"/>
      <c r="AA166" s="91"/>
      <c r="AB166" s="91"/>
      <c r="AC166" s="132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2258000</v>
      </c>
      <c r="AE166" s="132">
        <f t="shared" si="9"/>
        <v>3</v>
      </c>
      <c r="AF166" s="91"/>
      <c r="AG166" s="91"/>
      <c r="AH166" s="91"/>
      <c r="AI166" s="91">
        <v>3</v>
      </c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  <c r="AT166" s="91"/>
      <c r="AU166" s="132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669000</v>
      </c>
      <c r="AV166" s="132">
        <f t="shared" si="10"/>
        <v>790300</v>
      </c>
      <c r="AW166" s="91" t="str">
        <f t="shared" si="11"/>
        <v>Credit is within Limit</v>
      </c>
      <c r="AX166" s="91" t="str">
        <f>IFERROR(IF(VLOOKUP(C166,'Overdue Credits'!$A:$F,6,0)&gt;2,"High Risk Customer",IF(VLOOKUP(C166,'Overdue Credits'!$A:$F,6,0)&gt;0,"Medium Risk Customer","Low Risk Customer")),"Low Risk Customer")</f>
        <v>Medium Risk Customer</v>
      </c>
    </row>
    <row r="167" spans="1:50" x14ac:dyDescent="0.3">
      <c r="A167" s="14">
        <v>159</v>
      </c>
      <c r="B167" s="14" t="s">
        <v>15</v>
      </c>
      <c r="C167" s="14" t="s">
        <v>1697</v>
      </c>
      <c r="D167" s="14"/>
      <c r="E167" s="14" t="s">
        <v>1698</v>
      </c>
      <c r="F167" s="14" t="s">
        <v>753</v>
      </c>
      <c r="G167" s="137">
        <f t="shared" si="8"/>
        <v>10</v>
      </c>
      <c r="H167" s="91"/>
      <c r="I167" s="91"/>
      <c r="J167" s="91">
        <v>1</v>
      </c>
      <c r="K167" s="91"/>
      <c r="L167" s="91"/>
      <c r="M167" s="91"/>
      <c r="N167" s="91"/>
      <c r="O167" s="91">
        <v>1.5</v>
      </c>
      <c r="P167" s="91"/>
      <c r="Q167" s="91"/>
      <c r="R167" s="91">
        <v>1</v>
      </c>
      <c r="S167" s="91"/>
      <c r="T167" s="91"/>
      <c r="U167" s="91"/>
      <c r="V167" s="91">
        <v>0.5</v>
      </c>
      <c r="W167" s="91">
        <v>2.5</v>
      </c>
      <c r="X167" s="91">
        <v>3.5</v>
      </c>
      <c r="Y167" s="91"/>
      <c r="Z167" s="91"/>
      <c r="AA167" s="91"/>
      <c r="AB167" s="91"/>
      <c r="AC167" s="132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1487750</v>
      </c>
      <c r="AE167" s="132">
        <f t="shared" si="9"/>
        <v>0</v>
      </c>
      <c r="AF167" s="91"/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132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132">
        <f t="shared" si="10"/>
        <v>520712.49999999994</v>
      </c>
      <c r="AW167" s="91" t="str">
        <f t="shared" si="11"/>
        <v xml:space="preserve"> </v>
      </c>
      <c r="AX167" s="91" t="str">
        <f>IFERROR(IF(VLOOKUP(C167,'Overdue Credits'!$A:$F,6,0)&gt;2,"High Risk Customer",IF(VLOOKUP(C167,'Overdue Credits'!$A:$F,6,0)&gt;0,"Medium Risk Customer","Low Risk Customer")),"Low Risk Customer")</f>
        <v>Low Risk Customer</v>
      </c>
    </row>
    <row r="168" spans="1:50" x14ac:dyDescent="0.3">
      <c r="A168" s="14">
        <v>160</v>
      </c>
      <c r="B168" s="14" t="s">
        <v>15</v>
      </c>
      <c r="C168" s="14" t="s">
        <v>1699</v>
      </c>
      <c r="D168" s="14"/>
      <c r="E168" s="14" t="s">
        <v>1700</v>
      </c>
      <c r="F168" s="14" t="s">
        <v>753</v>
      </c>
      <c r="G168" s="137">
        <f t="shared" si="8"/>
        <v>10</v>
      </c>
      <c r="H168" s="91"/>
      <c r="I168" s="91"/>
      <c r="J168" s="91">
        <v>1</v>
      </c>
      <c r="K168" s="91"/>
      <c r="L168" s="91"/>
      <c r="M168" s="91"/>
      <c r="N168" s="91"/>
      <c r="O168" s="91">
        <v>1.5</v>
      </c>
      <c r="P168" s="91"/>
      <c r="Q168" s="91"/>
      <c r="R168" s="91">
        <v>1</v>
      </c>
      <c r="S168" s="91"/>
      <c r="T168" s="91"/>
      <c r="U168" s="91"/>
      <c r="V168" s="91">
        <v>0.5</v>
      </c>
      <c r="W168" s="91">
        <v>2.5</v>
      </c>
      <c r="X168" s="91">
        <v>3.5</v>
      </c>
      <c r="Y168" s="91"/>
      <c r="Z168" s="91"/>
      <c r="AA168" s="91"/>
      <c r="AB168" s="91"/>
      <c r="AC168" s="132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1487750</v>
      </c>
      <c r="AE168" s="132">
        <f t="shared" si="9"/>
        <v>0</v>
      </c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132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132">
        <f t="shared" si="10"/>
        <v>520712.49999999994</v>
      </c>
      <c r="AW168" s="91" t="str">
        <f t="shared" si="11"/>
        <v xml:space="preserve"> </v>
      </c>
      <c r="AX168" s="91" t="str">
        <f>IFERROR(IF(VLOOKUP(C168,'Overdue Credits'!$A:$F,6,0)&gt;2,"High Risk Customer",IF(VLOOKUP(C168,'Overdue Credits'!$A:$F,6,0)&gt;0,"Medium Risk Customer","Low Risk Customer")),"Low Risk Customer")</f>
        <v>Low Risk Customer</v>
      </c>
    </row>
    <row r="169" spans="1:50" x14ac:dyDescent="0.3">
      <c r="A169" s="14">
        <v>161</v>
      </c>
      <c r="B169" s="14" t="s">
        <v>15</v>
      </c>
      <c r="C169" s="14" t="s">
        <v>1701</v>
      </c>
      <c r="D169" s="14"/>
      <c r="E169" s="14" t="s">
        <v>1702</v>
      </c>
      <c r="F169" s="14" t="s">
        <v>753</v>
      </c>
      <c r="G169" s="137">
        <f t="shared" si="8"/>
        <v>11</v>
      </c>
      <c r="H169" s="91"/>
      <c r="I169" s="91"/>
      <c r="J169" s="91">
        <v>8</v>
      </c>
      <c r="K169" s="91"/>
      <c r="L169" s="91"/>
      <c r="M169" s="91"/>
      <c r="N169" s="91"/>
      <c r="O169" s="91">
        <v>1</v>
      </c>
      <c r="P169" s="91"/>
      <c r="Q169" s="91"/>
      <c r="R169" s="91">
        <v>0.5</v>
      </c>
      <c r="S169" s="91"/>
      <c r="T169" s="91">
        <v>0</v>
      </c>
      <c r="U169" s="91"/>
      <c r="V169" s="91"/>
      <c r="W169" s="91">
        <v>0.5</v>
      </c>
      <c r="X169" s="91">
        <v>1</v>
      </c>
      <c r="Y169" s="91"/>
      <c r="Z169" s="91"/>
      <c r="AA169" s="91"/>
      <c r="AB169" s="91"/>
      <c r="AC169" s="132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2244250</v>
      </c>
      <c r="AE169" s="132">
        <f t="shared" si="9"/>
        <v>0</v>
      </c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132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132">
        <f t="shared" si="10"/>
        <v>785487.5</v>
      </c>
      <c r="AW169" s="91" t="str">
        <f t="shared" si="11"/>
        <v xml:space="preserve"> </v>
      </c>
      <c r="AX169" s="91" t="str">
        <f>IFERROR(IF(VLOOKUP(C169,'Overdue Credits'!$A:$F,6,0)&gt;2,"High Risk Customer",IF(VLOOKUP(C169,'Overdue Credits'!$A:$F,6,0)&gt;0,"Medium Risk Customer","Low Risk Customer")),"Low Risk Customer")</f>
        <v>Low Risk Customer</v>
      </c>
    </row>
    <row r="170" spans="1:50" x14ac:dyDescent="0.3">
      <c r="A170" s="14">
        <v>162</v>
      </c>
      <c r="B170" s="14" t="s">
        <v>15</v>
      </c>
      <c r="C170" s="14" t="s">
        <v>1703</v>
      </c>
      <c r="D170" s="14"/>
      <c r="E170" s="14" t="s">
        <v>1704</v>
      </c>
      <c r="F170" s="14" t="s">
        <v>753</v>
      </c>
      <c r="G170" s="137">
        <f t="shared" si="8"/>
        <v>11</v>
      </c>
      <c r="H170" s="91"/>
      <c r="I170" s="91"/>
      <c r="J170" s="91">
        <v>8</v>
      </c>
      <c r="K170" s="91"/>
      <c r="L170" s="91"/>
      <c r="M170" s="91"/>
      <c r="N170" s="91"/>
      <c r="O170" s="91">
        <v>1</v>
      </c>
      <c r="P170" s="91"/>
      <c r="Q170" s="91"/>
      <c r="R170" s="91">
        <v>0.5</v>
      </c>
      <c r="S170" s="91"/>
      <c r="T170" s="91">
        <v>0</v>
      </c>
      <c r="U170" s="91"/>
      <c r="V170" s="91"/>
      <c r="W170" s="91">
        <v>0.5</v>
      </c>
      <c r="X170" s="91">
        <v>1</v>
      </c>
      <c r="Y170" s="91"/>
      <c r="Z170" s="91"/>
      <c r="AA170" s="91"/>
      <c r="AB170" s="91"/>
      <c r="AC170" s="132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2244250</v>
      </c>
      <c r="AE170" s="132">
        <f t="shared" si="9"/>
        <v>0</v>
      </c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132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132">
        <f t="shared" si="10"/>
        <v>785487.5</v>
      </c>
      <c r="AW170" s="91" t="str">
        <f t="shared" si="11"/>
        <v xml:space="preserve"> </v>
      </c>
      <c r="AX170" s="91" t="str">
        <f>IFERROR(IF(VLOOKUP(C170,'Overdue Credits'!$A:$F,6,0)&gt;2,"High Risk Customer",IF(VLOOKUP(C170,'Overdue Credits'!$A:$F,6,0)&gt;0,"Medium Risk Customer","Low Risk Customer")),"Low Risk Customer")</f>
        <v>Low Risk Customer</v>
      </c>
    </row>
    <row r="171" spans="1:50" x14ac:dyDescent="0.3">
      <c r="A171" s="14">
        <v>163</v>
      </c>
      <c r="B171" s="14" t="s">
        <v>9</v>
      </c>
      <c r="C171" s="14" t="s">
        <v>1705</v>
      </c>
      <c r="D171" s="14"/>
      <c r="E171" s="14" t="s">
        <v>1603</v>
      </c>
      <c r="F171" s="14" t="s">
        <v>753</v>
      </c>
      <c r="G171" s="137">
        <f t="shared" si="8"/>
        <v>15</v>
      </c>
      <c r="H171" s="91"/>
      <c r="I171" s="91"/>
      <c r="J171" s="91">
        <v>0.5</v>
      </c>
      <c r="K171" s="91">
        <v>0.2</v>
      </c>
      <c r="L171" s="91">
        <v>0.5</v>
      </c>
      <c r="M171" s="91"/>
      <c r="N171" s="91">
        <v>1</v>
      </c>
      <c r="O171" s="91">
        <v>4</v>
      </c>
      <c r="P171" s="91"/>
      <c r="Q171" s="91">
        <v>0.1</v>
      </c>
      <c r="R171" s="91">
        <v>1</v>
      </c>
      <c r="S171" s="91"/>
      <c r="T171" s="91"/>
      <c r="U171" s="91">
        <v>1</v>
      </c>
      <c r="V171" s="91">
        <v>0.1</v>
      </c>
      <c r="W171" s="91">
        <v>0.15</v>
      </c>
      <c r="X171" s="91">
        <v>5.45</v>
      </c>
      <c r="Y171" s="91">
        <v>1</v>
      </c>
      <c r="Z171" s="91"/>
      <c r="AA171" s="91"/>
      <c r="AB171" s="91"/>
      <c r="AC171" s="132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2255375</v>
      </c>
      <c r="AE171" s="132">
        <f t="shared" si="9"/>
        <v>5.1000000000000005</v>
      </c>
      <c r="AF171" s="91"/>
      <c r="AG171" s="91">
        <v>0.1</v>
      </c>
      <c r="AH171" s="91">
        <v>0</v>
      </c>
      <c r="AI171" s="91">
        <v>0.1</v>
      </c>
      <c r="AJ171" s="91"/>
      <c r="AK171" s="91">
        <v>0.1</v>
      </c>
      <c r="AL171" s="91">
        <v>2.7</v>
      </c>
      <c r="AM171" s="91">
        <v>0.2</v>
      </c>
      <c r="AN171" s="91">
        <v>0.1</v>
      </c>
      <c r="AO171" s="91">
        <v>0.1</v>
      </c>
      <c r="AP171" s="91">
        <v>0.1</v>
      </c>
      <c r="AQ171" s="91"/>
      <c r="AR171" s="91">
        <v>0.2</v>
      </c>
      <c r="AS171" s="91"/>
      <c r="AT171" s="91">
        <v>1.4</v>
      </c>
      <c r="AU171" s="132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691550</v>
      </c>
      <c r="AV171" s="132">
        <f t="shared" si="10"/>
        <v>789381.25</v>
      </c>
      <c r="AW171" s="91" t="str">
        <f t="shared" si="11"/>
        <v>Credit is within Limit</v>
      </c>
      <c r="AX171" s="91" t="str">
        <f>IFERROR(IF(VLOOKUP(C171,'Overdue Credits'!$A:$F,6,0)&gt;2,"High Risk Customer",IF(VLOOKUP(C171,'Overdue Credits'!$A:$F,6,0)&gt;0,"Medium Risk Customer","Low Risk Customer")),"Low Risk Customer")</f>
        <v>Low Risk Customer</v>
      </c>
    </row>
    <row r="172" spans="1:50" x14ac:dyDescent="0.3">
      <c r="A172" s="14">
        <v>164</v>
      </c>
      <c r="B172" s="14" t="s">
        <v>9</v>
      </c>
      <c r="C172" s="14" t="s">
        <v>1706</v>
      </c>
      <c r="D172" s="14"/>
      <c r="E172" s="14" t="s">
        <v>1707</v>
      </c>
      <c r="F172" s="14" t="s">
        <v>1708</v>
      </c>
      <c r="G172" s="137">
        <f t="shared" si="8"/>
        <v>35</v>
      </c>
      <c r="H172" s="91"/>
      <c r="I172" s="91"/>
      <c r="J172" s="91">
        <v>0.1</v>
      </c>
      <c r="K172" s="91">
        <v>0.1</v>
      </c>
      <c r="L172" s="91">
        <v>0.1</v>
      </c>
      <c r="M172" s="91"/>
      <c r="N172" s="91">
        <v>0.1</v>
      </c>
      <c r="O172" s="91">
        <v>3</v>
      </c>
      <c r="P172" s="91">
        <v>0.2</v>
      </c>
      <c r="Q172" s="91">
        <v>0.1</v>
      </c>
      <c r="R172" s="91">
        <v>6</v>
      </c>
      <c r="S172" s="91"/>
      <c r="T172" s="91"/>
      <c r="U172" s="91">
        <v>0.2</v>
      </c>
      <c r="V172" s="91">
        <v>0.1</v>
      </c>
      <c r="W172" s="91">
        <v>2</v>
      </c>
      <c r="X172" s="91">
        <v>20</v>
      </c>
      <c r="Y172" s="91">
        <v>3</v>
      </c>
      <c r="Z172" s="91"/>
      <c r="AA172" s="91"/>
      <c r="AB172" s="91"/>
      <c r="AC172" s="132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5086000</v>
      </c>
      <c r="AE172" s="132">
        <f t="shared" si="9"/>
        <v>0</v>
      </c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132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132">
        <f t="shared" si="10"/>
        <v>1780100</v>
      </c>
      <c r="AW172" s="91" t="str">
        <f t="shared" si="11"/>
        <v xml:space="preserve"> </v>
      </c>
      <c r="AX172" s="91" t="str">
        <f>IFERROR(IF(VLOOKUP(C172,'Overdue Credits'!$A:$F,6,0)&gt;2,"High Risk Customer",IF(VLOOKUP(C172,'Overdue Credits'!$A:$F,6,0)&gt;0,"Medium Risk Customer","Low Risk Customer")),"Low Risk Customer")</f>
        <v>Low Risk Customer</v>
      </c>
    </row>
    <row r="173" spans="1:50" x14ac:dyDescent="0.3">
      <c r="A173" s="14">
        <v>165</v>
      </c>
      <c r="B173" s="14" t="s">
        <v>9</v>
      </c>
      <c r="C173" s="14" t="s">
        <v>1566</v>
      </c>
      <c r="D173" s="14"/>
      <c r="E173" s="14" t="s">
        <v>1709</v>
      </c>
      <c r="F173" s="14" t="s">
        <v>752</v>
      </c>
      <c r="G173" s="137">
        <f t="shared" si="8"/>
        <v>35.000000000000007</v>
      </c>
      <c r="H173" s="91"/>
      <c r="I173" s="91"/>
      <c r="J173" s="91">
        <v>2</v>
      </c>
      <c r="K173" s="91">
        <v>10</v>
      </c>
      <c r="L173" s="91"/>
      <c r="M173" s="91"/>
      <c r="N173" s="91"/>
      <c r="O173" s="91">
        <v>5</v>
      </c>
      <c r="P173" s="91">
        <v>5.8</v>
      </c>
      <c r="Q173" s="91"/>
      <c r="R173" s="91">
        <v>2.2000000000000002</v>
      </c>
      <c r="S173" s="91"/>
      <c r="T173" s="91">
        <v>0</v>
      </c>
      <c r="U173" s="91">
        <v>0.1</v>
      </c>
      <c r="V173" s="91">
        <v>0.1</v>
      </c>
      <c r="W173" s="91">
        <v>0.2</v>
      </c>
      <c r="X173" s="91">
        <v>9</v>
      </c>
      <c r="Y173" s="91">
        <v>0.6</v>
      </c>
      <c r="Z173" s="91"/>
      <c r="AA173" s="91"/>
      <c r="AB173" s="91"/>
      <c r="AC173" s="132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5977050</v>
      </c>
      <c r="AE173" s="132">
        <f t="shared" si="9"/>
        <v>16.2</v>
      </c>
      <c r="AF173" s="91"/>
      <c r="AG173" s="91"/>
      <c r="AH173" s="91">
        <v>1</v>
      </c>
      <c r="AI173" s="91"/>
      <c r="AJ173" s="91"/>
      <c r="AK173" s="91"/>
      <c r="AL173" s="91">
        <v>2</v>
      </c>
      <c r="AM173" s="91"/>
      <c r="AN173" s="91"/>
      <c r="AO173" s="91">
        <v>1</v>
      </c>
      <c r="AP173" s="91">
        <v>1.4</v>
      </c>
      <c r="AQ173" s="91"/>
      <c r="AR173" s="91">
        <v>2.2999999999999998</v>
      </c>
      <c r="AS173" s="91"/>
      <c r="AT173" s="91">
        <v>8.5</v>
      </c>
      <c r="AU173" s="132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1878750</v>
      </c>
      <c r="AV173" s="132">
        <f t="shared" si="10"/>
        <v>2091967.4999999998</v>
      </c>
      <c r="AW173" s="91" t="str">
        <f t="shared" si="11"/>
        <v>Credit is within Limit</v>
      </c>
      <c r="AX173" s="91" t="str">
        <f>IFERROR(IF(VLOOKUP(C173,'Overdue Credits'!$A:$F,6,0)&gt;2,"High Risk Customer",IF(VLOOKUP(C173,'Overdue Credits'!$A:$F,6,0)&gt;0,"Medium Risk Customer","Low Risk Customer")),"Low Risk Customer")</f>
        <v>Medium Risk Customer</v>
      </c>
    </row>
    <row r="174" spans="1:50" x14ac:dyDescent="0.3">
      <c r="A174" s="14">
        <v>166</v>
      </c>
      <c r="B174" s="14" t="s">
        <v>9</v>
      </c>
      <c r="C174" s="14" t="s">
        <v>1593</v>
      </c>
      <c r="D174" s="14"/>
      <c r="E174" s="14" t="s">
        <v>1710</v>
      </c>
      <c r="F174" s="14" t="s">
        <v>752</v>
      </c>
      <c r="G174" s="137">
        <f t="shared" si="8"/>
        <v>34.959999999999994</v>
      </c>
      <c r="H174" s="91"/>
      <c r="I174" s="91"/>
      <c r="J174" s="91">
        <v>0.2</v>
      </c>
      <c r="K174" s="91">
        <v>0</v>
      </c>
      <c r="L174" s="91">
        <v>1</v>
      </c>
      <c r="M174" s="91"/>
      <c r="N174" s="91">
        <v>0</v>
      </c>
      <c r="O174" s="91">
        <v>4.5999999999999996</v>
      </c>
      <c r="P174" s="91">
        <v>7.6</v>
      </c>
      <c r="Q174" s="91">
        <v>0</v>
      </c>
      <c r="R174" s="91">
        <v>0.36</v>
      </c>
      <c r="S174" s="91"/>
      <c r="T174" s="91"/>
      <c r="U174" s="91">
        <v>3</v>
      </c>
      <c r="V174" s="91">
        <v>5.4</v>
      </c>
      <c r="W174" s="91">
        <v>5.2</v>
      </c>
      <c r="X174" s="91">
        <v>6.8</v>
      </c>
      <c r="Y174" s="91">
        <v>0.8</v>
      </c>
      <c r="Z174" s="91"/>
      <c r="AA174" s="91"/>
      <c r="AB174" s="91"/>
      <c r="AC174" s="132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5309500</v>
      </c>
      <c r="AE174" s="132">
        <f t="shared" si="9"/>
        <v>12.200000000000001</v>
      </c>
      <c r="AF174" s="91">
        <v>0</v>
      </c>
      <c r="AG174" s="91">
        <v>0</v>
      </c>
      <c r="AH174" s="91">
        <v>1.5</v>
      </c>
      <c r="AI174" s="91">
        <v>0</v>
      </c>
      <c r="AJ174" s="91">
        <v>0</v>
      </c>
      <c r="AK174" s="91">
        <v>0</v>
      </c>
      <c r="AL174" s="91">
        <v>2.5</v>
      </c>
      <c r="AM174" s="91">
        <v>0.9</v>
      </c>
      <c r="AN174" s="91">
        <v>0.5</v>
      </c>
      <c r="AO174" s="91">
        <v>2.7</v>
      </c>
      <c r="AP174" s="91">
        <v>0.2</v>
      </c>
      <c r="AQ174" s="91">
        <v>0.8</v>
      </c>
      <c r="AR174" s="91">
        <v>0.5</v>
      </c>
      <c r="AS174" s="91"/>
      <c r="AT174" s="91">
        <v>2.6</v>
      </c>
      <c r="AU174" s="132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1655850</v>
      </c>
      <c r="AV174" s="132">
        <f t="shared" si="10"/>
        <v>1858324.9999999998</v>
      </c>
      <c r="AW174" s="91" t="str">
        <f t="shared" si="11"/>
        <v>Credit is within Limit</v>
      </c>
      <c r="AX174" s="91" t="str">
        <f>IFERROR(IF(VLOOKUP(C174,'Overdue Credits'!$A:$F,6,0)&gt;2,"High Risk Customer",IF(VLOOKUP(C174,'Overdue Credits'!$A:$F,6,0)&gt;0,"Medium Risk Customer","Low Risk Customer")),"Low Risk Customer")</f>
        <v>Low Risk Customer</v>
      </c>
    </row>
    <row r="175" spans="1:50" x14ac:dyDescent="0.3">
      <c r="A175" s="14">
        <v>167</v>
      </c>
      <c r="B175" s="14" t="s">
        <v>9</v>
      </c>
      <c r="C175" s="14" t="s">
        <v>1711</v>
      </c>
      <c r="D175" s="14"/>
      <c r="E175" s="14" t="s">
        <v>1712</v>
      </c>
      <c r="F175" s="14" t="s">
        <v>753</v>
      </c>
      <c r="G175" s="137">
        <f t="shared" si="8"/>
        <v>20</v>
      </c>
      <c r="H175" s="91"/>
      <c r="I175" s="91"/>
      <c r="J175" s="91">
        <v>0.1</v>
      </c>
      <c r="K175" s="91">
        <v>0.7</v>
      </c>
      <c r="L175" s="91">
        <v>0.1</v>
      </c>
      <c r="M175" s="91"/>
      <c r="N175" s="91">
        <v>0.4</v>
      </c>
      <c r="O175" s="91">
        <v>7</v>
      </c>
      <c r="P175" s="91"/>
      <c r="Q175" s="91">
        <v>0.1</v>
      </c>
      <c r="R175" s="91">
        <v>0.1</v>
      </c>
      <c r="S175" s="91"/>
      <c r="T175" s="91"/>
      <c r="U175" s="91">
        <v>0.2</v>
      </c>
      <c r="V175" s="91">
        <v>0.1</v>
      </c>
      <c r="W175" s="91">
        <v>0.2</v>
      </c>
      <c r="X175" s="91">
        <v>8</v>
      </c>
      <c r="Y175" s="91">
        <v>3</v>
      </c>
      <c r="Z175" s="91"/>
      <c r="AA175" s="91"/>
      <c r="AB175" s="91"/>
      <c r="AC175" s="132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3113200</v>
      </c>
      <c r="AE175" s="132">
        <f t="shared" si="9"/>
        <v>0</v>
      </c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132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132">
        <f t="shared" si="10"/>
        <v>1089620</v>
      </c>
      <c r="AW175" s="91" t="str">
        <f t="shared" si="11"/>
        <v xml:space="preserve"> </v>
      </c>
      <c r="AX175" s="91" t="str">
        <f>IFERROR(IF(VLOOKUP(C175,'Overdue Credits'!$A:$F,6,0)&gt;2,"High Risk Customer",IF(VLOOKUP(C175,'Overdue Credits'!$A:$F,6,0)&gt;0,"Medium Risk Customer","Low Risk Customer")),"Low Risk Customer")</f>
        <v>Low Risk Customer</v>
      </c>
    </row>
    <row r="176" spans="1:50" x14ac:dyDescent="0.3">
      <c r="A176" s="14">
        <v>168</v>
      </c>
      <c r="B176" s="14" t="s">
        <v>9</v>
      </c>
      <c r="C176" s="14" t="s">
        <v>1713</v>
      </c>
      <c r="D176" s="14"/>
      <c r="E176" s="14" t="s">
        <v>1714</v>
      </c>
      <c r="F176" s="14" t="s">
        <v>1708</v>
      </c>
      <c r="G176" s="137">
        <f t="shared" si="8"/>
        <v>15</v>
      </c>
      <c r="H176" s="91"/>
      <c r="I176" s="91"/>
      <c r="J176" s="91">
        <v>0.1</v>
      </c>
      <c r="K176" s="91">
        <v>0.1</v>
      </c>
      <c r="L176" s="91">
        <v>0.1</v>
      </c>
      <c r="M176" s="91"/>
      <c r="N176" s="91">
        <v>0.1</v>
      </c>
      <c r="O176" s="91">
        <v>3</v>
      </c>
      <c r="P176" s="91">
        <v>0.2</v>
      </c>
      <c r="Q176" s="91">
        <v>0.1</v>
      </c>
      <c r="R176" s="91">
        <v>0</v>
      </c>
      <c r="S176" s="91"/>
      <c r="T176" s="91"/>
      <c r="U176" s="91">
        <v>0.2</v>
      </c>
      <c r="V176" s="91">
        <v>0.1</v>
      </c>
      <c r="W176" s="91">
        <v>2</v>
      </c>
      <c r="X176" s="91">
        <v>6</v>
      </c>
      <c r="Y176" s="91">
        <v>3</v>
      </c>
      <c r="Z176" s="91"/>
      <c r="AA176" s="91"/>
      <c r="AB176" s="91"/>
      <c r="AC176" s="132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2156000</v>
      </c>
      <c r="AE176" s="132">
        <f t="shared" si="9"/>
        <v>0</v>
      </c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132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132">
        <f t="shared" si="10"/>
        <v>754600</v>
      </c>
      <c r="AW176" s="91" t="str">
        <f t="shared" si="11"/>
        <v xml:space="preserve"> </v>
      </c>
      <c r="AX176" s="91" t="str">
        <f>IFERROR(IF(VLOOKUP(C176,'Overdue Credits'!$A:$F,6,0)&gt;2,"High Risk Customer",IF(VLOOKUP(C176,'Overdue Credits'!$A:$F,6,0)&gt;0,"Medium Risk Customer","Low Risk Customer")),"Low Risk Customer")</f>
        <v>Low Risk Customer</v>
      </c>
    </row>
    <row r="177" spans="1:50" x14ac:dyDescent="0.3">
      <c r="A177" s="14">
        <v>169</v>
      </c>
      <c r="B177" s="14" t="s">
        <v>21</v>
      </c>
      <c r="C177" s="14" t="s">
        <v>1089</v>
      </c>
      <c r="D177" s="14"/>
      <c r="E177" s="14" t="s">
        <v>1090</v>
      </c>
      <c r="F177" s="14" t="s">
        <v>752</v>
      </c>
      <c r="G177" s="137">
        <f t="shared" si="8"/>
        <v>0</v>
      </c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132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132">
        <f t="shared" si="9"/>
        <v>0</v>
      </c>
      <c r="AF177" s="91"/>
      <c r="AG177" s="91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1"/>
      <c r="AT177" s="91"/>
      <c r="AU177" s="132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132">
        <f t="shared" si="10"/>
        <v>0</v>
      </c>
      <c r="AW177" s="91" t="str">
        <f t="shared" si="11"/>
        <v xml:space="preserve"> </v>
      </c>
      <c r="AX177" s="91" t="str">
        <f>IFERROR(IF(VLOOKUP(C177,'Overdue Credits'!$A:$F,6,0)&gt;2,"High Risk Customer",IF(VLOOKUP(C177,'Overdue Credits'!$A:$F,6,0)&gt;0,"Medium Risk Customer","Low Risk Customer")),"Low Risk Customer")</f>
        <v>High Risk Customer</v>
      </c>
    </row>
    <row r="178" spans="1:50" x14ac:dyDescent="0.3">
      <c r="A178" s="14">
        <v>170</v>
      </c>
      <c r="B178" s="14" t="s">
        <v>21</v>
      </c>
      <c r="C178" s="14" t="s">
        <v>1039</v>
      </c>
      <c r="D178" s="14"/>
      <c r="E178" s="14" t="s">
        <v>1059</v>
      </c>
      <c r="F178" s="14" t="s">
        <v>752</v>
      </c>
      <c r="G178" s="137">
        <f t="shared" si="8"/>
        <v>50</v>
      </c>
      <c r="H178" s="91"/>
      <c r="I178" s="91"/>
      <c r="J178" s="91">
        <v>7</v>
      </c>
      <c r="K178" s="91">
        <v>1.5</v>
      </c>
      <c r="L178" s="91">
        <v>1</v>
      </c>
      <c r="M178" s="91"/>
      <c r="N178" s="91"/>
      <c r="O178" s="91">
        <v>20</v>
      </c>
      <c r="P178" s="91">
        <v>0.2</v>
      </c>
      <c r="Q178" s="91">
        <v>0.6</v>
      </c>
      <c r="R178" s="91">
        <v>7</v>
      </c>
      <c r="S178" s="91"/>
      <c r="T178" s="91"/>
      <c r="U178" s="91"/>
      <c r="V178" s="91">
        <v>0.7</v>
      </c>
      <c r="W178" s="91">
        <v>0.5</v>
      </c>
      <c r="X178" s="91">
        <v>11.5</v>
      </c>
      <c r="Y178" s="91"/>
      <c r="Z178" s="91"/>
      <c r="AA178" s="91"/>
      <c r="AB178" s="91"/>
      <c r="AC178" s="132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8657600</v>
      </c>
      <c r="AE178" s="132">
        <f t="shared" si="9"/>
        <v>19.2</v>
      </c>
      <c r="AF178" s="91"/>
      <c r="AG178" s="91">
        <v>0.2</v>
      </c>
      <c r="AH178" s="91">
        <v>6</v>
      </c>
      <c r="AI178" s="91">
        <v>1</v>
      </c>
      <c r="AJ178" s="91"/>
      <c r="AK178" s="91">
        <v>1</v>
      </c>
      <c r="AL178" s="91">
        <v>2</v>
      </c>
      <c r="AM178" s="91">
        <v>1</v>
      </c>
      <c r="AN178" s="91"/>
      <c r="AO178" s="91">
        <v>7</v>
      </c>
      <c r="AP178" s="91"/>
      <c r="AQ178" s="91"/>
      <c r="AR178" s="91"/>
      <c r="AS178" s="91"/>
      <c r="AT178" s="91">
        <v>1</v>
      </c>
      <c r="AU178" s="132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3022000</v>
      </c>
      <c r="AV178" s="132">
        <f t="shared" si="10"/>
        <v>3030160</v>
      </c>
      <c r="AW178" s="91" t="str">
        <f t="shared" si="11"/>
        <v>Credit is within Limit</v>
      </c>
      <c r="AX178" s="91" t="str">
        <f>IFERROR(IF(VLOOKUP(C178,'Overdue Credits'!$A:$F,6,0)&gt;2,"High Risk Customer",IF(VLOOKUP(C178,'Overdue Credits'!$A:$F,6,0)&gt;0,"Medium Risk Customer","Low Risk Customer")),"Low Risk Customer")</f>
        <v>Low Risk Customer</v>
      </c>
    </row>
    <row r="179" spans="1:50" x14ac:dyDescent="0.3">
      <c r="A179" s="14">
        <v>171</v>
      </c>
      <c r="B179" s="14" t="s">
        <v>21</v>
      </c>
      <c r="C179" s="14" t="s">
        <v>708</v>
      </c>
      <c r="D179" s="14"/>
      <c r="E179" s="14" t="s">
        <v>709</v>
      </c>
      <c r="F179" s="14" t="s">
        <v>752</v>
      </c>
      <c r="G179" s="137">
        <f t="shared" si="8"/>
        <v>50</v>
      </c>
      <c r="H179" s="91"/>
      <c r="I179" s="91"/>
      <c r="J179" s="91">
        <v>1</v>
      </c>
      <c r="K179" s="91">
        <v>1.4</v>
      </c>
      <c r="L179" s="91">
        <v>1</v>
      </c>
      <c r="M179" s="91"/>
      <c r="N179" s="91"/>
      <c r="O179" s="91">
        <v>16.600000000000001</v>
      </c>
      <c r="P179" s="91"/>
      <c r="Q179" s="91">
        <v>1.4</v>
      </c>
      <c r="R179" s="91">
        <v>5</v>
      </c>
      <c r="S179" s="91"/>
      <c r="T179" s="91"/>
      <c r="U179" s="91">
        <v>2</v>
      </c>
      <c r="V179" s="91">
        <v>2.4</v>
      </c>
      <c r="W179" s="91">
        <v>0.4</v>
      </c>
      <c r="X179" s="91">
        <v>18.8</v>
      </c>
      <c r="Y179" s="91"/>
      <c r="Z179" s="91"/>
      <c r="AA179" s="91"/>
      <c r="AB179" s="91"/>
      <c r="AC179" s="132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7938400</v>
      </c>
      <c r="AE179" s="132">
        <f t="shared" si="9"/>
        <v>18.100000000000001</v>
      </c>
      <c r="AF179" s="91"/>
      <c r="AG179" s="91">
        <v>0.5</v>
      </c>
      <c r="AH179" s="91">
        <v>6</v>
      </c>
      <c r="AI179" s="91">
        <v>0.3</v>
      </c>
      <c r="AJ179" s="91">
        <v>0.3</v>
      </c>
      <c r="AK179" s="91">
        <v>1</v>
      </c>
      <c r="AL179" s="91">
        <v>1</v>
      </c>
      <c r="AM179" s="91">
        <v>1</v>
      </c>
      <c r="AN179" s="91"/>
      <c r="AO179" s="91">
        <v>6</v>
      </c>
      <c r="AP179" s="91">
        <v>2</v>
      </c>
      <c r="AQ179" s="91"/>
      <c r="AR179" s="91"/>
      <c r="AS179" s="91"/>
      <c r="AT179" s="91"/>
      <c r="AU179" s="132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2775000</v>
      </c>
      <c r="AV179" s="132">
        <f t="shared" si="10"/>
        <v>2778440</v>
      </c>
      <c r="AW179" s="91" t="str">
        <f t="shared" si="11"/>
        <v>Credit is within Limit</v>
      </c>
      <c r="AX179" s="91" t="str">
        <f>IFERROR(IF(VLOOKUP(C179,'Overdue Credits'!$A:$F,6,0)&gt;2,"High Risk Customer",IF(VLOOKUP(C179,'Overdue Credits'!$A:$F,6,0)&gt;0,"Medium Risk Customer","Low Risk Customer")),"Low Risk Customer")</f>
        <v>Low Risk Customer</v>
      </c>
    </row>
    <row r="180" spans="1:50" x14ac:dyDescent="0.3">
      <c r="A180" s="14">
        <v>172</v>
      </c>
      <c r="B180" s="14" t="s">
        <v>21</v>
      </c>
      <c r="C180" s="14" t="s">
        <v>704</v>
      </c>
      <c r="D180" s="14"/>
      <c r="E180" s="14" t="s">
        <v>705</v>
      </c>
      <c r="F180" s="14" t="s">
        <v>752</v>
      </c>
      <c r="G180" s="137">
        <f t="shared" si="8"/>
        <v>0</v>
      </c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132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132">
        <f t="shared" si="9"/>
        <v>0</v>
      </c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132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132">
        <f t="shared" si="10"/>
        <v>0</v>
      </c>
      <c r="AW180" s="91" t="str">
        <f t="shared" si="11"/>
        <v xml:space="preserve"> </v>
      </c>
      <c r="AX180" s="91" t="str">
        <f>IFERROR(IF(VLOOKUP(C180,'Overdue Credits'!$A:$F,6,0)&gt;2,"High Risk Customer",IF(VLOOKUP(C180,'Overdue Credits'!$A:$F,6,0)&gt;0,"Medium Risk Customer","Low Risk Customer")),"Low Risk Customer")</f>
        <v>Low Risk Customer</v>
      </c>
    </row>
    <row r="181" spans="1:50" x14ac:dyDescent="0.3">
      <c r="A181" s="14">
        <v>173</v>
      </c>
      <c r="B181" s="14" t="s">
        <v>21</v>
      </c>
      <c r="C181" s="14" t="s">
        <v>732</v>
      </c>
      <c r="D181" s="14"/>
      <c r="E181" s="14" t="s">
        <v>733</v>
      </c>
      <c r="F181" s="14" t="s">
        <v>752</v>
      </c>
      <c r="G181" s="137">
        <f t="shared" si="8"/>
        <v>50</v>
      </c>
      <c r="H181" s="91"/>
      <c r="I181" s="91"/>
      <c r="J181" s="91">
        <v>1</v>
      </c>
      <c r="K181" s="91">
        <v>1</v>
      </c>
      <c r="L181" s="91">
        <v>1</v>
      </c>
      <c r="M181" s="91"/>
      <c r="N181" s="91"/>
      <c r="O181" s="91">
        <v>20</v>
      </c>
      <c r="P181" s="91"/>
      <c r="Q181" s="91">
        <v>2</v>
      </c>
      <c r="R181" s="91">
        <v>10</v>
      </c>
      <c r="S181" s="91"/>
      <c r="T181" s="91"/>
      <c r="U181" s="91">
        <v>1</v>
      </c>
      <c r="V181" s="91">
        <v>2</v>
      </c>
      <c r="W181" s="91">
        <v>0.5</v>
      </c>
      <c r="X181" s="91">
        <v>11.5</v>
      </c>
      <c r="Y181" s="91"/>
      <c r="Z181" s="91"/>
      <c r="AA181" s="91"/>
      <c r="AB181" s="91"/>
      <c r="AC181" s="132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8037750</v>
      </c>
      <c r="AE181" s="132">
        <f t="shared" si="9"/>
        <v>19.5</v>
      </c>
      <c r="AF181" s="91"/>
      <c r="AG181" s="91">
        <v>0.5</v>
      </c>
      <c r="AH181" s="91">
        <v>5</v>
      </c>
      <c r="AI181" s="91">
        <v>1</v>
      </c>
      <c r="AJ181" s="91"/>
      <c r="AK181" s="91">
        <v>1</v>
      </c>
      <c r="AL181" s="91">
        <v>1</v>
      </c>
      <c r="AM181" s="91">
        <v>1</v>
      </c>
      <c r="AN181" s="91"/>
      <c r="AO181" s="91">
        <v>1</v>
      </c>
      <c r="AP181" s="91">
        <v>1</v>
      </c>
      <c r="AQ181" s="91"/>
      <c r="AR181" s="91"/>
      <c r="AS181" s="91"/>
      <c r="AT181" s="91">
        <v>8</v>
      </c>
      <c r="AU181" s="132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2771250</v>
      </c>
      <c r="AV181" s="132">
        <f t="shared" si="10"/>
        <v>2813212.5</v>
      </c>
      <c r="AW181" s="91" t="str">
        <f t="shared" si="11"/>
        <v>Credit is within Limit</v>
      </c>
      <c r="AX181" s="91" t="str">
        <f>IFERROR(IF(VLOOKUP(C181,'Overdue Credits'!$A:$F,6,0)&gt;2,"High Risk Customer",IF(VLOOKUP(C181,'Overdue Credits'!$A:$F,6,0)&gt;0,"Medium Risk Customer","Low Risk Customer")),"Low Risk Customer")</f>
        <v>Low Risk Customer</v>
      </c>
    </row>
    <row r="182" spans="1:50" x14ac:dyDescent="0.3">
      <c r="A182" s="14">
        <v>174</v>
      </c>
      <c r="B182" s="14" t="s">
        <v>21</v>
      </c>
      <c r="C182" s="14" t="s">
        <v>552</v>
      </c>
      <c r="D182" s="14"/>
      <c r="E182" s="14" t="s">
        <v>553</v>
      </c>
      <c r="F182" s="14" t="s">
        <v>752</v>
      </c>
      <c r="G182" s="137">
        <f t="shared" si="8"/>
        <v>14.950000000000001</v>
      </c>
      <c r="H182" s="91"/>
      <c r="I182" s="91"/>
      <c r="J182" s="91">
        <v>0.2</v>
      </c>
      <c r="K182" s="91"/>
      <c r="L182" s="91">
        <v>0.5</v>
      </c>
      <c r="M182" s="91"/>
      <c r="N182" s="91">
        <v>0.1</v>
      </c>
      <c r="O182" s="91">
        <v>9.4</v>
      </c>
      <c r="P182" s="91"/>
      <c r="Q182" s="91">
        <v>1</v>
      </c>
      <c r="R182" s="91">
        <v>2</v>
      </c>
      <c r="S182" s="91"/>
      <c r="T182" s="91"/>
      <c r="U182" s="91">
        <v>0.05</v>
      </c>
      <c r="V182" s="91">
        <v>0.2</v>
      </c>
      <c r="W182" s="91">
        <v>0.5</v>
      </c>
      <c r="X182" s="91">
        <v>1</v>
      </c>
      <c r="Y182" s="91"/>
      <c r="Z182" s="91"/>
      <c r="AA182" s="91"/>
      <c r="AB182" s="91"/>
      <c r="AC182" s="132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2549875</v>
      </c>
      <c r="AE182" s="132">
        <f t="shared" si="9"/>
        <v>5.6300000000000008</v>
      </c>
      <c r="AF182" s="91"/>
      <c r="AG182" s="91">
        <v>0.3</v>
      </c>
      <c r="AH182" s="91">
        <v>2</v>
      </c>
      <c r="AI182" s="91"/>
      <c r="AJ182" s="91">
        <v>0.1</v>
      </c>
      <c r="AK182" s="91">
        <v>1</v>
      </c>
      <c r="AL182" s="91">
        <v>1</v>
      </c>
      <c r="AM182" s="91"/>
      <c r="AN182" s="91"/>
      <c r="AO182" s="91">
        <v>1</v>
      </c>
      <c r="AP182" s="91"/>
      <c r="AQ182" s="91"/>
      <c r="AR182" s="91"/>
      <c r="AS182" s="91"/>
      <c r="AT182" s="91">
        <v>0.23</v>
      </c>
      <c r="AU182" s="132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891850</v>
      </c>
      <c r="AV182" s="132">
        <f t="shared" si="10"/>
        <v>892456.25</v>
      </c>
      <c r="AW182" s="91" t="str">
        <f t="shared" si="11"/>
        <v>Credit is within Limit</v>
      </c>
      <c r="AX182" s="91" t="str">
        <f>IFERROR(IF(VLOOKUP(C182,'Overdue Credits'!$A:$F,6,0)&gt;2,"High Risk Customer",IF(VLOOKUP(C182,'Overdue Credits'!$A:$F,6,0)&gt;0,"Medium Risk Customer","Low Risk Customer")),"Low Risk Customer")</f>
        <v>Low Risk Customer</v>
      </c>
    </row>
    <row r="183" spans="1:50" x14ac:dyDescent="0.3">
      <c r="A183" s="14">
        <v>175</v>
      </c>
      <c r="B183" s="14" t="s">
        <v>21</v>
      </c>
      <c r="C183" s="14" t="s">
        <v>690</v>
      </c>
      <c r="D183" s="14"/>
      <c r="E183" s="14" t="s">
        <v>691</v>
      </c>
      <c r="F183" s="14" t="s">
        <v>833</v>
      </c>
      <c r="G183" s="137">
        <f t="shared" si="8"/>
        <v>70</v>
      </c>
      <c r="H183" s="91"/>
      <c r="I183" s="91"/>
      <c r="J183" s="91">
        <v>5</v>
      </c>
      <c r="K183" s="91">
        <v>1</v>
      </c>
      <c r="L183" s="91">
        <v>2</v>
      </c>
      <c r="M183" s="91"/>
      <c r="N183" s="91"/>
      <c r="O183" s="91">
        <v>20.5</v>
      </c>
      <c r="P183" s="91">
        <v>0.5</v>
      </c>
      <c r="Q183" s="91">
        <v>1</v>
      </c>
      <c r="R183" s="91">
        <v>15</v>
      </c>
      <c r="S183" s="91"/>
      <c r="T183" s="91"/>
      <c r="U183" s="91">
        <v>1</v>
      </c>
      <c r="V183" s="91">
        <v>3</v>
      </c>
      <c r="W183" s="91">
        <v>3</v>
      </c>
      <c r="X183" s="91">
        <v>18</v>
      </c>
      <c r="Y183" s="91"/>
      <c r="Z183" s="91"/>
      <c r="AA183" s="91"/>
      <c r="AB183" s="91"/>
      <c r="AC183" s="132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11149000</v>
      </c>
      <c r="AE183" s="132">
        <f t="shared" si="9"/>
        <v>24.5</v>
      </c>
      <c r="AF183" s="91"/>
      <c r="AG183" s="91">
        <v>1</v>
      </c>
      <c r="AH183" s="91">
        <v>6.5</v>
      </c>
      <c r="AI183" s="91">
        <v>2</v>
      </c>
      <c r="AJ183" s="91">
        <v>1</v>
      </c>
      <c r="AK183" s="91">
        <v>2</v>
      </c>
      <c r="AL183" s="91">
        <v>2</v>
      </c>
      <c r="AM183" s="91">
        <v>3</v>
      </c>
      <c r="AN183" s="91"/>
      <c r="AO183" s="91">
        <v>5</v>
      </c>
      <c r="AP183" s="91"/>
      <c r="AQ183" s="91"/>
      <c r="AR183" s="91"/>
      <c r="AS183" s="91"/>
      <c r="AT183" s="91">
        <v>2</v>
      </c>
      <c r="AU183" s="132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3895500</v>
      </c>
      <c r="AV183" s="132">
        <f t="shared" si="10"/>
        <v>3902149.9999999995</v>
      </c>
      <c r="AW183" s="91" t="str">
        <f t="shared" si="11"/>
        <v>Credit is within Limit</v>
      </c>
      <c r="AX183" s="91" t="str">
        <f>IFERROR(IF(VLOOKUP(C183,'Overdue Credits'!$A:$F,6,0)&gt;2,"High Risk Customer",IF(VLOOKUP(C183,'Overdue Credits'!$A:$F,6,0)&gt;0,"Medium Risk Customer","Low Risk Customer")),"Low Risk Customer")</f>
        <v>Low Risk Customer</v>
      </c>
    </row>
    <row r="184" spans="1:50" x14ac:dyDescent="0.3">
      <c r="A184" s="14">
        <v>176</v>
      </c>
      <c r="B184" s="14" t="s">
        <v>21</v>
      </c>
      <c r="C184" s="14" t="s">
        <v>665</v>
      </c>
      <c r="D184" s="14"/>
      <c r="E184" s="14" t="s">
        <v>666</v>
      </c>
      <c r="F184" s="14" t="s">
        <v>752</v>
      </c>
      <c r="G184" s="137">
        <f t="shared" si="8"/>
        <v>35</v>
      </c>
      <c r="H184" s="91"/>
      <c r="I184" s="91"/>
      <c r="J184" s="91">
        <v>1.2</v>
      </c>
      <c r="K184" s="91">
        <v>1</v>
      </c>
      <c r="L184" s="91">
        <v>0.8</v>
      </c>
      <c r="M184" s="91"/>
      <c r="N184" s="91"/>
      <c r="O184" s="91">
        <v>10</v>
      </c>
      <c r="P184" s="91"/>
      <c r="Q184" s="91">
        <v>5.5</v>
      </c>
      <c r="R184" s="91">
        <v>6.1</v>
      </c>
      <c r="S184" s="91"/>
      <c r="T184" s="91"/>
      <c r="U184" s="91">
        <v>0.4</v>
      </c>
      <c r="V184" s="91">
        <v>2.8</v>
      </c>
      <c r="W184" s="91">
        <v>0.4</v>
      </c>
      <c r="X184" s="91">
        <v>6.8</v>
      </c>
      <c r="Y184" s="91"/>
      <c r="Z184" s="91"/>
      <c r="AA184" s="91"/>
      <c r="AB184" s="91"/>
      <c r="AC184" s="132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5482300</v>
      </c>
      <c r="AE184" s="132">
        <f t="shared" si="9"/>
        <v>11.6</v>
      </c>
      <c r="AF184" s="91"/>
      <c r="AG184" s="91">
        <v>1</v>
      </c>
      <c r="AH184" s="91">
        <v>3.5</v>
      </c>
      <c r="AI184" s="91">
        <v>1</v>
      </c>
      <c r="AJ184" s="91">
        <v>0.6</v>
      </c>
      <c r="AK184" s="91">
        <v>1</v>
      </c>
      <c r="AL184" s="91">
        <v>2</v>
      </c>
      <c r="AM184" s="91">
        <v>1</v>
      </c>
      <c r="AN184" s="91"/>
      <c r="AO184" s="91">
        <v>1</v>
      </c>
      <c r="AP184" s="91"/>
      <c r="AQ184" s="91"/>
      <c r="AR184" s="91"/>
      <c r="AS184" s="91"/>
      <c r="AT184" s="91">
        <v>0.5</v>
      </c>
      <c r="AU184" s="132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1910700</v>
      </c>
      <c r="AV184" s="132">
        <f t="shared" si="10"/>
        <v>1918804.9999999998</v>
      </c>
      <c r="AW184" s="91" t="str">
        <f t="shared" si="11"/>
        <v>Credit is within Limit</v>
      </c>
      <c r="AX184" s="91" t="str">
        <f>IFERROR(IF(VLOOKUP(C184,'Overdue Credits'!$A:$F,6,0)&gt;2,"High Risk Customer",IF(VLOOKUP(C184,'Overdue Credits'!$A:$F,6,0)&gt;0,"Medium Risk Customer","Low Risk Customer")),"Low Risk Customer")</f>
        <v>Low Risk Customer</v>
      </c>
    </row>
    <row r="185" spans="1:50" x14ac:dyDescent="0.3">
      <c r="A185" s="14">
        <v>177</v>
      </c>
      <c r="B185" s="14" t="s">
        <v>21</v>
      </c>
      <c r="C185" s="14" t="s">
        <v>599</v>
      </c>
      <c r="D185" s="14"/>
      <c r="E185" s="14" t="s">
        <v>600</v>
      </c>
      <c r="F185" s="14" t="s">
        <v>752</v>
      </c>
      <c r="G185" s="137">
        <f t="shared" si="8"/>
        <v>35</v>
      </c>
      <c r="H185" s="91"/>
      <c r="I185" s="91"/>
      <c r="J185" s="91">
        <v>0.7</v>
      </c>
      <c r="K185" s="91"/>
      <c r="L185" s="91">
        <v>0.3</v>
      </c>
      <c r="M185" s="91"/>
      <c r="N185" s="91"/>
      <c r="O185" s="91">
        <v>21</v>
      </c>
      <c r="P185" s="91">
        <v>0.2</v>
      </c>
      <c r="Q185" s="91">
        <v>4.0999999999999996</v>
      </c>
      <c r="R185" s="91">
        <v>3.5</v>
      </c>
      <c r="S185" s="91"/>
      <c r="T185" s="91"/>
      <c r="U185" s="91"/>
      <c r="V185" s="91">
        <v>1</v>
      </c>
      <c r="W185" s="91">
        <v>0.2</v>
      </c>
      <c r="X185" s="91">
        <v>4</v>
      </c>
      <c r="Y185" s="91"/>
      <c r="Z185" s="91"/>
      <c r="AA185" s="91"/>
      <c r="AB185" s="91"/>
      <c r="AC185" s="132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6038050</v>
      </c>
      <c r="AE185" s="132">
        <f t="shared" si="9"/>
        <v>12.4</v>
      </c>
      <c r="AF185" s="91"/>
      <c r="AG185" s="91">
        <v>0.5</v>
      </c>
      <c r="AH185" s="91">
        <v>6.5</v>
      </c>
      <c r="AI185" s="91">
        <v>0.5</v>
      </c>
      <c r="AJ185" s="91">
        <v>0.4</v>
      </c>
      <c r="AK185" s="91">
        <v>1</v>
      </c>
      <c r="AL185" s="91">
        <v>1.5</v>
      </c>
      <c r="AM185" s="91">
        <v>1</v>
      </c>
      <c r="AN185" s="91"/>
      <c r="AO185" s="91"/>
      <c r="AP185" s="91"/>
      <c r="AQ185" s="91"/>
      <c r="AR185" s="91"/>
      <c r="AS185" s="91"/>
      <c r="AT185" s="91">
        <v>1</v>
      </c>
      <c r="AU185" s="132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2104800</v>
      </c>
      <c r="AV185" s="132">
        <f t="shared" si="10"/>
        <v>2113317.5</v>
      </c>
      <c r="AW185" s="91" t="str">
        <f t="shared" si="11"/>
        <v>Credit is within Limit</v>
      </c>
      <c r="AX185" s="91" t="str">
        <f>IFERROR(IF(VLOOKUP(C185,'Overdue Credits'!$A:$F,6,0)&gt;2,"High Risk Customer",IF(VLOOKUP(C185,'Overdue Credits'!$A:$F,6,0)&gt;0,"Medium Risk Customer","Low Risk Customer")),"Low Risk Customer")</f>
        <v>Low Risk Customer</v>
      </c>
    </row>
    <row r="186" spans="1:50" x14ac:dyDescent="0.3">
      <c r="A186" s="14">
        <v>178</v>
      </c>
      <c r="B186" s="14" t="s">
        <v>21</v>
      </c>
      <c r="C186" s="14" t="s">
        <v>534</v>
      </c>
      <c r="D186" s="14"/>
      <c r="E186" s="14" t="s">
        <v>535</v>
      </c>
      <c r="F186" s="14" t="s">
        <v>753</v>
      </c>
      <c r="G186" s="137">
        <f t="shared" si="8"/>
        <v>35</v>
      </c>
      <c r="H186" s="91"/>
      <c r="I186" s="91"/>
      <c r="J186" s="91">
        <v>1.4</v>
      </c>
      <c r="K186" s="91"/>
      <c r="L186" s="91">
        <v>3.8</v>
      </c>
      <c r="M186" s="91"/>
      <c r="N186" s="91"/>
      <c r="O186" s="91">
        <v>16</v>
      </c>
      <c r="P186" s="91"/>
      <c r="Q186" s="91">
        <v>2</v>
      </c>
      <c r="R186" s="91">
        <v>4.4000000000000004</v>
      </c>
      <c r="S186" s="91"/>
      <c r="T186" s="91"/>
      <c r="U186" s="91">
        <v>0.3</v>
      </c>
      <c r="V186" s="91">
        <v>0.7</v>
      </c>
      <c r="W186" s="91">
        <v>0.4</v>
      </c>
      <c r="X186" s="91">
        <v>6</v>
      </c>
      <c r="Y186" s="91"/>
      <c r="Z186" s="91"/>
      <c r="AA186" s="91"/>
      <c r="AB186" s="91"/>
      <c r="AC186" s="132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5831250</v>
      </c>
      <c r="AE186" s="132">
        <f t="shared" si="9"/>
        <v>0</v>
      </c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132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132">
        <f t="shared" si="10"/>
        <v>2040937.4999999998</v>
      </c>
      <c r="AW186" s="91" t="str">
        <f t="shared" si="11"/>
        <v xml:space="preserve"> </v>
      </c>
      <c r="AX186" s="91" t="str">
        <f>IFERROR(IF(VLOOKUP(C186,'Overdue Credits'!$A:$F,6,0)&gt;2,"High Risk Customer",IF(VLOOKUP(C186,'Overdue Credits'!$A:$F,6,0)&gt;0,"Medium Risk Customer","Low Risk Customer")),"Low Risk Customer")</f>
        <v>Low Risk Customer</v>
      </c>
    </row>
    <row r="187" spans="1:50" x14ac:dyDescent="0.3">
      <c r="A187" s="14">
        <v>179</v>
      </c>
      <c r="B187" s="14" t="s">
        <v>21</v>
      </c>
      <c r="C187" s="14" t="s">
        <v>601</v>
      </c>
      <c r="D187" s="14"/>
      <c r="E187" s="14" t="s">
        <v>602</v>
      </c>
      <c r="F187" s="14" t="s">
        <v>752</v>
      </c>
      <c r="G187" s="137">
        <f t="shared" si="8"/>
        <v>0</v>
      </c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132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132">
        <f t="shared" si="9"/>
        <v>0</v>
      </c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132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132">
        <f t="shared" si="10"/>
        <v>0</v>
      </c>
      <c r="AW187" s="91" t="str">
        <f t="shared" si="11"/>
        <v xml:space="preserve"> </v>
      </c>
      <c r="AX187" s="91" t="str">
        <f>IFERROR(IF(VLOOKUP(C187,'Overdue Credits'!$A:$F,6,0)&gt;2,"High Risk Customer",IF(VLOOKUP(C187,'Overdue Credits'!$A:$F,6,0)&gt;0,"Medium Risk Customer","Low Risk Customer")),"Low Risk Customer")</f>
        <v>Low Risk Customer</v>
      </c>
    </row>
    <row r="188" spans="1:50" x14ac:dyDescent="0.3">
      <c r="A188" s="14">
        <v>180</v>
      </c>
      <c r="B188" s="14" t="s">
        <v>21</v>
      </c>
      <c r="C188" s="14" t="s">
        <v>681</v>
      </c>
      <c r="D188" s="14"/>
      <c r="E188" s="14" t="s">
        <v>1321</v>
      </c>
      <c r="F188" s="14" t="s">
        <v>833</v>
      </c>
      <c r="G188" s="137">
        <f t="shared" si="8"/>
        <v>35</v>
      </c>
      <c r="H188" s="91"/>
      <c r="I188" s="91"/>
      <c r="J188" s="91">
        <v>0.3</v>
      </c>
      <c r="K188" s="91"/>
      <c r="L188" s="91">
        <v>0.3</v>
      </c>
      <c r="M188" s="91"/>
      <c r="N188" s="91"/>
      <c r="O188" s="91">
        <v>20.7</v>
      </c>
      <c r="P188" s="91"/>
      <c r="Q188" s="91">
        <v>1</v>
      </c>
      <c r="R188" s="91">
        <v>4.9000000000000004</v>
      </c>
      <c r="S188" s="91"/>
      <c r="T188" s="91"/>
      <c r="U188" s="91">
        <v>1</v>
      </c>
      <c r="V188" s="91">
        <v>0.6</v>
      </c>
      <c r="W188" s="91">
        <v>0.2</v>
      </c>
      <c r="X188" s="91">
        <v>6</v>
      </c>
      <c r="Y188" s="91"/>
      <c r="Z188" s="91"/>
      <c r="AA188" s="91"/>
      <c r="AB188" s="91"/>
      <c r="AC188" s="132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5914800</v>
      </c>
      <c r="AE188" s="132">
        <f t="shared" si="9"/>
        <v>12.340000000000002</v>
      </c>
      <c r="AF188" s="91"/>
      <c r="AG188" s="91">
        <v>0.1</v>
      </c>
      <c r="AH188" s="91">
        <v>6</v>
      </c>
      <c r="AI188" s="91">
        <v>1</v>
      </c>
      <c r="AJ188" s="91"/>
      <c r="AK188" s="91">
        <v>1.5</v>
      </c>
      <c r="AL188" s="91"/>
      <c r="AM188" s="91">
        <v>1</v>
      </c>
      <c r="AN188" s="91"/>
      <c r="AO188" s="91">
        <v>1.04</v>
      </c>
      <c r="AP188" s="91">
        <v>0.4</v>
      </c>
      <c r="AQ188" s="91"/>
      <c r="AR188" s="91"/>
      <c r="AS188" s="91"/>
      <c r="AT188" s="91">
        <v>1.3</v>
      </c>
      <c r="AU188" s="132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2057800</v>
      </c>
      <c r="AV188" s="132">
        <f t="shared" si="10"/>
        <v>2070179.9999999998</v>
      </c>
      <c r="AW188" s="91" t="str">
        <f t="shared" si="11"/>
        <v>Credit is within Limit</v>
      </c>
      <c r="AX188" s="91" t="str">
        <f>IFERROR(IF(VLOOKUP(C188,'Overdue Credits'!$A:$F,6,0)&gt;2,"High Risk Customer",IF(VLOOKUP(C188,'Overdue Credits'!$A:$F,6,0)&gt;0,"Medium Risk Customer","Low Risk Customer")),"Low Risk Customer")</f>
        <v>Low Risk Customer</v>
      </c>
    </row>
    <row r="189" spans="1:50" x14ac:dyDescent="0.3">
      <c r="A189" s="14">
        <v>181</v>
      </c>
      <c r="B189" s="14" t="s">
        <v>21</v>
      </c>
      <c r="C189" s="14" t="s">
        <v>651</v>
      </c>
      <c r="D189" s="14"/>
      <c r="E189" s="14" t="s">
        <v>652</v>
      </c>
      <c r="F189" s="14" t="s">
        <v>752</v>
      </c>
      <c r="G189" s="137">
        <f t="shared" si="8"/>
        <v>35</v>
      </c>
      <c r="H189" s="91"/>
      <c r="I189" s="91"/>
      <c r="J189" s="91">
        <v>0.7</v>
      </c>
      <c r="K189" s="91"/>
      <c r="L189" s="91">
        <v>0.3</v>
      </c>
      <c r="M189" s="91"/>
      <c r="N189" s="91"/>
      <c r="O189" s="91">
        <v>18.5</v>
      </c>
      <c r="P189" s="91"/>
      <c r="Q189" s="91">
        <v>4.2</v>
      </c>
      <c r="R189" s="91"/>
      <c r="S189" s="91"/>
      <c r="T189" s="91"/>
      <c r="U189" s="91">
        <v>1</v>
      </c>
      <c r="V189" s="91">
        <v>0.1</v>
      </c>
      <c r="W189" s="91">
        <v>6.7</v>
      </c>
      <c r="X189" s="91">
        <v>3.5</v>
      </c>
      <c r="Y189" s="91"/>
      <c r="Z189" s="91"/>
      <c r="AA189" s="91"/>
      <c r="AB189" s="91"/>
      <c r="AC189" s="132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5675700</v>
      </c>
      <c r="AE189" s="132">
        <f t="shared" si="9"/>
        <v>11.9</v>
      </c>
      <c r="AF189" s="91"/>
      <c r="AG189" s="91">
        <v>1</v>
      </c>
      <c r="AH189" s="91">
        <v>4.5</v>
      </c>
      <c r="AI189" s="91">
        <v>0.5</v>
      </c>
      <c r="AJ189" s="91"/>
      <c r="AK189" s="91">
        <v>1.5</v>
      </c>
      <c r="AL189" s="91">
        <v>1</v>
      </c>
      <c r="AM189" s="91">
        <v>1</v>
      </c>
      <c r="AN189" s="91"/>
      <c r="AO189" s="91">
        <v>1</v>
      </c>
      <c r="AP189" s="91">
        <v>0.6</v>
      </c>
      <c r="AQ189" s="91"/>
      <c r="AR189" s="91"/>
      <c r="AS189" s="91"/>
      <c r="AT189" s="91">
        <v>0.8</v>
      </c>
      <c r="AU189" s="132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1915750</v>
      </c>
      <c r="AV189" s="132">
        <f t="shared" si="10"/>
        <v>1986494.9999999998</v>
      </c>
      <c r="AW189" s="91" t="str">
        <f t="shared" si="11"/>
        <v>Credit is within Limit</v>
      </c>
      <c r="AX189" s="91" t="str">
        <f>IFERROR(IF(VLOOKUP(C189,'Overdue Credits'!$A:$F,6,0)&gt;2,"High Risk Customer",IF(VLOOKUP(C189,'Overdue Credits'!$A:$F,6,0)&gt;0,"Medium Risk Customer","Low Risk Customer")),"Low Risk Customer")</f>
        <v>Low Risk Customer</v>
      </c>
    </row>
    <row r="190" spans="1:50" x14ac:dyDescent="0.3">
      <c r="A190" s="14">
        <v>182</v>
      </c>
      <c r="B190" s="14" t="s">
        <v>21</v>
      </c>
      <c r="C190" s="14" t="s">
        <v>726</v>
      </c>
      <c r="D190" s="14"/>
      <c r="E190" s="14" t="s">
        <v>727</v>
      </c>
      <c r="F190" s="14" t="s">
        <v>752</v>
      </c>
      <c r="G190" s="137">
        <f t="shared" si="8"/>
        <v>35</v>
      </c>
      <c r="H190" s="91"/>
      <c r="I190" s="91"/>
      <c r="J190" s="91">
        <v>1.1000000000000001</v>
      </c>
      <c r="K190" s="91">
        <v>1</v>
      </c>
      <c r="L190" s="91">
        <v>1.94</v>
      </c>
      <c r="M190" s="91"/>
      <c r="N190" s="91"/>
      <c r="O190" s="91">
        <v>18.36</v>
      </c>
      <c r="P190" s="91">
        <v>0.3</v>
      </c>
      <c r="Q190" s="91">
        <v>0.4</v>
      </c>
      <c r="R190" s="91">
        <v>3</v>
      </c>
      <c r="S190" s="91"/>
      <c r="T190" s="91"/>
      <c r="U190" s="91"/>
      <c r="V190" s="91">
        <v>1</v>
      </c>
      <c r="W190" s="91">
        <v>2.8</v>
      </c>
      <c r="X190" s="91">
        <v>5.0999999999999996</v>
      </c>
      <c r="Y190" s="91"/>
      <c r="Z190" s="91"/>
      <c r="AA190" s="91"/>
      <c r="AB190" s="91"/>
      <c r="AC190" s="132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5850320</v>
      </c>
      <c r="AE190" s="132">
        <f t="shared" si="9"/>
        <v>12.44</v>
      </c>
      <c r="AF190" s="91"/>
      <c r="AG190" s="91">
        <v>0.3</v>
      </c>
      <c r="AH190" s="91">
        <v>4.5</v>
      </c>
      <c r="AI190" s="91">
        <v>0.5</v>
      </c>
      <c r="AJ190" s="91">
        <v>0.2</v>
      </c>
      <c r="AK190" s="91">
        <v>1.04</v>
      </c>
      <c r="AL190" s="91">
        <v>3</v>
      </c>
      <c r="AM190" s="91">
        <v>1</v>
      </c>
      <c r="AN190" s="91"/>
      <c r="AO190" s="91">
        <v>1.1000000000000001</v>
      </c>
      <c r="AP190" s="91"/>
      <c r="AQ190" s="91"/>
      <c r="AR190" s="91"/>
      <c r="AS190" s="91"/>
      <c r="AT190" s="91">
        <v>0.8</v>
      </c>
      <c r="AU190" s="132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2026680</v>
      </c>
      <c r="AV190" s="132">
        <f t="shared" si="10"/>
        <v>2047611.9999999998</v>
      </c>
      <c r="AW190" s="91" t="str">
        <f t="shared" si="11"/>
        <v>Credit is within Limit</v>
      </c>
      <c r="AX190" s="91" t="str">
        <f>IFERROR(IF(VLOOKUP(C190,'Overdue Credits'!$A:$F,6,0)&gt;2,"High Risk Customer",IF(VLOOKUP(C190,'Overdue Credits'!$A:$F,6,0)&gt;0,"Medium Risk Customer","Low Risk Customer")),"Low Risk Customer")</f>
        <v>Low Risk Customer</v>
      </c>
    </row>
    <row r="191" spans="1:50" x14ac:dyDescent="0.3">
      <c r="A191" s="14">
        <v>183</v>
      </c>
      <c r="B191" s="14" t="s">
        <v>21</v>
      </c>
      <c r="C191" s="14" t="s">
        <v>669</v>
      </c>
      <c r="D191" s="14"/>
      <c r="E191" s="14" t="s">
        <v>670</v>
      </c>
      <c r="F191" s="14" t="s">
        <v>752</v>
      </c>
      <c r="G191" s="137">
        <f t="shared" si="8"/>
        <v>100</v>
      </c>
      <c r="H191" s="91"/>
      <c r="I191" s="91"/>
      <c r="J191" s="91">
        <v>7</v>
      </c>
      <c r="K191" s="91">
        <v>15</v>
      </c>
      <c r="L191" s="91">
        <v>1.8</v>
      </c>
      <c r="M191" s="91"/>
      <c r="N191" s="91"/>
      <c r="O191" s="91">
        <v>41</v>
      </c>
      <c r="P191" s="91"/>
      <c r="Q191" s="91">
        <v>3</v>
      </c>
      <c r="R191" s="91">
        <v>10</v>
      </c>
      <c r="S191" s="91"/>
      <c r="T191" s="91"/>
      <c r="U191" s="91"/>
      <c r="V191" s="91">
        <v>1</v>
      </c>
      <c r="W191" s="91">
        <v>1</v>
      </c>
      <c r="X191" s="91">
        <v>20.2</v>
      </c>
      <c r="Y191" s="91"/>
      <c r="Z191" s="91"/>
      <c r="AA191" s="91"/>
      <c r="AB191" s="91"/>
      <c r="AC191" s="132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16930600</v>
      </c>
      <c r="AE191" s="132">
        <f t="shared" si="9"/>
        <v>37.700000000000003</v>
      </c>
      <c r="AF191" s="91"/>
      <c r="AG191" s="91">
        <v>0.5</v>
      </c>
      <c r="AH191" s="91">
        <v>15</v>
      </c>
      <c r="AI191" s="91">
        <v>1</v>
      </c>
      <c r="AJ191" s="91">
        <v>0.2</v>
      </c>
      <c r="AK191" s="91">
        <v>2</v>
      </c>
      <c r="AL191" s="91">
        <v>3</v>
      </c>
      <c r="AM191" s="91">
        <v>2</v>
      </c>
      <c r="AN191" s="91"/>
      <c r="AO191" s="91">
        <v>8</v>
      </c>
      <c r="AP191" s="91">
        <v>4</v>
      </c>
      <c r="AQ191" s="91"/>
      <c r="AR191" s="91"/>
      <c r="AS191" s="91"/>
      <c r="AT191" s="91">
        <v>2</v>
      </c>
      <c r="AU191" s="132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5904650</v>
      </c>
      <c r="AV191" s="132">
        <f t="shared" si="10"/>
        <v>5925710</v>
      </c>
      <c r="AW191" s="91" t="str">
        <f t="shared" si="11"/>
        <v>Credit is within Limit</v>
      </c>
      <c r="AX191" s="91" t="str">
        <f>IFERROR(IF(VLOOKUP(C191,'Overdue Credits'!$A:$F,6,0)&gt;2,"High Risk Customer",IF(VLOOKUP(C191,'Overdue Credits'!$A:$F,6,0)&gt;0,"Medium Risk Customer","Low Risk Customer")),"Low Risk Customer")</f>
        <v>Low Risk Customer</v>
      </c>
    </row>
    <row r="192" spans="1:50" x14ac:dyDescent="0.3">
      <c r="A192" s="14">
        <v>184</v>
      </c>
      <c r="B192" s="14" t="s">
        <v>21</v>
      </c>
      <c r="C192" s="14" t="s">
        <v>663</v>
      </c>
      <c r="D192" s="14"/>
      <c r="E192" s="14" t="s">
        <v>664</v>
      </c>
      <c r="F192" s="14" t="s">
        <v>752</v>
      </c>
      <c r="G192" s="137">
        <f t="shared" si="8"/>
        <v>45.000000000000007</v>
      </c>
      <c r="H192" s="91"/>
      <c r="I192" s="91"/>
      <c r="J192" s="91">
        <v>3.3</v>
      </c>
      <c r="K192" s="91">
        <v>0.3</v>
      </c>
      <c r="L192" s="91">
        <v>1</v>
      </c>
      <c r="M192" s="91"/>
      <c r="N192" s="91"/>
      <c r="O192" s="91">
        <v>20.6</v>
      </c>
      <c r="P192" s="91">
        <v>0.1</v>
      </c>
      <c r="Q192" s="91">
        <v>0.3</v>
      </c>
      <c r="R192" s="91">
        <v>4.8</v>
      </c>
      <c r="S192" s="91"/>
      <c r="T192" s="91"/>
      <c r="U192" s="91">
        <v>0.5</v>
      </c>
      <c r="V192" s="91">
        <v>1</v>
      </c>
      <c r="W192" s="91">
        <v>1</v>
      </c>
      <c r="X192" s="91">
        <v>12.1</v>
      </c>
      <c r="Y192" s="91"/>
      <c r="Z192" s="91"/>
      <c r="AA192" s="91"/>
      <c r="AB192" s="91"/>
      <c r="AC192" s="132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7624600</v>
      </c>
      <c r="AE192" s="132">
        <f t="shared" si="9"/>
        <v>17.100000000000001</v>
      </c>
      <c r="AF192" s="91"/>
      <c r="AG192" s="91">
        <v>0.1</v>
      </c>
      <c r="AH192" s="91">
        <v>6.5</v>
      </c>
      <c r="AI192" s="91">
        <v>1</v>
      </c>
      <c r="AJ192" s="91">
        <v>0.2</v>
      </c>
      <c r="AK192" s="91">
        <v>1.3</v>
      </c>
      <c r="AL192" s="91"/>
      <c r="AM192" s="91">
        <v>1</v>
      </c>
      <c r="AN192" s="91"/>
      <c r="AO192" s="91">
        <v>3</v>
      </c>
      <c r="AP192" s="91">
        <v>2</v>
      </c>
      <c r="AQ192" s="91"/>
      <c r="AR192" s="91"/>
      <c r="AS192" s="91"/>
      <c r="AT192" s="91">
        <v>2</v>
      </c>
      <c r="AU192" s="132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2653500</v>
      </c>
      <c r="AV192" s="132">
        <f t="shared" si="10"/>
        <v>2668610</v>
      </c>
      <c r="AW192" s="91" t="str">
        <f t="shared" si="11"/>
        <v>Credit is within Limit</v>
      </c>
      <c r="AX192" s="91" t="str">
        <f>IFERROR(IF(VLOOKUP(C192,'Overdue Credits'!$A:$F,6,0)&gt;2,"High Risk Customer",IF(VLOOKUP(C192,'Overdue Credits'!$A:$F,6,0)&gt;0,"Medium Risk Customer","Low Risk Customer")),"Low Risk Customer")</f>
        <v>Low Risk Customer</v>
      </c>
    </row>
    <row r="193" spans="1:50" x14ac:dyDescent="0.3">
      <c r="A193" s="14">
        <v>185</v>
      </c>
      <c r="B193" s="14" t="s">
        <v>21</v>
      </c>
      <c r="C193" s="14" t="s">
        <v>661</v>
      </c>
      <c r="D193" s="14"/>
      <c r="E193" s="14" t="s">
        <v>662</v>
      </c>
      <c r="F193" s="14" t="s">
        <v>752</v>
      </c>
      <c r="G193" s="137">
        <f t="shared" si="8"/>
        <v>0</v>
      </c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132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132">
        <f t="shared" si="9"/>
        <v>0</v>
      </c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132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132">
        <f t="shared" si="10"/>
        <v>0</v>
      </c>
      <c r="AW193" s="91" t="str">
        <f t="shared" si="11"/>
        <v xml:space="preserve"> </v>
      </c>
      <c r="AX193" s="91" t="str">
        <f>IFERROR(IF(VLOOKUP(C193,'Overdue Credits'!$A:$F,6,0)&gt;2,"High Risk Customer",IF(VLOOKUP(C193,'Overdue Credits'!$A:$F,6,0)&gt;0,"Medium Risk Customer","Low Risk Customer")),"Low Risk Customer")</f>
        <v>Medium Risk Customer</v>
      </c>
    </row>
    <row r="194" spans="1:50" x14ac:dyDescent="0.3">
      <c r="A194" s="14">
        <v>186</v>
      </c>
      <c r="B194" s="14" t="s">
        <v>21</v>
      </c>
      <c r="C194" s="14" t="s">
        <v>659</v>
      </c>
      <c r="D194" s="14"/>
      <c r="E194" s="14" t="s">
        <v>660</v>
      </c>
      <c r="F194" s="14" t="s">
        <v>752</v>
      </c>
      <c r="G194" s="137">
        <f t="shared" si="8"/>
        <v>35</v>
      </c>
      <c r="H194" s="91"/>
      <c r="I194" s="91"/>
      <c r="J194" s="91">
        <v>1.4</v>
      </c>
      <c r="K194" s="91"/>
      <c r="L194" s="91">
        <v>3.8</v>
      </c>
      <c r="M194" s="91"/>
      <c r="N194" s="91"/>
      <c r="O194" s="91">
        <v>16</v>
      </c>
      <c r="P194" s="91"/>
      <c r="Q194" s="91">
        <v>2</v>
      </c>
      <c r="R194" s="91">
        <v>4.4000000000000004</v>
      </c>
      <c r="S194" s="91"/>
      <c r="T194" s="91"/>
      <c r="U194" s="91">
        <v>0.3</v>
      </c>
      <c r="V194" s="91">
        <v>0.7</v>
      </c>
      <c r="W194" s="91">
        <v>0.4</v>
      </c>
      <c r="X194" s="91">
        <v>6</v>
      </c>
      <c r="Y194" s="91"/>
      <c r="Z194" s="91"/>
      <c r="AA194" s="91"/>
      <c r="AB194" s="91"/>
      <c r="AC194" s="132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5831250</v>
      </c>
      <c r="AE194" s="132">
        <f t="shared" si="9"/>
        <v>12.100000000000001</v>
      </c>
      <c r="AF194" s="91"/>
      <c r="AG194" s="91">
        <v>1</v>
      </c>
      <c r="AH194" s="91">
        <v>5</v>
      </c>
      <c r="AI194" s="91">
        <v>1</v>
      </c>
      <c r="AJ194" s="91">
        <v>0.4</v>
      </c>
      <c r="AK194" s="91">
        <v>1</v>
      </c>
      <c r="AL194" s="91">
        <v>1</v>
      </c>
      <c r="AM194" s="91">
        <v>1</v>
      </c>
      <c r="AN194" s="91"/>
      <c r="AO194" s="91">
        <v>1</v>
      </c>
      <c r="AP194" s="91">
        <v>0.4</v>
      </c>
      <c r="AQ194" s="91"/>
      <c r="AR194" s="91"/>
      <c r="AS194" s="91"/>
      <c r="AT194" s="91">
        <v>0.3</v>
      </c>
      <c r="AU194" s="132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2033800</v>
      </c>
      <c r="AV194" s="132">
        <f t="shared" si="10"/>
        <v>2040937.4999999998</v>
      </c>
      <c r="AW194" s="91" t="str">
        <f t="shared" si="11"/>
        <v>Credit is within Limit</v>
      </c>
      <c r="AX194" s="91" t="str">
        <f>IFERROR(IF(VLOOKUP(C194,'Overdue Credits'!$A:$F,6,0)&gt;2,"High Risk Customer",IF(VLOOKUP(C194,'Overdue Credits'!$A:$F,6,0)&gt;0,"Medium Risk Customer","Low Risk Customer")),"Low Risk Customer")</f>
        <v>Low Risk Customer</v>
      </c>
    </row>
    <row r="195" spans="1:50" x14ac:dyDescent="0.3">
      <c r="A195" s="14">
        <v>187</v>
      </c>
      <c r="B195" s="14" t="s">
        <v>21</v>
      </c>
      <c r="C195" s="14" t="s">
        <v>657</v>
      </c>
      <c r="D195" s="14"/>
      <c r="E195" s="14" t="s">
        <v>658</v>
      </c>
      <c r="F195" s="14" t="s">
        <v>833</v>
      </c>
      <c r="G195" s="137">
        <f t="shared" si="8"/>
        <v>70</v>
      </c>
      <c r="H195" s="91"/>
      <c r="I195" s="91"/>
      <c r="J195" s="91">
        <v>3.4</v>
      </c>
      <c r="K195" s="91">
        <v>2</v>
      </c>
      <c r="L195" s="91">
        <v>2</v>
      </c>
      <c r="M195" s="91"/>
      <c r="N195" s="91"/>
      <c r="O195" s="91">
        <v>30</v>
      </c>
      <c r="P195" s="91">
        <v>0.2</v>
      </c>
      <c r="Q195" s="91">
        <v>0.8</v>
      </c>
      <c r="R195" s="91">
        <v>9.3000000000000007</v>
      </c>
      <c r="S195" s="91"/>
      <c r="T195" s="91"/>
      <c r="U195" s="91">
        <v>0.8</v>
      </c>
      <c r="V195" s="91">
        <v>1.5</v>
      </c>
      <c r="W195" s="91">
        <v>1</v>
      </c>
      <c r="X195" s="91">
        <v>19</v>
      </c>
      <c r="Y195" s="91"/>
      <c r="Z195" s="91"/>
      <c r="AA195" s="91"/>
      <c r="AB195" s="91"/>
      <c r="AC195" s="132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11654250</v>
      </c>
      <c r="AE195" s="132">
        <f t="shared" si="9"/>
        <v>0</v>
      </c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132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132">
        <f t="shared" si="10"/>
        <v>4078987.4999999995</v>
      </c>
      <c r="AW195" s="91" t="str">
        <f t="shared" si="11"/>
        <v xml:space="preserve"> </v>
      </c>
      <c r="AX195" s="91" t="str">
        <f>IFERROR(IF(VLOOKUP(C195,'Overdue Credits'!$A:$F,6,0)&gt;2,"High Risk Customer",IF(VLOOKUP(C195,'Overdue Credits'!$A:$F,6,0)&gt;0,"Medium Risk Customer","Low Risk Customer")),"Low Risk Customer")</f>
        <v>Low Risk Customer</v>
      </c>
    </row>
    <row r="196" spans="1:50" x14ac:dyDescent="0.3">
      <c r="A196" s="14">
        <v>188</v>
      </c>
      <c r="B196" s="14" t="s">
        <v>21</v>
      </c>
      <c r="C196" s="14" t="s">
        <v>647</v>
      </c>
      <c r="D196" s="14"/>
      <c r="E196" s="14" t="s">
        <v>648</v>
      </c>
      <c r="F196" s="14" t="s">
        <v>752</v>
      </c>
      <c r="G196" s="137">
        <f t="shared" si="8"/>
        <v>35</v>
      </c>
      <c r="H196" s="91"/>
      <c r="I196" s="91"/>
      <c r="J196" s="91">
        <v>0.4</v>
      </c>
      <c r="K196" s="91"/>
      <c r="L196" s="91">
        <v>0.7</v>
      </c>
      <c r="M196" s="91"/>
      <c r="N196" s="91"/>
      <c r="O196" s="91">
        <v>14</v>
      </c>
      <c r="P196" s="91"/>
      <c r="Q196" s="91">
        <v>6</v>
      </c>
      <c r="R196" s="91">
        <v>4.9000000000000004</v>
      </c>
      <c r="S196" s="91"/>
      <c r="T196" s="91"/>
      <c r="U196" s="91">
        <v>0.3</v>
      </c>
      <c r="V196" s="91">
        <v>1.5</v>
      </c>
      <c r="W196" s="91">
        <v>0.2</v>
      </c>
      <c r="X196" s="91">
        <v>7</v>
      </c>
      <c r="Y196" s="91"/>
      <c r="Z196" s="91"/>
      <c r="AA196" s="91"/>
      <c r="AB196" s="91"/>
      <c r="AC196" s="132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5674050</v>
      </c>
      <c r="AE196" s="132">
        <f t="shared" si="9"/>
        <v>0</v>
      </c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132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132">
        <f t="shared" si="10"/>
        <v>1985917.4999999998</v>
      </c>
      <c r="AW196" s="91" t="str">
        <f t="shared" si="11"/>
        <v xml:space="preserve"> </v>
      </c>
      <c r="AX196" s="91" t="str">
        <f>IFERROR(IF(VLOOKUP(C196,'Overdue Credits'!$A:$F,6,0)&gt;2,"High Risk Customer",IF(VLOOKUP(C196,'Overdue Credits'!$A:$F,6,0)&gt;0,"Medium Risk Customer","Low Risk Customer")),"Low Risk Customer")</f>
        <v>Low Risk Customer</v>
      </c>
    </row>
    <row r="197" spans="1:50" x14ac:dyDescent="0.3">
      <c r="A197" s="14">
        <v>189</v>
      </c>
      <c r="B197" s="14" t="s">
        <v>21</v>
      </c>
      <c r="C197" s="14" t="s">
        <v>645</v>
      </c>
      <c r="D197" s="14"/>
      <c r="E197" s="14" t="s">
        <v>646</v>
      </c>
      <c r="F197" s="14" t="s">
        <v>752</v>
      </c>
      <c r="G197" s="137">
        <f t="shared" si="8"/>
        <v>35</v>
      </c>
      <c r="H197" s="91"/>
      <c r="I197" s="91"/>
      <c r="J197" s="91">
        <v>0.5</v>
      </c>
      <c r="K197" s="91">
        <v>0.94</v>
      </c>
      <c r="L197" s="91">
        <v>1.9</v>
      </c>
      <c r="M197" s="91"/>
      <c r="N197" s="91"/>
      <c r="O197" s="91">
        <v>20.260000000000002</v>
      </c>
      <c r="P197" s="91"/>
      <c r="Q197" s="91">
        <v>0.5</v>
      </c>
      <c r="R197" s="91">
        <v>5.2</v>
      </c>
      <c r="S197" s="91"/>
      <c r="T197" s="91"/>
      <c r="U197" s="91"/>
      <c r="V197" s="91">
        <v>0.4</v>
      </c>
      <c r="W197" s="91">
        <v>0.2</v>
      </c>
      <c r="X197" s="91">
        <v>5.0999999999999996</v>
      </c>
      <c r="Y197" s="91"/>
      <c r="Z197" s="91"/>
      <c r="AA197" s="91"/>
      <c r="AB197" s="91"/>
      <c r="AC197" s="132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5964540</v>
      </c>
      <c r="AE197" s="132">
        <f t="shared" si="9"/>
        <v>12.44</v>
      </c>
      <c r="AF197" s="91"/>
      <c r="AG197" s="91">
        <v>0.3</v>
      </c>
      <c r="AH197" s="91">
        <v>6.5</v>
      </c>
      <c r="AI197" s="91">
        <v>0.5</v>
      </c>
      <c r="AJ197" s="91">
        <v>0.2</v>
      </c>
      <c r="AK197" s="91">
        <v>0.94</v>
      </c>
      <c r="AL197" s="91">
        <v>1</v>
      </c>
      <c r="AM197" s="91">
        <v>1</v>
      </c>
      <c r="AN197" s="91"/>
      <c r="AO197" s="91">
        <v>0.8</v>
      </c>
      <c r="AP197" s="91">
        <v>0.6</v>
      </c>
      <c r="AQ197" s="91"/>
      <c r="AR197" s="91"/>
      <c r="AS197" s="91"/>
      <c r="AT197" s="91">
        <v>0.6</v>
      </c>
      <c r="AU197" s="132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2087480</v>
      </c>
      <c r="AV197" s="132">
        <f t="shared" si="10"/>
        <v>2087588.9999999998</v>
      </c>
      <c r="AW197" s="91" t="str">
        <f t="shared" si="11"/>
        <v>Credit is within Limit</v>
      </c>
      <c r="AX197" s="91" t="str">
        <f>IFERROR(IF(VLOOKUP(C197,'Overdue Credits'!$A:$F,6,0)&gt;2,"High Risk Customer",IF(VLOOKUP(C197,'Overdue Credits'!$A:$F,6,0)&gt;0,"Medium Risk Customer","Low Risk Customer")),"Low Risk Customer")</f>
        <v>Low Risk Customer</v>
      </c>
    </row>
    <row r="198" spans="1:50" x14ac:dyDescent="0.3">
      <c r="A198" s="14">
        <v>190</v>
      </c>
      <c r="B198" s="14" t="s">
        <v>21</v>
      </c>
      <c r="C198" s="14" t="s">
        <v>643</v>
      </c>
      <c r="D198" s="14"/>
      <c r="E198" s="14" t="s">
        <v>644</v>
      </c>
      <c r="F198" s="14" t="s">
        <v>752</v>
      </c>
      <c r="G198" s="137">
        <f t="shared" si="8"/>
        <v>0</v>
      </c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132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132">
        <f t="shared" si="9"/>
        <v>0</v>
      </c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132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132">
        <f t="shared" si="10"/>
        <v>0</v>
      </c>
      <c r="AW198" s="91" t="str">
        <f t="shared" si="11"/>
        <v xml:space="preserve"> </v>
      </c>
      <c r="AX198" s="91" t="str">
        <f>IFERROR(IF(VLOOKUP(C198,'Overdue Credits'!$A:$F,6,0)&gt;2,"High Risk Customer",IF(VLOOKUP(C198,'Overdue Credits'!$A:$F,6,0)&gt;0,"Medium Risk Customer","Low Risk Customer")),"Low Risk Customer")</f>
        <v>Low Risk Customer</v>
      </c>
    </row>
    <row r="199" spans="1:50" x14ac:dyDescent="0.3">
      <c r="A199" s="14">
        <v>191</v>
      </c>
      <c r="B199" s="14" t="s">
        <v>21</v>
      </c>
      <c r="C199" s="14" t="s">
        <v>623</v>
      </c>
      <c r="D199" s="14"/>
      <c r="E199" s="14" t="s">
        <v>624</v>
      </c>
      <c r="F199" s="14" t="s">
        <v>753</v>
      </c>
      <c r="G199" s="137">
        <f t="shared" si="8"/>
        <v>35</v>
      </c>
      <c r="H199" s="91"/>
      <c r="I199" s="91"/>
      <c r="J199" s="91">
        <v>1</v>
      </c>
      <c r="K199" s="91">
        <v>1</v>
      </c>
      <c r="L199" s="91">
        <v>1</v>
      </c>
      <c r="M199" s="91"/>
      <c r="N199" s="91"/>
      <c r="O199" s="91">
        <v>12.5</v>
      </c>
      <c r="P199" s="91">
        <v>0.2</v>
      </c>
      <c r="Q199" s="91">
        <v>0.6</v>
      </c>
      <c r="R199" s="91">
        <v>7</v>
      </c>
      <c r="S199" s="91"/>
      <c r="T199" s="91"/>
      <c r="U199" s="91">
        <v>0.5</v>
      </c>
      <c r="V199" s="91">
        <v>1.2</v>
      </c>
      <c r="W199" s="91">
        <v>1</v>
      </c>
      <c r="X199" s="91">
        <v>9</v>
      </c>
      <c r="Y199" s="91"/>
      <c r="Z199" s="91"/>
      <c r="AA199" s="91"/>
      <c r="AB199" s="91"/>
      <c r="AC199" s="132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5595350</v>
      </c>
      <c r="AE199" s="132">
        <f t="shared" si="9"/>
        <v>13.9</v>
      </c>
      <c r="AF199" s="91"/>
      <c r="AG199" s="91">
        <v>1</v>
      </c>
      <c r="AH199" s="91">
        <v>3</v>
      </c>
      <c r="AI199" s="91">
        <v>0.2</v>
      </c>
      <c r="AJ199" s="91">
        <v>0.1</v>
      </c>
      <c r="AK199" s="91">
        <v>1</v>
      </c>
      <c r="AL199" s="91">
        <v>1</v>
      </c>
      <c r="AM199" s="91">
        <v>1</v>
      </c>
      <c r="AN199" s="91"/>
      <c r="AO199" s="91">
        <v>1</v>
      </c>
      <c r="AP199" s="91">
        <v>0.2</v>
      </c>
      <c r="AQ199" s="91"/>
      <c r="AR199" s="91"/>
      <c r="AS199" s="91"/>
      <c r="AT199" s="91">
        <v>5.4</v>
      </c>
      <c r="AU199" s="132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1948550</v>
      </c>
      <c r="AV199" s="132">
        <f t="shared" si="10"/>
        <v>1958372.4999999998</v>
      </c>
      <c r="AW199" s="91" t="str">
        <f t="shared" si="11"/>
        <v>Credit is within Limit</v>
      </c>
      <c r="AX199" s="91" t="str">
        <f>IFERROR(IF(VLOOKUP(C199,'Overdue Credits'!$A:$F,6,0)&gt;2,"High Risk Customer",IF(VLOOKUP(C199,'Overdue Credits'!$A:$F,6,0)&gt;0,"Medium Risk Customer","Low Risk Customer")),"Low Risk Customer")</f>
        <v>Low Risk Customer</v>
      </c>
    </row>
    <row r="200" spans="1:50" x14ac:dyDescent="0.3">
      <c r="A200" s="14">
        <v>192</v>
      </c>
      <c r="B200" s="14" t="s">
        <v>21</v>
      </c>
      <c r="C200" s="14" t="s">
        <v>611</v>
      </c>
      <c r="D200" s="14"/>
      <c r="E200" s="14" t="s">
        <v>612</v>
      </c>
      <c r="F200" s="14" t="s">
        <v>752</v>
      </c>
      <c r="G200" s="137">
        <f t="shared" ref="G200:G263" si="12">SUM(H200:AB200)</f>
        <v>35</v>
      </c>
      <c r="H200" s="91"/>
      <c r="I200" s="91"/>
      <c r="J200" s="91">
        <v>1.5</v>
      </c>
      <c r="K200" s="91">
        <v>1</v>
      </c>
      <c r="L200" s="91">
        <v>1</v>
      </c>
      <c r="M200" s="91"/>
      <c r="N200" s="91"/>
      <c r="O200" s="91">
        <v>17.2</v>
      </c>
      <c r="P200" s="91"/>
      <c r="Q200" s="91">
        <v>0.5</v>
      </c>
      <c r="R200" s="91">
        <v>4.3</v>
      </c>
      <c r="S200" s="91"/>
      <c r="T200" s="91"/>
      <c r="U200" s="91">
        <v>0.5</v>
      </c>
      <c r="V200" s="91">
        <v>1.8</v>
      </c>
      <c r="W200" s="91">
        <v>2</v>
      </c>
      <c r="X200" s="91">
        <v>5.2</v>
      </c>
      <c r="Y200" s="91"/>
      <c r="Z200" s="91"/>
      <c r="AA200" s="91"/>
      <c r="AB200" s="91"/>
      <c r="AC200" s="132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5766050</v>
      </c>
      <c r="AE200" s="132">
        <f t="shared" si="9"/>
        <v>12.090000000000002</v>
      </c>
      <c r="AF200" s="91"/>
      <c r="AG200" s="91">
        <v>0.3</v>
      </c>
      <c r="AH200" s="91">
        <v>6</v>
      </c>
      <c r="AI200" s="91">
        <v>0.5</v>
      </c>
      <c r="AJ200" s="91">
        <v>0.25</v>
      </c>
      <c r="AK200" s="91">
        <v>0.94</v>
      </c>
      <c r="AL200" s="91">
        <v>1</v>
      </c>
      <c r="AM200" s="91">
        <v>1</v>
      </c>
      <c r="AN200" s="91"/>
      <c r="AO200" s="91">
        <v>0.8</v>
      </c>
      <c r="AP200" s="91">
        <v>0.8</v>
      </c>
      <c r="AQ200" s="91"/>
      <c r="AR200" s="91"/>
      <c r="AS200" s="91"/>
      <c r="AT200" s="91">
        <v>0.5</v>
      </c>
      <c r="AU200" s="132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2010705</v>
      </c>
      <c r="AV200" s="132">
        <f t="shared" si="10"/>
        <v>2018117.4999999998</v>
      </c>
      <c r="AW200" s="91" t="str">
        <f t="shared" si="11"/>
        <v>Credit is within Limit</v>
      </c>
      <c r="AX200" s="91" t="str">
        <f>IFERROR(IF(VLOOKUP(C200,'Overdue Credits'!$A:$F,6,0)&gt;2,"High Risk Customer",IF(VLOOKUP(C200,'Overdue Credits'!$A:$F,6,0)&gt;0,"Medium Risk Customer","Low Risk Customer")),"Low Risk Customer")</f>
        <v>Low Risk Customer</v>
      </c>
    </row>
    <row r="201" spans="1:50" x14ac:dyDescent="0.3">
      <c r="A201" s="14">
        <v>193</v>
      </c>
      <c r="B201" s="14" t="s">
        <v>21</v>
      </c>
      <c r="C201" s="14" t="s">
        <v>536</v>
      </c>
      <c r="D201" s="14"/>
      <c r="E201" s="14" t="s">
        <v>537</v>
      </c>
      <c r="F201" s="14" t="s">
        <v>752</v>
      </c>
      <c r="G201" s="137">
        <f t="shared" si="12"/>
        <v>35</v>
      </c>
      <c r="H201" s="91"/>
      <c r="I201" s="91"/>
      <c r="J201" s="91">
        <v>1.5</v>
      </c>
      <c r="K201" s="91">
        <v>1</v>
      </c>
      <c r="L201" s="91">
        <v>1</v>
      </c>
      <c r="M201" s="91"/>
      <c r="N201" s="91"/>
      <c r="O201" s="91">
        <v>17.2</v>
      </c>
      <c r="P201" s="91"/>
      <c r="Q201" s="91">
        <v>0.5</v>
      </c>
      <c r="R201" s="91">
        <v>4.3</v>
      </c>
      <c r="S201" s="91"/>
      <c r="T201" s="91"/>
      <c r="U201" s="91">
        <v>0.5</v>
      </c>
      <c r="V201" s="91">
        <v>1.8</v>
      </c>
      <c r="W201" s="91">
        <v>2</v>
      </c>
      <c r="X201" s="91">
        <v>5.2</v>
      </c>
      <c r="Y201" s="91"/>
      <c r="Z201" s="91"/>
      <c r="AA201" s="91"/>
      <c r="AB201" s="91"/>
      <c r="AC201" s="132">
        <f>(VLOOKUP($H$8,Prices[],2,FALSE)*H201)+(VLOOKUP($I$8,Prices[],2,FALSE)*I201)+(VLOOKUP($J$8,Prices[],2,FALSE)*J201)+(VLOOKUP($K$8,Prices[],2,FALSE)*K201)+(VLOOKUP($L$8,Prices[],2,FALSE)*L201)+(VLOOKUP($M$8,Prices[],2,FALSE)*M201)+(VLOOKUP($N$8,Prices[],2,FALSE)*N201)+(VLOOKUP($T$8,Prices[],2,FALSE)*T201)+(VLOOKUP($U$8,Prices[],2,FALSE)*U201)+(VLOOKUP($V$8,Prices[],2,FALSE)*V201)+(VLOOKUP($W$8,Prices[],2,FALSE)*W201)+(VLOOKUP($X$8,Prices[],2,FALSE)*X201)+(VLOOKUP($Y$8,Prices[],2,FALSE)*Y201)+(VLOOKUP($Z$8,Prices[],2,FALSE)*Z201)+(VLOOKUP($AB$8,Prices[],2,FALSE)*AB201)+(VLOOKUP($O$8,Prices[],2,FALSE)*O201)+(VLOOKUP($P$8,Prices[],2,FALSE)*P201)+(VLOOKUP($Q$8,Prices[],2,FALSE)*Q201)+(VLOOKUP($R$8,Prices[],2,FALSE)*R201)+(VLOOKUP($AA$8,Prices[],2,FALSE)*AA201)+(VLOOKUP($S$8,Prices[],2,FALSE)*S201)</f>
        <v>5766050</v>
      </c>
      <c r="AE201" s="132">
        <f t="shared" ref="AE201:AE264" si="13">SUM(AF201:AT201)</f>
        <v>11.8</v>
      </c>
      <c r="AF201" s="91"/>
      <c r="AG201" s="91">
        <v>1</v>
      </c>
      <c r="AH201" s="91">
        <v>5.5</v>
      </c>
      <c r="AI201" s="91">
        <v>1</v>
      </c>
      <c r="AJ201" s="91">
        <v>0.3</v>
      </c>
      <c r="AK201" s="91">
        <v>1</v>
      </c>
      <c r="AL201" s="91"/>
      <c r="AM201" s="91">
        <v>1</v>
      </c>
      <c r="AN201" s="91"/>
      <c r="AO201" s="91">
        <v>1.4</v>
      </c>
      <c r="AP201" s="91">
        <v>0.1</v>
      </c>
      <c r="AQ201" s="91"/>
      <c r="AR201" s="91"/>
      <c r="AS201" s="91"/>
      <c r="AT201" s="91">
        <v>0.5</v>
      </c>
      <c r="AU201" s="132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2003850</v>
      </c>
      <c r="AV201" s="132">
        <f t="shared" ref="AV201:AV264" si="14">AC201*0.35</f>
        <v>2018117.4999999998</v>
      </c>
      <c r="AW201" s="91" t="str">
        <f t="shared" ref="AW201:AW264" si="15">IF(AU201&gt;AV201,"Credit is above Limit. Requires HOTM approval",IF(AU201=0," ",IF(AV201&gt;=AU201,"Credit is within Limit","CheckInput")))</f>
        <v>Credit is within Limit</v>
      </c>
      <c r="AX201" s="91" t="str">
        <f>IFERROR(IF(VLOOKUP(C201,'Overdue Credits'!$A:$F,6,0)&gt;2,"High Risk Customer",IF(VLOOKUP(C201,'Overdue Credits'!$A:$F,6,0)&gt;0,"Medium Risk Customer","Low Risk Customer")),"Low Risk Customer")</f>
        <v>Low Risk Customer</v>
      </c>
    </row>
    <row r="202" spans="1:50" x14ac:dyDescent="0.3">
      <c r="A202" s="14">
        <v>194</v>
      </c>
      <c r="B202" s="14" t="s">
        <v>20</v>
      </c>
      <c r="C202" s="14" t="s">
        <v>1094</v>
      </c>
      <c r="D202" s="14"/>
      <c r="E202" s="14" t="s">
        <v>1096</v>
      </c>
      <c r="F202" s="14" t="s">
        <v>61</v>
      </c>
      <c r="G202" s="137">
        <f t="shared" si="12"/>
        <v>50</v>
      </c>
      <c r="H202" s="91"/>
      <c r="I202" s="91"/>
      <c r="J202" s="91">
        <v>10</v>
      </c>
      <c r="K202" s="91"/>
      <c r="L202" s="91">
        <v>1</v>
      </c>
      <c r="M202" s="91"/>
      <c r="N202" s="91"/>
      <c r="O202" s="91">
        <v>33</v>
      </c>
      <c r="P202" s="91">
        <v>5</v>
      </c>
      <c r="Q202" s="91"/>
      <c r="R202" s="91"/>
      <c r="S202" s="91"/>
      <c r="T202" s="91"/>
      <c r="U202" s="91"/>
      <c r="V202" s="91"/>
      <c r="W202" s="91"/>
      <c r="X202" s="91">
        <v>1</v>
      </c>
      <c r="Y202" s="91"/>
      <c r="Z202" s="91"/>
      <c r="AA202" s="91"/>
      <c r="AB202" s="91"/>
      <c r="AC202" s="132">
        <f>(VLOOKUP($H$8,Prices[],2,FALSE)*H202)+(VLOOKUP($I$8,Prices[],2,FALSE)*I202)+(VLOOKUP($J$8,Prices[],2,FALSE)*J202)+(VLOOKUP($K$8,Prices[],2,FALSE)*K202)+(VLOOKUP($L$8,Prices[],2,FALSE)*L202)+(VLOOKUP($M$8,Prices[],2,FALSE)*M202)+(VLOOKUP($N$8,Prices[],2,FALSE)*N202)+(VLOOKUP($T$8,Prices[],2,FALSE)*T202)+(VLOOKUP($U$8,Prices[],2,FALSE)*U202)+(VLOOKUP($V$8,Prices[],2,FALSE)*V202)+(VLOOKUP($W$8,Prices[],2,FALSE)*W202)+(VLOOKUP($X$8,Prices[],2,FALSE)*X202)+(VLOOKUP($Y$8,Prices[],2,FALSE)*Y202)+(VLOOKUP($Z$8,Prices[],2,FALSE)*Z202)+(VLOOKUP($AB$8,Prices[],2,FALSE)*AB202)+(VLOOKUP($O$8,Prices[],2,FALSE)*O202)+(VLOOKUP($P$8,Prices[],2,FALSE)*P202)+(VLOOKUP($Q$8,Prices[],2,FALSE)*Q202)+(VLOOKUP($R$8,Prices[],2,FALSE)*R202)+(VLOOKUP($AA$8,Prices[],2,FALSE)*AA202)+(VLOOKUP($S$8,Prices[],2,FALSE)*S202)</f>
        <v>9879000</v>
      </c>
      <c r="AE202" s="132">
        <f t="shared" si="13"/>
        <v>22.2</v>
      </c>
      <c r="AF202" s="91"/>
      <c r="AG202" s="91">
        <v>0.5</v>
      </c>
      <c r="AH202" s="91">
        <v>10</v>
      </c>
      <c r="AI202" s="91">
        <v>0.5</v>
      </c>
      <c r="AJ202" s="91"/>
      <c r="AK202" s="91">
        <v>1</v>
      </c>
      <c r="AL202" s="91">
        <v>3</v>
      </c>
      <c r="AM202" s="91"/>
      <c r="AN202" s="91"/>
      <c r="AO202" s="91"/>
      <c r="AP202" s="91">
        <v>5</v>
      </c>
      <c r="AQ202" s="91"/>
      <c r="AR202" s="91"/>
      <c r="AS202" s="91"/>
      <c r="AT202" s="91">
        <v>2.2000000000000002</v>
      </c>
      <c r="AU202" s="132">
        <f>(VLOOKUP($AF$8,Prices[],2,FALSE)*AF202)+(VLOOKUP($AG$8,Prices[],2,FALSE)*AG202)+(VLOOKUP($AH$8,Prices[],2,FALSE)*AH202)+(VLOOKUP($AI$8,Prices[],2,FALSE)*AI202)+(VLOOKUP($AJ$8,Prices[],2,FALSE)*AJ202)+(VLOOKUP($AK$8,Prices[],2,FALSE)*AK202)+(VLOOKUP($AL$8,Prices[],2,FALSE)*AL202)+(VLOOKUP($AM$8,Prices[],2,FALSE)*AM202)+(VLOOKUP($AN$8,Prices[],2,FALSE)*AN202)+(VLOOKUP($AO$8,Prices[],2,FALSE)*AO202)+(VLOOKUP($AP$8,Prices[],2,FALSE)*AP202)+(VLOOKUP($AT$8,Prices[],2,FALSE)*AT202)+(VLOOKUP($AQ$8,Prices[],2,FALSE)*AQ202)+(VLOOKUP($AR$8,Prices[],2,FALSE)*AR202)+(VLOOKUP($AS$8,Prices[],2,FALSE)*AS202)</f>
        <v>3435750</v>
      </c>
      <c r="AV202" s="132">
        <f t="shared" si="14"/>
        <v>3457650</v>
      </c>
      <c r="AW202" s="91" t="str">
        <f t="shared" si="15"/>
        <v>Credit is within Limit</v>
      </c>
      <c r="AX202" s="91" t="str">
        <f>IFERROR(IF(VLOOKUP(C202,'Overdue Credits'!$A:$F,6,0)&gt;2,"High Risk Customer",IF(VLOOKUP(C202,'Overdue Credits'!$A:$F,6,0)&gt;0,"Medium Risk Customer","Low Risk Customer")),"Low Risk Customer")</f>
        <v>Low Risk Customer</v>
      </c>
    </row>
    <row r="203" spans="1:50" x14ac:dyDescent="0.3">
      <c r="A203" s="14">
        <v>195</v>
      </c>
      <c r="B203" s="14" t="s">
        <v>20</v>
      </c>
      <c r="C203" s="14" t="s">
        <v>824</v>
      </c>
      <c r="D203" s="14"/>
      <c r="E203" s="14" t="s">
        <v>825</v>
      </c>
      <c r="F203" s="14" t="s">
        <v>752</v>
      </c>
      <c r="G203" s="137">
        <f t="shared" si="12"/>
        <v>0</v>
      </c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132">
        <f>(VLOOKUP($H$8,Prices[],2,FALSE)*H203)+(VLOOKUP($I$8,Prices[],2,FALSE)*I203)+(VLOOKUP($J$8,Prices[],2,FALSE)*J203)+(VLOOKUP($K$8,Prices[],2,FALSE)*K203)+(VLOOKUP($L$8,Prices[],2,FALSE)*L203)+(VLOOKUP($M$8,Prices[],2,FALSE)*M203)+(VLOOKUP($N$8,Prices[],2,FALSE)*N203)+(VLOOKUP($T$8,Prices[],2,FALSE)*T203)+(VLOOKUP($U$8,Prices[],2,FALSE)*U203)+(VLOOKUP($V$8,Prices[],2,FALSE)*V203)+(VLOOKUP($W$8,Prices[],2,FALSE)*W203)+(VLOOKUP($X$8,Prices[],2,FALSE)*X203)+(VLOOKUP($Y$8,Prices[],2,FALSE)*Y203)+(VLOOKUP($Z$8,Prices[],2,FALSE)*Z203)+(VLOOKUP($AB$8,Prices[],2,FALSE)*AB203)+(VLOOKUP($O$8,Prices[],2,FALSE)*O203)+(VLOOKUP($P$8,Prices[],2,FALSE)*P203)+(VLOOKUP($Q$8,Prices[],2,FALSE)*Q203)+(VLOOKUP($R$8,Prices[],2,FALSE)*R203)+(VLOOKUP($AA$8,Prices[],2,FALSE)*AA203)+(VLOOKUP($S$8,Prices[],2,FALSE)*S203)</f>
        <v>0</v>
      </c>
      <c r="AE203" s="132">
        <f t="shared" si="13"/>
        <v>0</v>
      </c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132">
        <f>(VLOOKUP($AF$8,Prices[],2,FALSE)*AF203)+(VLOOKUP($AG$8,Prices[],2,FALSE)*AG203)+(VLOOKUP($AH$8,Prices[],2,FALSE)*AH203)+(VLOOKUP($AI$8,Prices[],2,FALSE)*AI203)+(VLOOKUP($AJ$8,Prices[],2,FALSE)*AJ203)+(VLOOKUP($AK$8,Prices[],2,FALSE)*AK203)+(VLOOKUP($AL$8,Prices[],2,FALSE)*AL203)+(VLOOKUP($AM$8,Prices[],2,FALSE)*AM203)+(VLOOKUP($AN$8,Prices[],2,FALSE)*AN203)+(VLOOKUP($AO$8,Prices[],2,FALSE)*AO203)+(VLOOKUP($AP$8,Prices[],2,FALSE)*AP203)+(VLOOKUP($AT$8,Prices[],2,FALSE)*AT203)+(VLOOKUP($AQ$8,Prices[],2,FALSE)*AQ203)+(VLOOKUP($AR$8,Prices[],2,FALSE)*AR203)+(VLOOKUP($AS$8,Prices[],2,FALSE)*AS203)</f>
        <v>0</v>
      </c>
      <c r="AV203" s="132">
        <f t="shared" si="14"/>
        <v>0</v>
      </c>
      <c r="AW203" s="91" t="str">
        <f t="shared" si="15"/>
        <v xml:space="preserve"> </v>
      </c>
      <c r="AX203" s="91" t="str">
        <f>IFERROR(IF(VLOOKUP(C203,'Overdue Credits'!$A:$F,6,0)&gt;2,"High Risk Customer",IF(VLOOKUP(C203,'Overdue Credits'!$A:$F,6,0)&gt;0,"Medium Risk Customer","Low Risk Customer")),"Low Risk Customer")</f>
        <v>High Risk Customer</v>
      </c>
    </row>
    <row r="204" spans="1:50" x14ac:dyDescent="0.3">
      <c r="A204" s="14">
        <v>196</v>
      </c>
      <c r="B204" s="14" t="s">
        <v>20</v>
      </c>
      <c r="C204" s="14" t="s">
        <v>822</v>
      </c>
      <c r="D204" s="14"/>
      <c r="E204" s="14" t="s">
        <v>1097</v>
      </c>
      <c r="F204" s="14" t="s">
        <v>752</v>
      </c>
      <c r="G204" s="137">
        <f t="shared" si="12"/>
        <v>105</v>
      </c>
      <c r="H204" s="91"/>
      <c r="I204" s="91"/>
      <c r="J204" s="91">
        <v>0.4</v>
      </c>
      <c r="K204" s="91"/>
      <c r="L204" s="91">
        <v>20</v>
      </c>
      <c r="M204" s="91"/>
      <c r="N204" s="91"/>
      <c r="O204" s="91">
        <v>30.6</v>
      </c>
      <c r="P204" s="91">
        <v>2.5</v>
      </c>
      <c r="Q204" s="91">
        <v>2</v>
      </c>
      <c r="R204" s="91"/>
      <c r="S204" s="91"/>
      <c r="T204" s="91"/>
      <c r="U204" s="91">
        <v>2</v>
      </c>
      <c r="V204" s="91">
        <v>0.5</v>
      </c>
      <c r="W204" s="91">
        <v>3</v>
      </c>
      <c r="X204" s="91">
        <v>44</v>
      </c>
      <c r="Y204" s="91"/>
      <c r="Z204" s="91"/>
      <c r="AA204" s="91"/>
      <c r="AB204" s="91"/>
      <c r="AC204" s="132">
        <f>(VLOOKUP($H$8,Prices[],2,FALSE)*H204)+(VLOOKUP($I$8,Prices[],2,FALSE)*I204)+(VLOOKUP($J$8,Prices[],2,FALSE)*J204)+(VLOOKUP($K$8,Prices[],2,FALSE)*K204)+(VLOOKUP($L$8,Prices[],2,FALSE)*L204)+(VLOOKUP($M$8,Prices[],2,FALSE)*M204)+(VLOOKUP($N$8,Prices[],2,FALSE)*N204)+(VLOOKUP($T$8,Prices[],2,FALSE)*T204)+(VLOOKUP($U$8,Prices[],2,FALSE)*U204)+(VLOOKUP($V$8,Prices[],2,FALSE)*V204)+(VLOOKUP($W$8,Prices[],2,FALSE)*W204)+(VLOOKUP($X$8,Prices[],2,FALSE)*X204)+(VLOOKUP($Y$8,Prices[],2,FALSE)*Y204)+(VLOOKUP($Z$8,Prices[],2,FALSE)*Z204)+(VLOOKUP($AB$8,Prices[],2,FALSE)*AB204)+(VLOOKUP($O$8,Prices[],2,FALSE)*O204)+(VLOOKUP($P$8,Prices[],2,FALSE)*P204)+(VLOOKUP($Q$8,Prices[],2,FALSE)*Q204)+(VLOOKUP($R$8,Prices[],2,FALSE)*R204)+(VLOOKUP($AA$8,Prices[],2,FALSE)*AA204)+(VLOOKUP($S$8,Prices[],2,FALSE)*S204)</f>
        <v>16885600</v>
      </c>
      <c r="AE204" s="132">
        <f t="shared" si="13"/>
        <v>36.900000000000006</v>
      </c>
      <c r="AF204" s="91"/>
      <c r="AG204" s="91">
        <v>0.5</v>
      </c>
      <c r="AH204" s="91">
        <v>10</v>
      </c>
      <c r="AI204" s="91">
        <v>0.2</v>
      </c>
      <c r="AJ204" s="91"/>
      <c r="AK204" s="91">
        <v>8</v>
      </c>
      <c r="AL204" s="91">
        <v>17.5</v>
      </c>
      <c r="AM204" s="91"/>
      <c r="AN204" s="91"/>
      <c r="AO204" s="91"/>
      <c r="AP204" s="91">
        <v>0.7</v>
      </c>
      <c r="AQ204" s="91"/>
      <c r="AR204" s="91"/>
      <c r="AS204" s="91"/>
      <c r="AT204" s="91"/>
      <c r="AU204" s="132">
        <f>(VLOOKUP($AF$8,Prices[],2,FALSE)*AF204)+(VLOOKUP($AG$8,Prices[],2,FALSE)*AG204)+(VLOOKUP($AH$8,Prices[],2,FALSE)*AH204)+(VLOOKUP($AI$8,Prices[],2,FALSE)*AI204)+(VLOOKUP($AJ$8,Prices[],2,FALSE)*AJ204)+(VLOOKUP($AK$8,Prices[],2,FALSE)*AK204)+(VLOOKUP($AL$8,Prices[],2,FALSE)*AL204)+(VLOOKUP($AM$8,Prices[],2,FALSE)*AM204)+(VLOOKUP($AN$8,Prices[],2,FALSE)*AN204)+(VLOOKUP($AO$8,Prices[],2,FALSE)*AO204)+(VLOOKUP($AP$8,Prices[],2,FALSE)*AP204)+(VLOOKUP($AT$8,Prices[],2,FALSE)*AT204)+(VLOOKUP($AQ$8,Prices[],2,FALSE)*AQ204)+(VLOOKUP($AR$8,Prices[],2,FALSE)*AR204)+(VLOOKUP($AS$8,Prices[],2,FALSE)*AS204)</f>
        <v>5909100</v>
      </c>
      <c r="AV204" s="132">
        <f t="shared" si="14"/>
        <v>5909960</v>
      </c>
      <c r="AW204" s="91" t="str">
        <f t="shared" si="15"/>
        <v>Credit is within Limit</v>
      </c>
      <c r="AX204" s="91" t="str">
        <f>IFERROR(IF(VLOOKUP(C204,'Overdue Credits'!$A:$F,6,0)&gt;2,"High Risk Customer",IF(VLOOKUP(C204,'Overdue Credits'!$A:$F,6,0)&gt;0,"Medium Risk Customer","Low Risk Customer")),"Low Risk Customer")</f>
        <v>Low Risk Customer</v>
      </c>
    </row>
    <row r="205" spans="1:50" x14ac:dyDescent="0.3">
      <c r="A205" s="14">
        <v>197</v>
      </c>
      <c r="B205" s="14" t="s">
        <v>20</v>
      </c>
      <c r="C205" s="14" t="s">
        <v>1095</v>
      </c>
      <c r="D205" s="14"/>
      <c r="E205" s="14" t="s">
        <v>492</v>
      </c>
      <c r="F205" s="14" t="s">
        <v>753</v>
      </c>
      <c r="G205" s="137">
        <f t="shared" si="12"/>
        <v>0</v>
      </c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32">
        <f>(VLOOKUP($H$8,Prices[],2,FALSE)*H205)+(VLOOKUP($I$8,Prices[],2,FALSE)*I205)+(VLOOKUP($J$8,Prices[],2,FALSE)*J205)+(VLOOKUP($K$8,Prices[],2,FALSE)*K205)+(VLOOKUP($L$8,Prices[],2,FALSE)*L205)+(VLOOKUP($M$8,Prices[],2,FALSE)*M205)+(VLOOKUP($N$8,Prices[],2,FALSE)*N205)+(VLOOKUP($T$8,Prices[],2,FALSE)*T205)+(VLOOKUP($U$8,Prices[],2,FALSE)*U205)+(VLOOKUP($V$8,Prices[],2,FALSE)*V205)+(VLOOKUP($W$8,Prices[],2,FALSE)*W205)+(VLOOKUP($X$8,Prices[],2,FALSE)*X205)+(VLOOKUP($Y$8,Prices[],2,FALSE)*Y205)+(VLOOKUP($Z$8,Prices[],2,FALSE)*Z205)+(VLOOKUP($AB$8,Prices[],2,FALSE)*AB205)+(VLOOKUP($O$8,Prices[],2,FALSE)*O205)+(VLOOKUP($P$8,Prices[],2,FALSE)*P205)+(VLOOKUP($Q$8,Prices[],2,FALSE)*Q205)+(VLOOKUP($R$8,Prices[],2,FALSE)*R205)+(VLOOKUP($AA$8,Prices[],2,FALSE)*AA205)+(VLOOKUP($S$8,Prices[],2,FALSE)*S205)</f>
        <v>0</v>
      </c>
      <c r="AE205" s="132">
        <f t="shared" si="13"/>
        <v>0</v>
      </c>
      <c r="AF205" s="91"/>
      <c r="AG205" s="91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1"/>
      <c r="AT205" s="91"/>
      <c r="AU205" s="132">
        <f>(VLOOKUP($AF$8,Prices[],2,FALSE)*AF205)+(VLOOKUP($AG$8,Prices[],2,FALSE)*AG205)+(VLOOKUP($AH$8,Prices[],2,FALSE)*AH205)+(VLOOKUP($AI$8,Prices[],2,FALSE)*AI205)+(VLOOKUP($AJ$8,Prices[],2,FALSE)*AJ205)+(VLOOKUP($AK$8,Prices[],2,FALSE)*AK205)+(VLOOKUP($AL$8,Prices[],2,FALSE)*AL205)+(VLOOKUP($AM$8,Prices[],2,FALSE)*AM205)+(VLOOKUP($AN$8,Prices[],2,FALSE)*AN205)+(VLOOKUP($AO$8,Prices[],2,FALSE)*AO205)+(VLOOKUP($AP$8,Prices[],2,FALSE)*AP205)+(VLOOKUP($AT$8,Prices[],2,FALSE)*AT205)+(VLOOKUP($AQ$8,Prices[],2,FALSE)*AQ205)+(VLOOKUP($AR$8,Prices[],2,FALSE)*AR205)+(VLOOKUP($AS$8,Prices[],2,FALSE)*AS205)</f>
        <v>0</v>
      </c>
      <c r="AV205" s="132">
        <f t="shared" si="14"/>
        <v>0</v>
      </c>
      <c r="AW205" s="91" t="str">
        <f t="shared" si="15"/>
        <v xml:space="preserve"> </v>
      </c>
      <c r="AX205" s="91" t="str">
        <f>IFERROR(IF(VLOOKUP(C205,'Overdue Credits'!$A:$F,6,0)&gt;2,"High Risk Customer",IF(VLOOKUP(C205,'Overdue Credits'!$A:$F,6,0)&gt;0,"Medium Risk Customer","Low Risk Customer")),"Low Risk Customer")</f>
        <v>Low Risk Customer</v>
      </c>
    </row>
    <row r="206" spans="1:50" x14ac:dyDescent="0.3">
      <c r="A206" s="14">
        <v>198</v>
      </c>
      <c r="B206" s="14" t="s">
        <v>20</v>
      </c>
      <c r="C206" s="14" t="s">
        <v>355</v>
      </c>
      <c r="D206" s="14"/>
      <c r="E206" s="14" t="s">
        <v>1098</v>
      </c>
      <c r="F206" s="14" t="s">
        <v>753</v>
      </c>
      <c r="G206" s="137">
        <f t="shared" si="12"/>
        <v>0</v>
      </c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132">
        <f>(VLOOKUP($H$8,Prices[],2,FALSE)*H206)+(VLOOKUP($I$8,Prices[],2,FALSE)*I206)+(VLOOKUP($J$8,Prices[],2,FALSE)*J206)+(VLOOKUP($K$8,Prices[],2,FALSE)*K206)+(VLOOKUP($L$8,Prices[],2,FALSE)*L206)+(VLOOKUP($M$8,Prices[],2,FALSE)*M206)+(VLOOKUP($N$8,Prices[],2,FALSE)*N206)+(VLOOKUP($T$8,Prices[],2,FALSE)*T206)+(VLOOKUP($U$8,Prices[],2,FALSE)*U206)+(VLOOKUP($V$8,Prices[],2,FALSE)*V206)+(VLOOKUP($W$8,Prices[],2,FALSE)*W206)+(VLOOKUP($X$8,Prices[],2,FALSE)*X206)+(VLOOKUP($Y$8,Prices[],2,FALSE)*Y206)+(VLOOKUP($Z$8,Prices[],2,FALSE)*Z206)+(VLOOKUP($AB$8,Prices[],2,FALSE)*AB206)+(VLOOKUP($O$8,Prices[],2,FALSE)*O206)+(VLOOKUP($P$8,Prices[],2,FALSE)*P206)+(VLOOKUP($Q$8,Prices[],2,FALSE)*Q206)+(VLOOKUP($R$8,Prices[],2,FALSE)*R206)+(VLOOKUP($AA$8,Prices[],2,FALSE)*AA206)+(VLOOKUP($S$8,Prices[],2,FALSE)*S206)</f>
        <v>0</v>
      </c>
      <c r="AE206" s="132">
        <f t="shared" si="13"/>
        <v>0</v>
      </c>
      <c r="AF206" s="91"/>
      <c r="AG206" s="91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1"/>
      <c r="AT206" s="91"/>
      <c r="AU206" s="132">
        <f>(VLOOKUP($AF$8,Prices[],2,FALSE)*AF206)+(VLOOKUP($AG$8,Prices[],2,FALSE)*AG206)+(VLOOKUP($AH$8,Prices[],2,FALSE)*AH206)+(VLOOKUP($AI$8,Prices[],2,FALSE)*AI206)+(VLOOKUP($AJ$8,Prices[],2,FALSE)*AJ206)+(VLOOKUP($AK$8,Prices[],2,FALSE)*AK206)+(VLOOKUP($AL$8,Prices[],2,FALSE)*AL206)+(VLOOKUP($AM$8,Prices[],2,FALSE)*AM206)+(VLOOKUP($AN$8,Prices[],2,FALSE)*AN206)+(VLOOKUP($AO$8,Prices[],2,FALSE)*AO206)+(VLOOKUP($AP$8,Prices[],2,FALSE)*AP206)+(VLOOKUP($AT$8,Prices[],2,FALSE)*AT206)+(VLOOKUP($AQ$8,Prices[],2,FALSE)*AQ206)+(VLOOKUP($AR$8,Prices[],2,FALSE)*AR206)+(VLOOKUP($AS$8,Prices[],2,FALSE)*AS206)</f>
        <v>0</v>
      </c>
      <c r="AV206" s="132">
        <f t="shared" si="14"/>
        <v>0</v>
      </c>
      <c r="AW206" s="91" t="str">
        <f t="shared" si="15"/>
        <v xml:space="preserve"> </v>
      </c>
      <c r="AX206" s="91" t="str">
        <f>IFERROR(IF(VLOOKUP(C206,'Overdue Credits'!$A:$F,6,0)&gt;2,"High Risk Customer",IF(VLOOKUP(C206,'Overdue Credits'!$A:$F,6,0)&gt;0,"Medium Risk Customer","Low Risk Customer")),"Low Risk Customer")</f>
        <v>High Risk Customer</v>
      </c>
    </row>
    <row r="207" spans="1:50" x14ac:dyDescent="0.3">
      <c r="A207" s="14">
        <v>199</v>
      </c>
      <c r="B207" s="14" t="s">
        <v>20</v>
      </c>
      <c r="C207" s="14" t="s">
        <v>818</v>
      </c>
      <c r="D207" s="14"/>
      <c r="E207" s="14" t="s">
        <v>819</v>
      </c>
      <c r="F207" s="14" t="s">
        <v>1100</v>
      </c>
      <c r="G207" s="137">
        <f t="shared" si="12"/>
        <v>0</v>
      </c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132">
        <f>(VLOOKUP($H$8,Prices[],2,FALSE)*H207)+(VLOOKUP($I$8,Prices[],2,FALSE)*I207)+(VLOOKUP($J$8,Prices[],2,FALSE)*J207)+(VLOOKUP($K$8,Prices[],2,FALSE)*K207)+(VLOOKUP($L$8,Prices[],2,FALSE)*L207)+(VLOOKUP($M$8,Prices[],2,FALSE)*M207)+(VLOOKUP($N$8,Prices[],2,FALSE)*N207)+(VLOOKUP($T$8,Prices[],2,FALSE)*T207)+(VLOOKUP($U$8,Prices[],2,FALSE)*U207)+(VLOOKUP($V$8,Prices[],2,FALSE)*V207)+(VLOOKUP($W$8,Prices[],2,FALSE)*W207)+(VLOOKUP($X$8,Prices[],2,FALSE)*X207)+(VLOOKUP($Y$8,Prices[],2,FALSE)*Y207)+(VLOOKUP($Z$8,Prices[],2,FALSE)*Z207)+(VLOOKUP($AB$8,Prices[],2,FALSE)*AB207)+(VLOOKUP($O$8,Prices[],2,FALSE)*O207)+(VLOOKUP($P$8,Prices[],2,FALSE)*P207)+(VLOOKUP($Q$8,Prices[],2,FALSE)*Q207)+(VLOOKUP($R$8,Prices[],2,FALSE)*R207)+(VLOOKUP($AA$8,Prices[],2,FALSE)*AA207)+(VLOOKUP($S$8,Prices[],2,FALSE)*S207)</f>
        <v>0</v>
      </c>
      <c r="AE207" s="132">
        <f t="shared" si="13"/>
        <v>0</v>
      </c>
      <c r="AF207" s="91"/>
      <c r="AG207" s="91"/>
      <c r="AH207" s="91"/>
      <c r="AI207" s="91"/>
      <c r="AJ207" s="91"/>
      <c r="AK207" s="91"/>
      <c r="AL207" s="91"/>
      <c r="AM207" s="91"/>
      <c r="AN207" s="91"/>
      <c r="AO207" s="91"/>
      <c r="AP207" s="91"/>
      <c r="AQ207" s="91"/>
      <c r="AR207" s="91"/>
      <c r="AS207" s="91"/>
      <c r="AT207" s="91"/>
      <c r="AU207" s="132">
        <f>(VLOOKUP($AF$8,Prices[],2,FALSE)*AF207)+(VLOOKUP($AG$8,Prices[],2,FALSE)*AG207)+(VLOOKUP($AH$8,Prices[],2,FALSE)*AH207)+(VLOOKUP($AI$8,Prices[],2,FALSE)*AI207)+(VLOOKUP($AJ$8,Prices[],2,FALSE)*AJ207)+(VLOOKUP($AK$8,Prices[],2,FALSE)*AK207)+(VLOOKUP($AL$8,Prices[],2,FALSE)*AL207)+(VLOOKUP($AM$8,Prices[],2,FALSE)*AM207)+(VLOOKUP($AN$8,Prices[],2,FALSE)*AN207)+(VLOOKUP($AO$8,Prices[],2,FALSE)*AO207)+(VLOOKUP($AP$8,Prices[],2,FALSE)*AP207)+(VLOOKUP($AT$8,Prices[],2,FALSE)*AT207)+(VLOOKUP($AQ$8,Prices[],2,FALSE)*AQ207)+(VLOOKUP($AR$8,Prices[],2,FALSE)*AR207)+(VLOOKUP($AS$8,Prices[],2,FALSE)*AS207)</f>
        <v>0</v>
      </c>
      <c r="AV207" s="132">
        <f t="shared" si="14"/>
        <v>0</v>
      </c>
      <c r="AW207" s="91" t="str">
        <f t="shared" si="15"/>
        <v xml:space="preserve"> </v>
      </c>
      <c r="AX207" s="91" t="str">
        <f>IFERROR(IF(VLOOKUP(C207,'Overdue Credits'!$A:$F,6,0)&gt;2,"High Risk Customer",IF(VLOOKUP(C207,'Overdue Credits'!$A:$F,6,0)&gt;0,"Medium Risk Customer","Low Risk Customer")),"Low Risk Customer")</f>
        <v>Low Risk Customer</v>
      </c>
    </row>
    <row r="208" spans="1:50" x14ac:dyDescent="0.3">
      <c r="A208" s="14">
        <v>200</v>
      </c>
      <c r="B208" s="14" t="s">
        <v>20</v>
      </c>
      <c r="C208" s="14" t="s">
        <v>357</v>
      </c>
      <c r="D208" s="14"/>
      <c r="E208" s="14" t="s">
        <v>358</v>
      </c>
      <c r="F208" s="14" t="s">
        <v>1100</v>
      </c>
      <c r="G208" s="137">
        <f t="shared" si="12"/>
        <v>10</v>
      </c>
      <c r="H208" s="91"/>
      <c r="I208" s="91"/>
      <c r="J208" s="91">
        <v>2</v>
      </c>
      <c r="K208" s="91"/>
      <c r="L208" s="91">
        <v>1</v>
      </c>
      <c r="M208" s="91"/>
      <c r="N208" s="91"/>
      <c r="O208" s="91">
        <v>5</v>
      </c>
      <c r="P208" s="91"/>
      <c r="Q208" s="91"/>
      <c r="R208" s="91"/>
      <c r="S208" s="91"/>
      <c r="T208" s="91"/>
      <c r="U208" s="91"/>
      <c r="V208" s="91"/>
      <c r="W208" s="91"/>
      <c r="X208" s="91">
        <v>2</v>
      </c>
      <c r="Y208" s="91"/>
      <c r="Z208" s="91"/>
      <c r="AA208" s="91"/>
      <c r="AB208" s="91"/>
      <c r="AC208" s="132">
        <f>(VLOOKUP($H$8,Prices[],2,FALSE)*H208)+(VLOOKUP($I$8,Prices[],2,FALSE)*I208)+(VLOOKUP($J$8,Prices[],2,FALSE)*J208)+(VLOOKUP($K$8,Prices[],2,FALSE)*K208)+(VLOOKUP($L$8,Prices[],2,FALSE)*L208)+(VLOOKUP($M$8,Prices[],2,FALSE)*M208)+(VLOOKUP($N$8,Prices[],2,FALSE)*N208)+(VLOOKUP($T$8,Prices[],2,FALSE)*T208)+(VLOOKUP($U$8,Prices[],2,FALSE)*U208)+(VLOOKUP($V$8,Prices[],2,FALSE)*V208)+(VLOOKUP($W$8,Prices[],2,FALSE)*W208)+(VLOOKUP($X$8,Prices[],2,FALSE)*X208)+(VLOOKUP($Y$8,Prices[],2,FALSE)*Y208)+(VLOOKUP($Z$8,Prices[],2,FALSE)*Z208)+(VLOOKUP($AB$8,Prices[],2,FALSE)*AB208)+(VLOOKUP($O$8,Prices[],2,FALSE)*O208)+(VLOOKUP($P$8,Prices[],2,FALSE)*P208)+(VLOOKUP($Q$8,Prices[],2,FALSE)*Q208)+(VLOOKUP($R$8,Prices[],2,FALSE)*R208)+(VLOOKUP($AA$8,Prices[],2,FALSE)*AA208)+(VLOOKUP($S$8,Prices[],2,FALSE)*S208)</f>
        <v>1840500</v>
      </c>
      <c r="AE208" s="132">
        <f t="shared" si="13"/>
        <v>4</v>
      </c>
      <c r="AF208" s="91"/>
      <c r="AG208" s="91"/>
      <c r="AH208" s="91">
        <v>1</v>
      </c>
      <c r="AI208" s="91"/>
      <c r="AJ208" s="91"/>
      <c r="AK208" s="91">
        <v>1</v>
      </c>
      <c r="AL208" s="91">
        <v>2</v>
      </c>
      <c r="AM208" s="91"/>
      <c r="AN208" s="91"/>
      <c r="AO208" s="91"/>
      <c r="AP208" s="91"/>
      <c r="AQ208" s="91"/>
      <c r="AR208" s="91"/>
      <c r="AS208" s="91"/>
      <c r="AT208" s="91"/>
      <c r="AU208" s="132">
        <f>(VLOOKUP($AF$8,Prices[],2,FALSE)*AF208)+(VLOOKUP($AG$8,Prices[],2,FALSE)*AG208)+(VLOOKUP($AH$8,Prices[],2,FALSE)*AH208)+(VLOOKUP($AI$8,Prices[],2,FALSE)*AI208)+(VLOOKUP($AJ$8,Prices[],2,FALSE)*AJ208)+(VLOOKUP($AK$8,Prices[],2,FALSE)*AK208)+(VLOOKUP($AL$8,Prices[],2,FALSE)*AL208)+(VLOOKUP($AM$8,Prices[],2,FALSE)*AM208)+(VLOOKUP($AN$8,Prices[],2,FALSE)*AN208)+(VLOOKUP($AO$8,Prices[],2,FALSE)*AO208)+(VLOOKUP($AP$8,Prices[],2,FALSE)*AP208)+(VLOOKUP($AT$8,Prices[],2,FALSE)*AT208)+(VLOOKUP($AQ$8,Prices[],2,FALSE)*AQ208)+(VLOOKUP($AR$8,Prices[],2,FALSE)*AR208)+(VLOOKUP($AS$8,Prices[],2,FALSE)*AS208)</f>
        <v>638500</v>
      </c>
      <c r="AV208" s="132">
        <f t="shared" si="14"/>
        <v>644175</v>
      </c>
      <c r="AW208" s="91" t="str">
        <f t="shared" si="15"/>
        <v>Credit is within Limit</v>
      </c>
      <c r="AX208" s="91" t="str">
        <f>IFERROR(IF(VLOOKUP(C208,'Overdue Credits'!$A:$F,6,0)&gt;2,"High Risk Customer",IF(VLOOKUP(C208,'Overdue Credits'!$A:$F,6,0)&gt;0,"Medium Risk Customer","Low Risk Customer")),"Low Risk Customer")</f>
        <v>Low Risk Customer</v>
      </c>
    </row>
    <row r="209" spans="1:50" x14ac:dyDescent="0.3">
      <c r="A209" s="14">
        <v>201</v>
      </c>
      <c r="B209" s="14" t="s">
        <v>20</v>
      </c>
      <c r="C209" s="14" t="s">
        <v>820</v>
      </c>
      <c r="D209" s="14"/>
      <c r="E209" s="14" t="s">
        <v>821</v>
      </c>
      <c r="F209" s="14" t="s">
        <v>753</v>
      </c>
      <c r="G209" s="137">
        <f t="shared" si="12"/>
        <v>0</v>
      </c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132">
        <f>(VLOOKUP($H$8,Prices[],2,FALSE)*H209)+(VLOOKUP($I$8,Prices[],2,FALSE)*I209)+(VLOOKUP($J$8,Prices[],2,FALSE)*J209)+(VLOOKUP($K$8,Prices[],2,FALSE)*K209)+(VLOOKUP($L$8,Prices[],2,FALSE)*L209)+(VLOOKUP($M$8,Prices[],2,FALSE)*M209)+(VLOOKUP($N$8,Prices[],2,FALSE)*N209)+(VLOOKUP($T$8,Prices[],2,FALSE)*T209)+(VLOOKUP($U$8,Prices[],2,FALSE)*U209)+(VLOOKUP($V$8,Prices[],2,FALSE)*V209)+(VLOOKUP($W$8,Prices[],2,FALSE)*W209)+(VLOOKUP($X$8,Prices[],2,FALSE)*X209)+(VLOOKUP($Y$8,Prices[],2,FALSE)*Y209)+(VLOOKUP($Z$8,Prices[],2,FALSE)*Z209)+(VLOOKUP($AB$8,Prices[],2,FALSE)*AB209)+(VLOOKUP($O$8,Prices[],2,FALSE)*O209)+(VLOOKUP($P$8,Prices[],2,FALSE)*P209)+(VLOOKUP($Q$8,Prices[],2,FALSE)*Q209)+(VLOOKUP($R$8,Prices[],2,FALSE)*R209)+(VLOOKUP($AA$8,Prices[],2,FALSE)*AA209)+(VLOOKUP($S$8,Prices[],2,FALSE)*S209)</f>
        <v>0</v>
      </c>
      <c r="AE209" s="132">
        <f t="shared" si="13"/>
        <v>0</v>
      </c>
      <c r="AF209" s="91"/>
      <c r="AG209" s="91"/>
      <c r="AH209" s="91"/>
      <c r="AI209" s="91"/>
      <c r="AJ209" s="91"/>
      <c r="AK209" s="91"/>
      <c r="AL209" s="91"/>
      <c r="AM209" s="91"/>
      <c r="AN209" s="91"/>
      <c r="AO209" s="91"/>
      <c r="AP209" s="91"/>
      <c r="AQ209" s="91"/>
      <c r="AR209" s="91"/>
      <c r="AS209" s="91"/>
      <c r="AT209" s="91"/>
      <c r="AU209" s="132">
        <f>(VLOOKUP($AF$8,Prices[],2,FALSE)*AF209)+(VLOOKUP($AG$8,Prices[],2,FALSE)*AG209)+(VLOOKUP($AH$8,Prices[],2,FALSE)*AH209)+(VLOOKUP($AI$8,Prices[],2,FALSE)*AI209)+(VLOOKUP($AJ$8,Prices[],2,FALSE)*AJ209)+(VLOOKUP($AK$8,Prices[],2,FALSE)*AK209)+(VLOOKUP($AL$8,Prices[],2,FALSE)*AL209)+(VLOOKUP($AM$8,Prices[],2,FALSE)*AM209)+(VLOOKUP($AN$8,Prices[],2,FALSE)*AN209)+(VLOOKUP($AO$8,Prices[],2,FALSE)*AO209)+(VLOOKUP($AP$8,Prices[],2,FALSE)*AP209)+(VLOOKUP($AT$8,Prices[],2,FALSE)*AT209)+(VLOOKUP($AQ$8,Prices[],2,FALSE)*AQ209)+(VLOOKUP($AR$8,Prices[],2,FALSE)*AR209)+(VLOOKUP($AS$8,Prices[],2,FALSE)*AS209)</f>
        <v>0</v>
      </c>
      <c r="AV209" s="132">
        <f t="shared" si="14"/>
        <v>0</v>
      </c>
      <c r="AW209" s="91" t="str">
        <f t="shared" si="15"/>
        <v xml:space="preserve"> </v>
      </c>
      <c r="AX209" s="91" t="str">
        <f>IFERROR(IF(VLOOKUP(C209,'Overdue Credits'!$A:$F,6,0)&gt;2,"High Risk Customer",IF(VLOOKUP(C209,'Overdue Credits'!$A:$F,6,0)&gt;0,"Medium Risk Customer","Low Risk Customer")),"Low Risk Customer")</f>
        <v>Low Risk Customer</v>
      </c>
    </row>
    <row r="210" spans="1:50" x14ac:dyDescent="0.3">
      <c r="A210" s="14">
        <v>202</v>
      </c>
      <c r="B210" s="14" t="s">
        <v>20</v>
      </c>
      <c r="C210" s="14" t="s">
        <v>1403</v>
      </c>
      <c r="D210" s="14"/>
      <c r="E210" s="14" t="s">
        <v>395</v>
      </c>
      <c r="F210" s="14" t="s">
        <v>752</v>
      </c>
      <c r="G210" s="137">
        <f t="shared" si="12"/>
        <v>35</v>
      </c>
      <c r="H210" s="91"/>
      <c r="I210" s="91"/>
      <c r="J210" s="91"/>
      <c r="K210" s="91"/>
      <c r="L210" s="91">
        <v>12</v>
      </c>
      <c r="M210" s="91"/>
      <c r="N210" s="91"/>
      <c r="O210" s="91">
        <v>13</v>
      </c>
      <c r="P210" s="91"/>
      <c r="Q210" s="91">
        <v>1</v>
      </c>
      <c r="R210" s="91"/>
      <c r="S210" s="91"/>
      <c r="T210" s="91"/>
      <c r="U210" s="91"/>
      <c r="V210" s="91"/>
      <c r="W210" s="91"/>
      <c r="X210" s="91">
        <v>9</v>
      </c>
      <c r="Y210" s="91"/>
      <c r="Z210" s="91"/>
      <c r="AA210" s="91"/>
      <c r="AB210" s="91"/>
      <c r="AC210" s="132">
        <f>(VLOOKUP($H$8,Prices[],2,FALSE)*H210)+(VLOOKUP($I$8,Prices[],2,FALSE)*I210)+(VLOOKUP($J$8,Prices[],2,FALSE)*J210)+(VLOOKUP($K$8,Prices[],2,FALSE)*K210)+(VLOOKUP($L$8,Prices[],2,FALSE)*L210)+(VLOOKUP($M$8,Prices[],2,FALSE)*M210)+(VLOOKUP($N$8,Prices[],2,FALSE)*N210)+(VLOOKUP($T$8,Prices[],2,FALSE)*T210)+(VLOOKUP($U$8,Prices[],2,FALSE)*U210)+(VLOOKUP($V$8,Prices[],2,FALSE)*V210)+(VLOOKUP($W$8,Prices[],2,FALSE)*W210)+(VLOOKUP($X$8,Prices[],2,FALSE)*X210)+(VLOOKUP($Y$8,Prices[],2,FALSE)*Y210)+(VLOOKUP($Z$8,Prices[],2,FALSE)*Z210)+(VLOOKUP($AB$8,Prices[],2,FALSE)*AB210)+(VLOOKUP($O$8,Prices[],2,FALSE)*O210)+(VLOOKUP($P$8,Prices[],2,FALSE)*P210)+(VLOOKUP($Q$8,Prices[],2,FALSE)*Q210)+(VLOOKUP($R$8,Prices[],2,FALSE)*R210)+(VLOOKUP($AA$8,Prices[],2,FALSE)*AA210)+(VLOOKUP($S$8,Prices[],2,FALSE)*S210)</f>
        <v>5716000</v>
      </c>
      <c r="AE210" s="132">
        <f t="shared" si="13"/>
        <v>12.7</v>
      </c>
      <c r="AF210" s="91"/>
      <c r="AG210" s="91"/>
      <c r="AH210" s="91">
        <v>5</v>
      </c>
      <c r="AI210" s="91"/>
      <c r="AJ210" s="91"/>
      <c r="AK210" s="91">
        <v>4</v>
      </c>
      <c r="AL210" s="91">
        <v>1.7</v>
      </c>
      <c r="AM210" s="91"/>
      <c r="AN210" s="91"/>
      <c r="AO210" s="91"/>
      <c r="AP210" s="91">
        <v>2</v>
      </c>
      <c r="AQ210" s="91"/>
      <c r="AR210" s="91"/>
      <c r="AS210" s="91"/>
      <c r="AT210" s="91"/>
      <c r="AU210" s="132">
        <f>(VLOOKUP($AF$8,Prices[],2,FALSE)*AF210)+(VLOOKUP($AG$8,Prices[],2,FALSE)*AG210)+(VLOOKUP($AH$8,Prices[],2,FALSE)*AH210)+(VLOOKUP($AI$8,Prices[],2,FALSE)*AI210)+(VLOOKUP($AJ$8,Prices[],2,FALSE)*AJ210)+(VLOOKUP($AK$8,Prices[],2,FALSE)*AK210)+(VLOOKUP($AL$8,Prices[],2,FALSE)*AL210)+(VLOOKUP($AM$8,Prices[],2,FALSE)*AM210)+(VLOOKUP($AN$8,Prices[],2,FALSE)*AN210)+(VLOOKUP($AO$8,Prices[],2,FALSE)*AO210)+(VLOOKUP($AP$8,Prices[],2,FALSE)*AP210)+(VLOOKUP($AT$8,Prices[],2,FALSE)*AT210)+(VLOOKUP($AQ$8,Prices[],2,FALSE)*AQ210)+(VLOOKUP($AR$8,Prices[],2,FALSE)*AR210)+(VLOOKUP($AS$8,Prices[],2,FALSE)*AS210)</f>
        <v>1992250</v>
      </c>
      <c r="AV210" s="132">
        <f t="shared" si="14"/>
        <v>2000599.9999999998</v>
      </c>
      <c r="AW210" s="91" t="str">
        <f t="shared" si="15"/>
        <v>Credit is within Limit</v>
      </c>
      <c r="AX210" s="91" t="str">
        <f>IFERROR(IF(VLOOKUP(C210,'Overdue Credits'!$A:$F,6,0)&gt;2,"High Risk Customer",IF(VLOOKUP(C210,'Overdue Credits'!$A:$F,6,0)&gt;0,"Medium Risk Customer","Low Risk Customer")),"Low Risk Customer")</f>
        <v>Medium Risk Customer</v>
      </c>
    </row>
    <row r="211" spans="1:50" x14ac:dyDescent="0.3">
      <c r="A211" s="14">
        <v>203</v>
      </c>
      <c r="B211" s="14" t="s">
        <v>20</v>
      </c>
      <c r="C211" s="14" t="s">
        <v>1326</v>
      </c>
      <c r="D211" s="14"/>
      <c r="E211" s="14" t="s">
        <v>354</v>
      </c>
      <c r="F211" s="14" t="s">
        <v>833</v>
      </c>
      <c r="G211" s="137">
        <f t="shared" si="12"/>
        <v>0</v>
      </c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132">
        <f>(VLOOKUP($H$8,Prices[],2,FALSE)*H211)+(VLOOKUP($I$8,Prices[],2,FALSE)*I211)+(VLOOKUP($J$8,Prices[],2,FALSE)*J211)+(VLOOKUP($K$8,Prices[],2,FALSE)*K211)+(VLOOKUP($L$8,Prices[],2,FALSE)*L211)+(VLOOKUP($M$8,Prices[],2,FALSE)*M211)+(VLOOKUP($N$8,Prices[],2,FALSE)*N211)+(VLOOKUP($T$8,Prices[],2,FALSE)*T211)+(VLOOKUP($U$8,Prices[],2,FALSE)*U211)+(VLOOKUP($V$8,Prices[],2,FALSE)*V211)+(VLOOKUP($W$8,Prices[],2,FALSE)*W211)+(VLOOKUP($X$8,Prices[],2,FALSE)*X211)+(VLOOKUP($Y$8,Prices[],2,FALSE)*Y211)+(VLOOKUP($Z$8,Prices[],2,FALSE)*Z211)+(VLOOKUP($AB$8,Prices[],2,FALSE)*AB211)+(VLOOKUP($O$8,Prices[],2,FALSE)*O211)+(VLOOKUP($P$8,Prices[],2,FALSE)*P211)+(VLOOKUP($Q$8,Prices[],2,FALSE)*Q211)+(VLOOKUP($R$8,Prices[],2,FALSE)*R211)+(VLOOKUP($AA$8,Prices[],2,FALSE)*AA211)+(VLOOKUP($S$8,Prices[],2,FALSE)*S211)</f>
        <v>0</v>
      </c>
      <c r="AE211" s="132">
        <f t="shared" si="13"/>
        <v>0</v>
      </c>
      <c r="AF211" s="91"/>
      <c r="AG211" s="91"/>
      <c r="AH211" s="91"/>
      <c r="AI211" s="91"/>
      <c r="AJ211" s="91"/>
      <c r="AK211" s="91"/>
      <c r="AL211" s="91"/>
      <c r="AM211" s="91"/>
      <c r="AN211" s="91"/>
      <c r="AO211" s="91"/>
      <c r="AP211" s="91"/>
      <c r="AQ211" s="91"/>
      <c r="AR211" s="91"/>
      <c r="AS211" s="91"/>
      <c r="AT211" s="91"/>
      <c r="AU211" s="132">
        <f>(VLOOKUP($AF$8,Prices[],2,FALSE)*AF211)+(VLOOKUP($AG$8,Prices[],2,FALSE)*AG211)+(VLOOKUP($AH$8,Prices[],2,FALSE)*AH211)+(VLOOKUP($AI$8,Prices[],2,FALSE)*AI211)+(VLOOKUP($AJ$8,Prices[],2,FALSE)*AJ211)+(VLOOKUP($AK$8,Prices[],2,FALSE)*AK211)+(VLOOKUP($AL$8,Prices[],2,FALSE)*AL211)+(VLOOKUP($AM$8,Prices[],2,FALSE)*AM211)+(VLOOKUP($AN$8,Prices[],2,FALSE)*AN211)+(VLOOKUP($AO$8,Prices[],2,FALSE)*AO211)+(VLOOKUP($AP$8,Prices[],2,FALSE)*AP211)+(VLOOKUP($AT$8,Prices[],2,FALSE)*AT211)+(VLOOKUP($AQ$8,Prices[],2,FALSE)*AQ211)+(VLOOKUP($AR$8,Prices[],2,FALSE)*AR211)+(VLOOKUP($AS$8,Prices[],2,FALSE)*AS211)</f>
        <v>0</v>
      </c>
      <c r="AV211" s="132">
        <f t="shared" si="14"/>
        <v>0</v>
      </c>
      <c r="AW211" s="91" t="str">
        <f t="shared" si="15"/>
        <v xml:space="preserve"> </v>
      </c>
      <c r="AX211" s="91" t="str">
        <f>IFERROR(IF(VLOOKUP(C211,'Overdue Credits'!$A:$F,6,0)&gt;2,"High Risk Customer",IF(VLOOKUP(C211,'Overdue Credits'!$A:$F,6,0)&gt;0,"Medium Risk Customer","Low Risk Customer")),"Low Risk Customer")</f>
        <v>Low Risk Customer</v>
      </c>
    </row>
    <row r="212" spans="1:50" x14ac:dyDescent="0.3">
      <c r="A212" s="14">
        <v>204</v>
      </c>
      <c r="B212" s="14" t="s">
        <v>20</v>
      </c>
      <c r="C212" s="14" t="s">
        <v>823</v>
      </c>
      <c r="D212" s="14"/>
      <c r="E212" s="14" t="s">
        <v>1099</v>
      </c>
      <c r="F212" s="14" t="s">
        <v>753</v>
      </c>
      <c r="G212" s="137">
        <f t="shared" si="12"/>
        <v>15</v>
      </c>
      <c r="H212" s="91"/>
      <c r="I212" s="91"/>
      <c r="J212" s="91"/>
      <c r="K212" s="91"/>
      <c r="L212" s="91">
        <v>3</v>
      </c>
      <c r="M212" s="91"/>
      <c r="N212" s="91"/>
      <c r="O212" s="91">
        <v>1</v>
      </c>
      <c r="P212" s="91"/>
      <c r="Q212" s="91">
        <v>0.1</v>
      </c>
      <c r="R212" s="91"/>
      <c r="S212" s="91"/>
      <c r="T212" s="91"/>
      <c r="U212" s="91">
        <v>2.9</v>
      </c>
      <c r="V212" s="91"/>
      <c r="W212" s="91">
        <v>2</v>
      </c>
      <c r="X212" s="91">
        <v>6</v>
      </c>
      <c r="Y212" s="91"/>
      <c r="Z212" s="91"/>
      <c r="AA212" s="91"/>
      <c r="AB212" s="91"/>
      <c r="AC212" s="132">
        <f>(VLOOKUP($H$8,Prices[],2,FALSE)*H212)+(VLOOKUP($I$8,Prices[],2,FALSE)*I212)+(VLOOKUP($J$8,Prices[],2,FALSE)*J212)+(VLOOKUP($K$8,Prices[],2,FALSE)*K212)+(VLOOKUP($L$8,Prices[],2,FALSE)*L212)+(VLOOKUP($M$8,Prices[],2,FALSE)*M212)+(VLOOKUP($N$8,Prices[],2,FALSE)*N212)+(VLOOKUP($T$8,Prices[],2,FALSE)*T212)+(VLOOKUP($U$8,Prices[],2,FALSE)*U212)+(VLOOKUP($V$8,Prices[],2,FALSE)*V212)+(VLOOKUP($W$8,Prices[],2,FALSE)*W212)+(VLOOKUP($X$8,Prices[],2,FALSE)*X212)+(VLOOKUP($Y$8,Prices[],2,FALSE)*Y212)+(VLOOKUP($Z$8,Prices[],2,FALSE)*Z212)+(VLOOKUP($AB$8,Prices[],2,FALSE)*AB212)+(VLOOKUP($O$8,Prices[],2,FALSE)*O212)+(VLOOKUP($P$8,Prices[],2,FALSE)*P212)+(VLOOKUP($Q$8,Prices[],2,FALSE)*Q212)+(VLOOKUP($R$8,Prices[],2,FALSE)*R212)+(VLOOKUP($AA$8,Prices[],2,FALSE)*AA212)+(VLOOKUP($S$8,Prices[],2,FALSE)*S212)</f>
        <v>2028100</v>
      </c>
      <c r="AE212" s="132">
        <f t="shared" si="13"/>
        <v>3.9</v>
      </c>
      <c r="AF212" s="91"/>
      <c r="AG212" s="91">
        <v>0.1</v>
      </c>
      <c r="AH212" s="91">
        <v>0.5</v>
      </c>
      <c r="AI212" s="91"/>
      <c r="AJ212" s="91"/>
      <c r="AK212" s="91">
        <v>1</v>
      </c>
      <c r="AL212" s="91">
        <v>2.2999999999999998</v>
      </c>
      <c r="AM212" s="91"/>
      <c r="AN212" s="91"/>
      <c r="AO212" s="91"/>
      <c r="AP212" s="91"/>
      <c r="AQ212" s="91"/>
      <c r="AR212" s="91"/>
      <c r="AS212" s="91"/>
      <c r="AT212" s="91"/>
      <c r="AU212" s="132">
        <f>(VLOOKUP($AF$8,Prices[],2,FALSE)*AF212)+(VLOOKUP($AG$8,Prices[],2,FALSE)*AG212)+(VLOOKUP($AH$8,Prices[],2,FALSE)*AH212)+(VLOOKUP($AI$8,Prices[],2,FALSE)*AI212)+(VLOOKUP($AJ$8,Prices[],2,FALSE)*AJ212)+(VLOOKUP($AK$8,Prices[],2,FALSE)*AK212)+(VLOOKUP($AL$8,Prices[],2,FALSE)*AL212)+(VLOOKUP($AM$8,Prices[],2,FALSE)*AM212)+(VLOOKUP($AN$8,Prices[],2,FALSE)*AN212)+(VLOOKUP($AO$8,Prices[],2,FALSE)*AO212)+(VLOOKUP($AP$8,Prices[],2,FALSE)*AP212)+(VLOOKUP($AT$8,Prices[],2,FALSE)*AT212)+(VLOOKUP($AQ$8,Prices[],2,FALSE)*AQ212)+(VLOOKUP($AR$8,Prices[],2,FALSE)*AR212)+(VLOOKUP($AS$8,Prices[],2,FALSE)*AS212)</f>
        <v>605000</v>
      </c>
      <c r="AV212" s="132">
        <f t="shared" si="14"/>
        <v>709835</v>
      </c>
      <c r="AW212" s="91" t="str">
        <f t="shared" si="15"/>
        <v>Credit is within Limit</v>
      </c>
      <c r="AX212" s="91" t="str">
        <f>IFERROR(IF(VLOOKUP(C212,'Overdue Credits'!$A:$F,6,0)&gt;2,"High Risk Customer",IF(VLOOKUP(C212,'Overdue Credits'!$A:$F,6,0)&gt;0,"Medium Risk Customer","Low Risk Customer")),"Low Risk Customer")</f>
        <v>Low Risk Customer</v>
      </c>
    </row>
    <row r="213" spans="1:50" x14ac:dyDescent="0.3">
      <c r="A213" s="14">
        <v>205</v>
      </c>
      <c r="B213" s="14" t="s">
        <v>20</v>
      </c>
      <c r="C213" s="14" t="s">
        <v>503</v>
      </c>
      <c r="D213" s="14"/>
      <c r="E213" s="14" t="s">
        <v>504</v>
      </c>
      <c r="F213" s="14" t="s">
        <v>1100</v>
      </c>
      <c r="G213" s="137">
        <f t="shared" si="12"/>
        <v>0</v>
      </c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132">
        <f>(VLOOKUP($H$8,Prices[],2,FALSE)*H213)+(VLOOKUP($I$8,Prices[],2,FALSE)*I213)+(VLOOKUP($J$8,Prices[],2,FALSE)*J213)+(VLOOKUP($K$8,Prices[],2,FALSE)*K213)+(VLOOKUP($L$8,Prices[],2,FALSE)*L213)+(VLOOKUP($M$8,Prices[],2,FALSE)*M213)+(VLOOKUP($N$8,Prices[],2,FALSE)*N213)+(VLOOKUP($T$8,Prices[],2,FALSE)*T213)+(VLOOKUP($U$8,Prices[],2,FALSE)*U213)+(VLOOKUP($V$8,Prices[],2,FALSE)*V213)+(VLOOKUP($W$8,Prices[],2,FALSE)*W213)+(VLOOKUP($X$8,Prices[],2,FALSE)*X213)+(VLOOKUP($Y$8,Prices[],2,FALSE)*Y213)+(VLOOKUP($Z$8,Prices[],2,FALSE)*Z213)+(VLOOKUP($AB$8,Prices[],2,FALSE)*AB213)+(VLOOKUP($O$8,Prices[],2,FALSE)*O213)+(VLOOKUP($P$8,Prices[],2,FALSE)*P213)+(VLOOKUP($Q$8,Prices[],2,FALSE)*Q213)+(VLOOKUP($R$8,Prices[],2,FALSE)*R213)+(VLOOKUP($AA$8,Prices[],2,FALSE)*AA213)+(VLOOKUP($S$8,Prices[],2,FALSE)*S213)</f>
        <v>0</v>
      </c>
      <c r="AE213" s="132">
        <f t="shared" si="13"/>
        <v>0</v>
      </c>
      <c r="AF213" s="91"/>
      <c r="AG213" s="91"/>
      <c r="AH213" s="91"/>
      <c r="AI213" s="91"/>
      <c r="AJ213" s="91"/>
      <c r="AK213" s="91"/>
      <c r="AL213" s="91"/>
      <c r="AM213" s="91"/>
      <c r="AN213" s="91"/>
      <c r="AO213" s="91"/>
      <c r="AP213" s="91"/>
      <c r="AQ213" s="91"/>
      <c r="AR213" s="91"/>
      <c r="AS213" s="91"/>
      <c r="AT213" s="91"/>
      <c r="AU213" s="132">
        <f>(VLOOKUP($AF$8,Prices[],2,FALSE)*AF213)+(VLOOKUP($AG$8,Prices[],2,FALSE)*AG213)+(VLOOKUP($AH$8,Prices[],2,FALSE)*AH213)+(VLOOKUP($AI$8,Prices[],2,FALSE)*AI213)+(VLOOKUP($AJ$8,Prices[],2,FALSE)*AJ213)+(VLOOKUP($AK$8,Prices[],2,FALSE)*AK213)+(VLOOKUP($AL$8,Prices[],2,FALSE)*AL213)+(VLOOKUP($AM$8,Prices[],2,FALSE)*AM213)+(VLOOKUP($AN$8,Prices[],2,FALSE)*AN213)+(VLOOKUP($AO$8,Prices[],2,FALSE)*AO213)+(VLOOKUP($AP$8,Prices[],2,FALSE)*AP213)+(VLOOKUP($AT$8,Prices[],2,FALSE)*AT213)+(VLOOKUP($AQ$8,Prices[],2,FALSE)*AQ213)+(VLOOKUP($AR$8,Prices[],2,FALSE)*AR213)+(VLOOKUP($AS$8,Prices[],2,FALSE)*AS213)</f>
        <v>0</v>
      </c>
      <c r="AV213" s="132">
        <f t="shared" si="14"/>
        <v>0</v>
      </c>
      <c r="AW213" s="91" t="str">
        <f t="shared" si="15"/>
        <v xml:space="preserve"> </v>
      </c>
      <c r="AX213" s="91" t="str">
        <f>IFERROR(IF(VLOOKUP(C213,'Overdue Credits'!$A:$F,6,0)&gt;2,"High Risk Customer",IF(VLOOKUP(C213,'Overdue Credits'!$A:$F,6,0)&gt;0,"Medium Risk Customer","Low Risk Customer")),"Low Risk Customer")</f>
        <v>High Risk Customer</v>
      </c>
    </row>
    <row r="214" spans="1:50" x14ac:dyDescent="0.3">
      <c r="A214" s="14">
        <v>206</v>
      </c>
      <c r="B214" s="14" t="s">
        <v>20</v>
      </c>
      <c r="C214" s="14" t="s">
        <v>483</v>
      </c>
      <c r="D214" s="14"/>
      <c r="E214" s="14" t="s">
        <v>484</v>
      </c>
      <c r="F214" s="14" t="s">
        <v>753</v>
      </c>
      <c r="G214" s="137">
        <f t="shared" si="12"/>
        <v>0</v>
      </c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132">
        <f>(VLOOKUP($H$8,Prices[],2,FALSE)*H214)+(VLOOKUP($I$8,Prices[],2,FALSE)*I214)+(VLOOKUP($J$8,Prices[],2,FALSE)*J214)+(VLOOKUP($K$8,Prices[],2,FALSE)*K214)+(VLOOKUP($L$8,Prices[],2,FALSE)*L214)+(VLOOKUP($M$8,Prices[],2,FALSE)*M214)+(VLOOKUP($N$8,Prices[],2,FALSE)*N214)+(VLOOKUP($T$8,Prices[],2,FALSE)*T214)+(VLOOKUP($U$8,Prices[],2,FALSE)*U214)+(VLOOKUP($V$8,Prices[],2,FALSE)*V214)+(VLOOKUP($W$8,Prices[],2,FALSE)*W214)+(VLOOKUP($X$8,Prices[],2,FALSE)*X214)+(VLOOKUP($Y$8,Prices[],2,FALSE)*Y214)+(VLOOKUP($Z$8,Prices[],2,FALSE)*Z214)+(VLOOKUP($AB$8,Prices[],2,FALSE)*AB214)+(VLOOKUP($O$8,Prices[],2,FALSE)*O214)+(VLOOKUP($P$8,Prices[],2,FALSE)*P214)+(VLOOKUP($Q$8,Prices[],2,FALSE)*Q214)+(VLOOKUP($R$8,Prices[],2,FALSE)*R214)+(VLOOKUP($AA$8,Prices[],2,FALSE)*AA214)+(VLOOKUP($S$8,Prices[],2,FALSE)*S214)</f>
        <v>0</v>
      </c>
      <c r="AE214" s="132">
        <f t="shared" si="13"/>
        <v>0</v>
      </c>
      <c r="AF214" s="91"/>
      <c r="AG214" s="91"/>
      <c r="AH214" s="91"/>
      <c r="AI214" s="91"/>
      <c r="AJ214" s="91"/>
      <c r="AK214" s="91"/>
      <c r="AL214" s="91"/>
      <c r="AM214" s="91"/>
      <c r="AN214" s="91"/>
      <c r="AO214" s="91"/>
      <c r="AP214" s="91"/>
      <c r="AQ214" s="91"/>
      <c r="AR214" s="91"/>
      <c r="AS214" s="91"/>
      <c r="AT214" s="91"/>
      <c r="AU214" s="132">
        <f>(VLOOKUP($AF$8,Prices[],2,FALSE)*AF214)+(VLOOKUP($AG$8,Prices[],2,FALSE)*AG214)+(VLOOKUP($AH$8,Prices[],2,FALSE)*AH214)+(VLOOKUP($AI$8,Prices[],2,FALSE)*AI214)+(VLOOKUP($AJ$8,Prices[],2,FALSE)*AJ214)+(VLOOKUP($AK$8,Prices[],2,FALSE)*AK214)+(VLOOKUP($AL$8,Prices[],2,FALSE)*AL214)+(VLOOKUP($AM$8,Prices[],2,FALSE)*AM214)+(VLOOKUP($AN$8,Prices[],2,FALSE)*AN214)+(VLOOKUP($AO$8,Prices[],2,FALSE)*AO214)+(VLOOKUP($AP$8,Prices[],2,FALSE)*AP214)+(VLOOKUP($AT$8,Prices[],2,FALSE)*AT214)+(VLOOKUP($AQ$8,Prices[],2,FALSE)*AQ214)+(VLOOKUP($AR$8,Prices[],2,FALSE)*AR214)+(VLOOKUP($AS$8,Prices[],2,FALSE)*AS214)</f>
        <v>0</v>
      </c>
      <c r="AV214" s="132">
        <f t="shared" si="14"/>
        <v>0</v>
      </c>
      <c r="AW214" s="91" t="str">
        <f t="shared" si="15"/>
        <v xml:space="preserve"> </v>
      </c>
      <c r="AX214" s="91" t="str">
        <f>IFERROR(IF(VLOOKUP(C214,'Overdue Credits'!$A:$F,6,0)&gt;2,"High Risk Customer",IF(VLOOKUP(C214,'Overdue Credits'!$A:$F,6,0)&gt;0,"Medium Risk Customer","Low Risk Customer")),"Low Risk Customer")</f>
        <v>High Risk Customer</v>
      </c>
    </row>
    <row r="215" spans="1:50" x14ac:dyDescent="0.3">
      <c r="A215" s="14">
        <v>207</v>
      </c>
      <c r="B215" s="14" t="s">
        <v>20</v>
      </c>
      <c r="C215" s="14" t="s">
        <v>481</v>
      </c>
      <c r="D215" s="14"/>
      <c r="E215" s="14" t="s">
        <v>482</v>
      </c>
      <c r="F215" s="14" t="s">
        <v>1100</v>
      </c>
      <c r="G215" s="137">
        <f t="shared" si="12"/>
        <v>40</v>
      </c>
      <c r="H215" s="91"/>
      <c r="I215" s="91"/>
      <c r="J215" s="91"/>
      <c r="K215" s="91"/>
      <c r="L215" s="91">
        <v>4</v>
      </c>
      <c r="M215" s="91"/>
      <c r="N215" s="91"/>
      <c r="O215" s="91">
        <v>14</v>
      </c>
      <c r="P215" s="91"/>
      <c r="Q215" s="91">
        <v>0.4</v>
      </c>
      <c r="R215" s="91"/>
      <c r="S215" s="91"/>
      <c r="T215" s="91"/>
      <c r="U215" s="91"/>
      <c r="V215" s="91"/>
      <c r="W215" s="91">
        <v>2.6</v>
      </c>
      <c r="X215" s="91">
        <v>19</v>
      </c>
      <c r="Y215" s="91"/>
      <c r="Z215" s="91"/>
      <c r="AA215" s="91"/>
      <c r="AB215" s="91"/>
      <c r="AC215" s="132">
        <f>(VLOOKUP($H$8,Prices[],2,FALSE)*H215)+(VLOOKUP($I$8,Prices[],2,FALSE)*I215)+(VLOOKUP($J$8,Prices[],2,FALSE)*J215)+(VLOOKUP($K$8,Prices[],2,FALSE)*K215)+(VLOOKUP($L$8,Prices[],2,FALSE)*L215)+(VLOOKUP($M$8,Prices[],2,FALSE)*M215)+(VLOOKUP($N$8,Prices[],2,FALSE)*N215)+(VLOOKUP($T$8,Prices[],2,FALSE)*T215)+(VLOOKUP($U$8,Prices[],2,FALSE)*U215)+(VLOOKUP($V$8,Prices[],2,FALSE)*V215)+(VLOOKUP($W$8,Prices[],2,FALSE)*W215)+(VLOOKUP($X$8,Prices[],2,FALSE)*X215)+(VLOOKUP($Y$8,Prices[],2,FALSE)*Y215)+(VLOOKUP($Z$8,Prices[],2,FALSE)*Z215)+(VLOOKUP($AB$8,Prices[],2,FALSE)*AB215)+(VLOOKUP($O$8,Prices[],2,FALSE)*O215)+(VLOOKUP($P$8,Prices[],2,FALSE)*P215)+(VLOOKUP($Q$8,Prices[],2,FALSE)*Q215)+(VLOOKUP($R$8,Prices[],2,FALSE)*R215)+(VLOOKUP($AA$8,Prices[],2,FALSE)*AA215)+(VLOOKUP($S$8,Prices[],2,FALSE)*S215)</f>
        <v>6455500</v>
      </c>
      <c r="AE215" s="132">
        <f t="shared" si="13"/>
        <v>14.1</v>
      </c>
      <c r="AF215" s="91"/>
      <c r="AG215" s="91">
        <v>0.1</v>
      </c>
      <c r="AH215" s="91">
        <v>5</v>
      </c>
      <c r="AI215" s="91"/>
      <c r="AJ215" s="91"/>
      <c r="AK215" s="91">
        <v>2</v>
      </c>
      <c r="AL215" s="91">
        <v>5</v>
      </c>
      <c r="AM215" s="91"/>
      <c r="AN215" s="91"/>
      <c r="AO215" s="91"/>
      <c r="AP215" s="91">
        <v>2</v>
      </c>
      <c r="AQ215" s="91"/>
      <c r="AR215" s="91"/>
      <c r="AS215" s="91"/>
      <c r="AT215" s="91"/>
      <c r="AU215" s="132">
        <f>(VLOOKUP($AF$8,Prices[],2,FALSE)*AF215)+(VLOOKUP($AG$8,Prices[],2,FALSE)*AG215)+(VLOOKUP($AH$8,Prices[],2,FALSE)*AH215)+(VLOOKUP($AI$8,Prices[],2,FALSE)*AI215)+(VLOOKUP($AJ$8,Prices[],2,FALSE)*AJ215)+(VLOOKUP($AK$8,Prices[],2,FALSE)*AK215)+(VLOOKUP($AL$8,Prices[],2,FALSE)*AL215)+(VLOOKUP($AM$8,Prices[],2,FALSE)*AM215)+(VLOOKUP($AN$8,Prices[],2,FALSE)*AN215)+(VLOOKUP($AO$8,Prices[],2,FALSE)*AO215)+(VLOOKUP($AP$8,Prices[],2,FALSE)*AP215)+(VLOOKUP($AT$8,Prices[],2,FALSE)*AT215)+(VLOOKUP($AQ$8,Prices[],2,FALSE)*AQ215)+(VLOOKUP($AR$8,Prices[],2,FALSE)*AR215)+(VLOOKUP($AS$8,Prices[],2,FALSE)*AS215)</f>
        <v>2221750</v>
      </c>
      <c r="AV215" s="132">
        <f t="shared" si="14"/>
        <v>2259425</v>
      </c>
      <c r="AW215" s="91" t="str">
        <f t="shared" si="15"/>
        <v>Credit is within Limit</v>
      </c>
      <c r="AX215" s="91" t="str">
        <f>IFERROR(IF(VLOOKUP(C215,'Overdue Credits'!$A:$F,6,0)&gt;2,"High Risk Customer",IF(VLOOKUP(C215,'Overdue Credits'!$A:$F,6,0)&gt;0,"Medium Risk Customer","Low Risk Customer")),"Low Risk Customer")</f>
        <v>Low Risk Customer</v>
      </c>
    </row>
    <row r="216" spans="1:50" x14ac:dyDescent="0.3">
      <c r="A216" s="14">
        <v>208</v>
      </c>
      <c r="B216" s="14" t="s">
        <v>20</v>
      </c>
      <c r="C216" s="14" t="s">
        <v>497</v>
      </c>
      <c r="D216" s="14"/>
      <c r="E216" s="14" t="s">
        <v>498</v>
      </c>
      <c r="F216" s="14" t="s">
        <v>753</v>
      </c>
      <c r="G216" s="137">
        <f t="shared" si="12"/>
        <v>0</v>
      </c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132">
        <f>(VLOOKUP($H$8,Prices[],2,FALSE)*H216)+(VLOOKUP($I$8,Prices[],2,FALSE)*I216)+(VLOOKUP($J$8,Prices[],2,FALSE)*J216)+(VLOOKUP($K$8,Prices[],2,FALSE)*K216)+(VLOOKUP($L$8,Prices[],2,FALSE)*L216)+(VLOOKUP($M$8,Prices[],2,FALSE)*M216)+(VLOOKUP($N$8,Prices[],2,FALSE)*N216)+(VLOOKUP($T$8,Prices[],2,FALSE)*T216)+(VLOOKUP($U$8,Prices[],2,FALSE)*U216)+(VLOOKUP($V$8,Prices[],2,FALSE)*V216)+(VLOOKUP($W$8,Prices[],2,FALSE)*W216)+(VLOOKUP($X$8,Prices[],2,FALSE)*X216)+(VLOOKUP($Y$8,Prices[],2,FALSE)*Y216)+(VLOOKUP($Z$8,Prices[],2,FALSE)*Z216)+(VLOOKUP($AB$8,Prices[],2,FALSE)*AB216)+(VLOOKUP($O$8,Prices[],2,FALSE)*O216)+(VLOOKUP($P$8,Prices[],2,FALSE)*P216)+(VLOOKUP($Q$8,Prices[],2,FALSE)*Q216)+(VLOOKUP($R$8,Prices[],2,FALSE)*R216)+(VLOOKUP($AA$8,Prices[],2,FALSE)*AA216)+(VLOOKUP($S$8,Prices[],2,FALSE)*S216)</f>
        <v>0</v>
      </c>
      <c r="AE216" s="132">
        <f t="shared" si="13"/>
        <v>0</v>
      </c>
      <c r="AF216" s="91"/>
      <c r="AG216" s="91"/>
      <c r="AH216" s="91"/>
      <c r="AI216" s="91"/>
      <c r="AJ216" s="91"/>
      <c r="AK216" s="91"/>
      <c r="AL216" s="91"/>
      <c r="AM216" s="91"/>
      <c r="AN216" s="91"/>
      <c r="AO216" s="91"/>
      <c r="AP216" s="91"/>
      <c r="AQ216" s="91"/>
      <c r="AR216" s="91"/>
      <c r="AS216" s="91"/>
      <c r="AT216" s="91"/>
      <c r="AU216" s="132">
        <f>(VLOOKUP($AF$8,Prices[],2,FALSE)*AF216)+(VLOOKUP($AG$8,Prices[],2,FALSE)*AG216)+(VLOOKUP($AH$8,Prices[],2,FALSE)*AH216)+(VLOOKUP($AI$8,Prices[],2,FALSE)*AI216)+(VLOOKUP($AJ$8,Prices[],2,FALSE)*AJ216)+(VLOOKUP($AK$8,Prices[],2,FALSE)*AK216)+(VLOOKUP($AL$8,Prices[],2,FALSE)*AL216)+(VLOOKUP($AM$8,Prices[],2,FALSE)*AM216)+(VLOOKUP($AN$8,Prices[],2,FALSE)*AN216)+(VLOOKUP($AO$8,Prices[],2,FALSE)*AO216)+(VLOOKUP($AP$8,Prices[],2,FALSE)*AP216)+(VLOOKUP($AT$8,Prices[],2,FALSE)*AT216)+(VLOOKUP($AQ$8,Prices[],2,FALSE)*AQ216)+(VLOOKUP($AR$8,Prices[],2,FALSE)*AR216)+(VLOOKUP($AS$8,Prices[],2,FALSE)*AS216)</f>
        <v>0</v>
      </c>
      <c r="AV216" s="132">
        <f t="shared" si="14"/>
        <v>0</v>
      </c>
      <c r="AW216" s="91" t="str">
        <f t="shared" si="15"/>
        <v xml:space="preserve"> </v>
      </c>
      <c r="AX216" s="91" t="str">
        <f>IFERROR(IF(VLOOKUP(C216,'Overdue Credits'!$A:$F,6,0)&gt;2,"High Risk Customer",IF(VLOOKUP(C216,'Overdue Credits'!$A:$F,6,0)&gt;0,"Medium Risk Customer","Low Risk Customer")),"Low Risk Customer")</f>
        <v>High Risk Customer</v>
      </c>
    </row>
    <row r="217" spans="1:50" x14ac:dyDescent="0.3">
      <c r="A217" s="14">
        <v>209</v>
      </c>
      <c r="B217" s="14" t="s">
        <v>20</v>
      </c>
      <c r="C217" s="14" t="s">
        <v>476</v>
      </c>
      <c r="D217" s="14"/>
      <c r="E217" s="14" t="s">
        <v>477</v>
      </c>
      <c r="F217" s="14" t="s">
        <v>1100</v>
      </c>
      <c r="G217" s="137">
        <f t="shared" si="12"/>
        <v>35</v>
      </c>
      <c r="H217" s="91"/>
      <c r="I217" s="91"/>
      <c r="J217" s="91">
        <v>3</v>
      </c>
      <c r="K217" s="91"/>
      <c r="L217" s="91"/>
      <c r="M217" s="91"/>
      <c r="N217" s="91"/>
      <c r="O217" s="91">
        <v>24</v>
      </c>
      <c r="P217" s="91"/>
      <c r="Q217" s="91"/>
      <c r="R217" s="91"/>
      <c r="S217" s="91"/>
      <c r="T217" s="91"/>
      <c r="U217" s="91"/>
      <c r="V217" s="91"/>
      <c r="W217" s="91"/>
      <c r="X217" s="91">
        <v>8</v>
      </c>
      <c r="Y217" s="91"/>
      <c r="Z217" s="91"/>
      <c r="AA217" s="91"/>
      <c r="AB217" s="91"/>
      <c r="AC217" s="132">
        <f>(VLOOKUP($H$8,Prices[],2,FALSE)*H217)+(VLOOKUP($I$8,Prices[],2,FALSE)*I217)+(VLOOKUP($J$8,Prices[],2,FALSE)*J217)+(VLOOKUP($K$8,Prices[],2,FALSE)*K217)+(VLOOKUP($L$8,Prices[],2,FALSE)*L217)+(VLOOKUP($M$8,Prices[],2,FALSE)*M217)+(VLOOKUP($N$8,Prices[],2,FALSE)*N217)+(VLOOKUP($T$8,Prices[],2,FALSE)*T217)+(VLOOKUP($U$8,Prices[],2,FALSE)*U217)+(VLOOKUP($V$8,Prices[],2,FALSE)*V217)+(VLOOKUP($W$8,Prices[],2,FALSE)*W217)+(VLOOKUP($X$8,Prices[],2,FALSE)*X217)+(VLOOKUP($Y$8,Prices[],2,FALSE)*Y217)+(VLOOKUP($Z$8,Prices[],2,FALSE)*Z217)+(VLOOKUP($AB$8,Prices[],2,FALSE)*AB217)+(VLOOKUP($O$8,Prices[],2,FALSE)*O217)+(VLOOKUP($P$8,Prices[],2,FALSE)*P217)+(VLOOKUP($Q$8,Prices[],2,FALSE)*Q217)+(VLOOKUP($R$8,Prices[],2,FALSE)*R217)+(VLOOKUP($AA$8,Prices[],2,FALSE)*AA217)+(VLOOKUP($S$8,Prices[],2,FALSE)*S217)</f>
        <v>6425000</v>
      </c>
      <c r="AE217" s="132">
        <f t="shared" si="13"/>
        <v>13</v>
      </c>
      <c r="AF217" s="91"/>
      <c r="AG217" s="91"/>
      <c r="AH217" s="91">
        <v>5</v>
      </c>
      <c r="AI217" s="91"/>
      <c r="AJ217" s="91"/>
      <c r="AK217" s="91"/>
      <c r="AL217" s="91">
        <v>8</v>
      </c>
      <c r="AM217" s="91"/>
      <c r="AN217" s="91"/>
      <c r="AO217" s="91"/>
      <c r="AP217" s="91"/>
      <c r="AQ217" s="91"/>
      <c r="AR217" s="91"/>
      <c r="AS217" s="91"/>
      <c r="AT217" s="91"/>
      <c r="AU217" s="132">
        <f>(VLOOKUP($AF$8,Prices[],2,FALSE)*AF217)+(VLOOKUP($AG$8,Prices[],2,FALSE)*AG217)+(VLOOKUP($AH$8,Prices[],2,FALSE)*AH217)+(VLOOKUP($AI$8,Prices[],2,FALSE)*AI217)+(VLOOKUP($AJ$8,Prices[],2,FALSE)*AJ217)+(VLOOKUP($AK$8,Prices[],2,FALSE)*AK217)+(VLOOKUP($AL$8,Prices[],2,FALSE)*AL217)+(VLOOKUP($AM$8,Prices[],2,FALSE)*AM217)+(VLOOKUP($AN$8,Prices[],2,FALSE)*AN217)+(VLOOKUP($AO$8,Prices[],2,FALSE)*AO217)+(VLOOKUP($AP$8,Prices[],2,FALSE)*AP217)+(VLOOKUP($AT$8,Prices[],2,FALSE)*AT217)+(VLOOKUP($AQ$8,Prices[],2,FALSE)*AQ217)+(VLOOKUP($AR$8,Prices[],2,FALSE)*AR217)+(VLOOKUP($AS$8,Prices[],2,FALSE)*AS217)</f>
        <v>2165000</v>
      </c>
      <c r="AV217" s="132">
        <f t="shared" si="14"/>
        <v>2248750</v>
      </c>
      <c r="AW217" s="91" t="str">
        <f t="shared" si="15"/>
        <v>Credit is within Limit</v>
      </c>
      <c r="AX217" s="91" t="str">
        <f>IFERROR(IF(VLOOKUP(C217,'Overdue Credits'!$A:$F,6,0)&gt;2,"High Risk Customer",IF(VLOOKUP(C217,'Overdue Credits'!$A:$F,6,0)&gt;0,"Medium Risk Customer","Low Risk Customer")),"Low Risk Customer")</f>
        <v>Low Risk Customer</v>
      </c>
    </row>
    <row r="218" spans="1:50" x14ac:dyDescent="0.3">
      <c r="A218" s="14">
        <v>210</v>
      </c>
      <c r="B218" s="14" t="s">
        <v>20</v>
      </c>
      <c r="C218" s="14" t="s">
        <v>410</v>
      </c>
      <c r="D218" s="14"/>
      <c r="E218" s="14" t="s">
        <v>411</v>
      </c>
      <c r="F218" s="14" t="s">
        <v>1100</v>
      </c>
      <c r="G218" s="137">
        <f t="shared" si="12"/>
        <v>16</v>
      </c>
      <c r="H218" s="91"/>
      <c r="I218" s="91"/>
      <c r="J218" s="91"/>
      <c r="K218" s="91"/>
      <c r="L218" s="91">
        <v>2</v>
      </c>
      <c r="M218" s="91"/>
      <c r="N218" s="91"/>
      <c r="O218" s="91">
        <v>10</v>
      </c>
      <c r="P218" s="91"/>
      <c r="Q218" s="91">
        <v>1</v>
      </c>
      <c r="R218" s="91"/>
      <c r="S218" s="91"/>
      <c r="T218" s="91"/>
      <c r="U218" s="91"/>
      <c r="V218" s="91"/>
      <c r="W218" s="91"/>
      <c r="X218" s="91">
        <v>3</v>
      </c>
      <c r="Y218" s="91"/>
      <c r="Z218" s="91"/>
      <c r="AA218" s="91"/>
      <c r="AB218" s="91"/>
      <c r="AC218" s="132">
        <f>(VLOOKUP($H$8,Prices[],2,FALSE)*H218)+(VLOOKUP($I$8,Prices[],2,FALSE)*I218)+(VLOOKUP($J$8,Prices[],2,FALSE)*J218)+(VLOOKUP($K$8,Prices[],2,FALSE)*K218)+(VLOOKUP($L$8,Prices[],2,FALSE)*L218)+(VLOOKUP($M$8,Prices[],2,FALSE)*M218)+(VLOOKUP($N$8,Prices[],2,FALSE)*N218)+(VLOOKUP($T$8,Prices[],2,FALSE)*T218)+(VLOOKUP($U$8,Prices[],2,FALSE)*U218)+(VLOOKUP($V$8,Prices[],2,FALSE)*V218)+(VLOOKUP($W$8,Prices[],2,FALSE)*W218)+(VLOOKUP($X$8,Prices[],2,FALSE)*X218)+(VLOOKUP($Y$8,Prices[],2,FALSE)*Y218)+(VLOOKUP($Z$8,Prices[],2,FALSE)*Z218)+(VLOOKUP($AB$8,Prices[],2,FALSE)*AB218)+(VLOOKUP($O$8,Prices[],2,FALSE)*O218)+(VLOOKUP($P$8,Prices[],2,FALSE)*P218)+(VLOOKUP($Q$8,Prices[],2,FALSE)*Q218)+(VLOOKUP($R$8,Prices[],2,FALSE)*R218)+(VLOOKUP($AA$8,Prices[],2,FALSE)*AA218)+(VLOOKUP($S$8,Prices[],2,FALSE)*S218)</f>
        <v>2789000</v>
      </c>
      <c r="AE218" s="132">
        <f t="shared" si="13"/>
        <v>6.3</v>
      </c>
      <c r="AF218" s="91"/>
      <c r="AG218" s="91">
        <v>1</v>
      </c>
      <c r="AH218" s="91">
        <v>2</v>
      </c>
      <c r="AI218" s="91"/>
      <c r="AJ218" s="91"/>
      <c r="AK218" s="91"/>
      <c r="AL218" s="91">
        <v>2</v>
      </c>
      <c r="AM218" s="91"/>
      <c r="AN218" s="91"/>
      <c r="AO218" s="91"/>
      <c r="AP218" s="91">
        <v>1.3</v>
      </c>
      <c r="AQ218" s="91"/>
      <c r="AR218" s="91"/>
      <c r="AS218" s="91"/>
      <c r="AT218" s="91"/>
      <c r="AU218" s="132">
        <f>(VLOOKUP($AF$8,Prices[],2,FALSE)*AF218)+(VLOOKUP($AG$8,Prices[],2,FALSE)*AG218)+(VLOOKUP($AH$8,Prices[],2,FALSE)*AH218)+(VLOOKUP($AI$8,Prices[],2,FALSE)*AI218)+(VLOOKUP($AJ$8,Prices[],2,FALSE)*AJ218)+(VLOOKUP($AK$8,Prices[],2,FALSE)*AK218)+(VLOOKUP($AL$8,Prices[],2,FALSE)*AL218)+(VLOOKUP($AM$8,Prices[],2,FALSE)*AM218)+(VLOOKUP($AN$8,Prices[],2,FALSE)*AN218)+(VLOOKUP($AO$8,Prices[],2,FALSE)*AO218)+(VLOOKUP($AP$8,Prices[],2,FALSE)*AP218)+(VLOOKUP($AT$8,Prices[],2,FALSE)*AT218)+(VLOOKUP($AQ$8,Prices[],2,FALSE)*AQ218)+(VLOOKUP($AR$8,Prices[],2,FALSE)*AR218)+(VLOOKUP($AS$8,Prices[],2,FALSE)*AS218)</f>
        <v>972000</v>
      </c>
      <c r="AV218" s="132">
        <f t="shared" si="14"/>
        <v>976149.99999999988</v>
      </c>
      <c r="AW218" s="91" t="str">
        <f t="shared" si="15"/>
        <v>Credit is within Limit</v>
      </c>
      <c r="AX218" s="91" t="str">
        <f>IFERROR(IF(VLOOKUP(C218,'Overdue Credits'!$A:$F,6,0)&gt;2,"High Risk Customer",IF(VLOOKUP(C218,'Overdue Credits'!$A:$F,6,0)&gt;0,"Medium Risk Customer","Low Risk Customer")),"Low Risk Customer")</f>
        <v>Low Risk Customer</v>
      </c>
    </row>
    <row r="219" spans="1:50" x14ac:dyDescent="0.3">
      <c r="A219" s="14">
        <v>211</v>
      </c>
      <c r="B219" s="14" t="s">
        <v>20</v>
      </c>
      <c r="C219" s="14" t="s">
        <v>816</v>
      </c>
      <c r="D219" s="14"/>
      <c r="E219" s="14" t="s">
        <v>817</v>
      </c>
      <c r="F219" s="14" t="s">
        <v>1100</v>
      </c>
      <c r="G219" s="137">
        <f t="shared" si="12"/>
        <v>35</v>
      </c>
      <c r="H219" s="91"/>
      <c r="I219" s="91"/>
      <c r="J219" s="91">
        <v>1</v>
      </c>
      <c r="K219" s="91"/>
      <c r="L219" s="91">
        <v>6</v>
      </c>
      <c r="M219" s="91"/>
      <c r="N219" s="91"/>
      <c r="O219" s="91">
        <v>20</v>
      </c>
      <c r="P219" s="91"/>
      <c r="Q219" s="91">
        <v>2</v>
      </c>
      <c r="R219" s="91"/>
      <c r="S219" s="91"/>
      <c r="T219" s="91"/>
      <c r="U219" s="91"/>
      <c r="V219" s="91"/>
      <c r="W219" s="91"/>
      <c r="X219" s="91">
        <v>6</v>
      </c>
      <c r="Y219" s="91"/>
      <c r="Z219" s="91"/>
      <c r="AA219" s="91"/>
      <c r="AB219" s="91"/>
      <c r="AC219" s="132">
        <f>(VLOOKUP($H$8,Prices[],2,FALSE)*H219)+(VLOOKUP($I$8,Prices[],2,FALSE)*I219)+(VLOOKUP($J$8,Prices[],2,FALSE)*J219)+(VLOOKUP($K$8,Prices[],2,FALSE)*K219)+(VLOOKUP($L$8,Prices[],2,FALSE)*L219)+(VLOOKUP($M$8,Prices[],2,FALSE)*M219)+(VLOOKUP($N$8,Prices[],2,FALSE)*N219)+(VLOOKUP($T$8,Prices[],2,FALSE)*T219)+(VLOOKUP($U$8,Prices[],2,FALSE)*U219)+(VLOOKUP($V$8,Prices[],2,FALSE)*V219)+(VLOOKUP($W$8,Prices[],2,FALSE)*W219)+(VLOOKUP($X$8,Prices[],2,FALSE)*X219)+(VLOOKUP($Y$8,Prices[],2,FALSE)*Y219)+(VLOOKUP($Z$8,Prices[],2,FALSE)*Z219)+(VLOOKUP($AB$8,Prices[],2,FALSE)*AB219)+(VLOOKUP($O$8,Prices[],2,FALSE)*O219)+(VLOOKUP($P$8,Prices[],2,FALSE)*P219)+(VLOOKUP($Q$8,Prices[],2,FALSE)*Q219)+(VLOOKUP($R$8,Prices[],2,FALSE)*R219)+(VLOOKUP($AA$8,Prices[],2,FALSE)*AA219)+(VLOOKUP($S$8,Prices[],2,FALSE)*S219)</f>
        <v>6090000</v>
      </c>
      <c r="AE219" s="132">
        <f t="shared" si="13"/>
        <v>14.5</v>
      </c>
      <c r="AF219" s="91"/>
      <c r="AG219" s="91"/>
      <c r="AH219" s="91">
        <v>3</v>
      </c>
      <c r="AI219" s="91"/>
      <c r="AJ219" s="91"/>
      <c r="AK219" s="91">
        <v>3</v>
      </c>
      <c r="AL219" s="91">
        <v>5</v>
      </c>
      <c r="AM219" s="91"/>
      <c r="AN219" s="91"/>
      <c r="AO219" s="91"/>
      <c r="AP219" s="91">
        <v>1</v>
      </c>
      <c r="AQ219" s="91"/>
      <c r="AR219" s="91"/>
      <c r="AS219" s="91"/>
      <c r="AT219" s="91">
        <v>2.5</v>
      </c>
      <c r="AU219" s="132">
        <f>(VLOOKUP($AF$8,Prices[],2,FALSE)*AF219)+(VLOOKUP($AG$8,Prices[],2,FALSE)*AG219)+(VLOOKUP($AH$8,Prices[],2,FALSE)*AH219)+(VLOOKUP($AI$8,Prices[],2,FALSE)*AI219)+(VLOOKUP($AJ$8,Prices[],2,FALSE)*AJ219)+(VLOOKUP($AK$8,Prices[],2,FALSE)*AK219)+(VLOOKUP($AL$8,Prices[],2,FALSE)*AL219)+(VLOOKUP($AM$8,Prices[],2,FALSE)*AM219)+(VLOOKUP($AN$8,Prices[],2,FALSE)*AN219)+(VLOOKUP($AO$8,Prices[],2,FALSE)*AO219)+(VLOOKUP($AP$8,Prices[],2,FALSE)*AP219)+(VLOOKUP($AT$8,Prices[],2,FALSE)*AT219)+(VLOOKUP($AQ$8,Prices[],2,FALSE)*AQ219)+(VLOOKUP($AR$8,Prices[],2,FALSE)*AR219)+(VLOOKUP($AS$8,Prices[],2,FALSE)*AS219)</f>
        <v>2130500</v>
      </c>
      <c r="AV219" s="132">
        <f t="shared" si="14"/>
        <v>2131500</v>
      </c>
      <c r="AW219" s="91" t="str">
        <f t="shared" si="15"/>
        <v>Credit is within Limit</v>
      </c>
      <c r="AX219" s="91" t="str">
        <f>IFERROR(IF(VLOOKUP(C219,'Overdue Credits'!$A:$F,6,0)&gt;2,"High Risk Customer",IF(VLOOKUP(C219,'Overdue Credits'!$A:$F,6,0)&gt;0,"Medium Risk Customer","Low Risk Customer")),"Low Risk Customer")</f>
        <v>Low Risk Customer</v>
      </c>
    </row>
    <row r="220" spans="1:50" x14ac:dyDescent="0.3">
      <c r="A220" s="14">
        <v>212</v>
      </c>
      <c r="B220" s="14" t="s">
        <v>20</v>
      </c>
      <c r="C220" s="14" t="s">
        <v>1485</v>
      </c>
      <c r="D220" s="14"/>
      <c r="E220" s="14" t="s">
        <v>1322</v>
      </c>
      <c r="F220" s="14" t="s">
        <v>61</v>
      </c>
      <c r="G220" s="137">
        <f t="shared" si="12"/>
        <v>40</v>
      </c>
      <c r="H220" s="91"/>
      <c r="I220" s="91"/>
      <c r="J220" s="91">
        <v>12</v>
      </c>
      <c r="K220" s="91"/>
      <c r="L220" s="91"/>
      <c r="M220" s="91"/>
      <c r="N220" s="91"/>
      <c r="O220" s="91">
        <v>22</v>
      </c>
      <c r="P220" s="91">
        <v>5</v>
      </c>
      <c r="Q220" s="91"/>
      <c r="R220" s="91"/>
      <c r="S220" s="91"/>
      <c r="T220" s="91"/>
      <c r="U220" s="91"/>
      <c r="V220" s="91"/>
      <c r="W220" s="91"/>
      <c r="X220" s="91">
        <v>1</v>
      </c>
      <c r="Y220" s="91"/>
      <c r="Z220" s="91"/>
      <c r="AA220" s="91"/>
      <c r="AB220" s="91"/>
      <c r="AC220" s="132">
        <f>(VLOOKUP($H$8,Prices[],2,FALSE)*H220)+(VLOOKUP($I$8,Prices[],2,FALSE)*I220)+(VLOOKUP($J$8,Prices[],2,FALSE)*J220)+(VLOOKUP($K$8,Prices[],2,FALSE)*K220)+(VLOOKUP($L$8,Prices[],2,FALSE)*L220)+(VLOOKUP($M$8,Prices[],2,FALSE)*M220)+(VLOOKUP($N$8,Prices[],2,FALSE)*N220)+(VLOOKUP($T$8,Prices[],2,FALSE)*T220)+(VLOOKUP($U$8,Prices[],2,FALSE)*U220)+(VLOOKUP($V$8,Prices[],2,FALSE)*V220)+(VLOOKUP($W$8,Prices[],2,FALSE)*W220)+(VLOOKUP($X$8,Prices[],2,FALSE)*X220)+(VLOOKUP($Y$8,Prices[],2,FALSE)*Y220)+(VLOOKUP($Z$8,Prices[],2,FALSE)*Z220)+(VLOOKUP($AB$8,Prices[],2,FALSE)*AB220)+(VLOOKUP($O$8,Prices[],2,FALSE)*O220)+(VLOOKUP($P$8,Prices[],2,FALSE)*P220)+(VLOOKUP($Q$8,Prices[],2,FALSE)*Q220)+(VLOOKUP($R$8,Prices[],2,FALSE)*R220)+(VLOOKUP($AA$8,Prices[],2,FALSE)*AA220)+(VLOOKUP($S$8,Prices[],2,FALSE)*S220)</f>
        <v>8101500</v>
      </c>
      <c r="AE220" s="132">
        <f t="shared" si="13"/>
        <v>19</v>
      </c>
      <c r="AF220" s="91"/>
      <c r="AG220" s="91"/>
      <c r="AH220" s="91">
        <v>10</v>
      </c>
      <c r="AI220" s="91"/>
      <c r="AJ220" s="91"/>
      <c r="AK220" s="91"/>
      <c r="AL220" s="91"/>
      <c r="AM220" s="91"/>
      <c r="AN220" s="91"/>
      <c r="AO220" s="91"/>
      <c r="AP220" s="91">
        <v>5</v>
      </c>
      <c r="AQ220" s="91"/>
      <c r="AR220" s="91"/>
      <c r="AS220" s="91"/>
      <c r="AT220" s="91">
        <v>4</v>
      </c>
      <c r="AU220" s="132">
        <f>(VLOOKUP($AF$8,Prices[],2,FALSE)*AF220)+(VLOOKUP($AG$8,Prices[],2,FALSE)*AG220)+(VLOOKUP($AH$8,Prices[],2,FALSE)*AH220)+(VLOOKUP($AI$8,Prices[],2,FALSE)*AI220)+(VLOOKUP($AJ$8,Prices[],2,FALSE)*AJ220)+(VLOOKUP($AK$8,Prices[],2,FALSE)*AK220)+(VLOOKUP($AL$8,Prices[],2,FALSE)*AL220)+(VLOOKUP($AM$8,Prices[],2,FALSE)*AM220)+(VLOOKUP($AN$8,Prices[],2,FALSE)*AN220)+(VLOOKUP($AO$8,Prices[],2,FALSE)*AO220)+(VLOOKUP($AP$8,Prices[],2,FALSE)*AP220)+(VLOOKUP($AT$8,Prices[],2,FALSE)*AT220)+(VLOOKUP($AQ$8,Prices[],2,FALSE)*AQ220)+(VLOOKUP($AR$8,Prices[],2,FALSE)*AR220)+(VLOOKUP($AS$8,Prices[],2,FALSE)*AS220)</f>
        <v>2835000</v>
      </c>
      <c r="AV220" s="132">
        <f t="shared" si="14"/>
        <v>2835525</v>
      </c>
      <c r="AW220" s="91" t="str">
        <f t="shared" si="15"/>
        <v>Credit is within Limit</v>
      </c>
      <c r="AX220" s="91" t="str">
        <f>IFERROR(IF(VLOOKUP(C220,'Overdue Credits'!$A:$F,6,0)&gt;2,"High Risk Customer",IF(VLOOKUP(C220,'Overdue Credits'!$A:$F,6,0)&gt;0,"Medium Risk Customer","Low Risk Customer")),"Low Risk Customer")</f>
        <v>Low Risk Customer</v>
      </c>
    </row>
    <row r="221" spans="1:50" x14ac:dyDescent="0.3">
      <c r="A221" s="14">
        <v>213</v>
      </c>
      <c r="B221" s="14" t="s">
        <v>20</v>
      </c>
      <c r="C221" s="14" t="s">
        <v>1484</v>
      </c>
      <c r="D221" s="14"/>
      <c r="E221" s="14" t="s">
        <v>1323</v>
      </c>
      <c r="F221" s="14" t="s">
        <v>61</v>
      </c>
      <c r="G221" s="137">
        <f t="shared" si="12"/>
        <v>10</v>
      </c>
      <c r="H221" s="91"/>
      <c r="I221" s="91"/>
      <c r="J221" s="91">
        <v>1</v>
      </c>
      <c r="K221" s="91"/>
      <c r="L221" s="91"/>
      <c r="M221" s="91"/>
      <c r="N221" s="91"/>
      <c r="O221" s="91">
        <v>7</v>
      </c>
      <c r="P221" s="91">
        <v>1</v>
      </c>
      <c r="Q221" s="91"/>
      <c r="R221" s="91"/>
      <c r="S221" s="91"/>
      <c r="T221" s="91"/>
      <c r="U221" s="91"/>
      <c r="V221" s="91"/>
      <c r="W221" s="91"/>
      <c r="X221" s="91">
        <v>1</v>
      </c>
      <c r="Y221" s="91"/>
      <c r="Z221" s="91"/>
      <c r="AA221" s="91"/>
      <c r="AB221" s="91"/>
      <c r="AC221" s="132">
        <f>(VLOOKUP($H$8,Prices[],2,FALSE)*H221)+(VLOOKUP($I$8,Prices[],2,FALSE)*I221)+(VLOOKUP($J$8,Prices[],2,FALSE)*J221)+(VLOOKUP($K$8,Prices[],2,FALSE)*K221)+(VLOOKUP($L$8,Prices[],2,FALSE)*L221)+(VLOOKUP($M$8,Prices[],2,FALSE)*M221)+(VLOOKUP($N$8,Prices[],2,FALSE)*N221)+(VLOOKUP($T$8,Prices[],2,FALSE)*T221)+(VLOOKUP($U$8,Prices[],2,FALSE)*U221)+(VLOOKUP($V$8,Prices[],2,FALSE)*V221)+(VLOOKUP($W$8,Prices[],2,FALSE)*W221)+(VLOOKUP($X$8,Prices[],2,FALSE)*X221)+(VLOOKUP($Y$8,Prices[],2,FALSE)*Y221)+(VLOOKUP($Z$8,Prices[],2,FALSE)*Z221)+(VLOOKUP($AB$8,Prices[],2,FALSE)*AB221)+(VLOOKUP($O$8,Prices[],2,FALSE)*O221)+(VLOOKUP($P$8,Prices[],2,FALSE)*P221)+(VLOOKUP($Q$8,Prices[],2,FALSE)*Q221)+(VLOOKUP($R$8,Prices[],2,FALSE)*R221)+(VLOOKUP($AA$8,Prices[],2,FALSE)*AA221)+(VLOOKUP($S$8,Prices[],2,FALSE)*S221)</f>
        <v>1921500</v>
      </c>
      <c r="AE221" s="132">
        <f t="shared" si="13"/>
        <v>4</v>
      </c>
      <c r="AF221" s="91"/>
      <c r="AG221" s="91"/>
      <c r="AH221" s="91">
        <v>3</v>
      </c>
      <c r="AI221" s="91"/>
      <c r="AJ221" s="91"/>
      <c r="AK221" s="91"/>
      <c r="AL221" s="91"/>
      <c r="AM221" s="91"/>
      <c r="AN221" s="91"/>
      <c r="AO221" s="91"/>
      <c r="AP221" s="91">
        <v>1</v>
      </c>
      <c r="AQ221" s="91"/>
      <c r="AR221" s="91"/>
      <c r="AS221" s="91"/>
      <c r="AT221" s="91"/>
      <c r="AU221" s="132">
        <f>(VLOOKUP($AF$8,Prices[],2,FALSE)*AF221)+(VLOOKUP($AG$8,Prices[],2,FALSE)*AG221)+(VLOOKUP($AH$8,Prices[],2,FALSE)*AH221)+(VLOOKUP($AI$8,Prices[],2,FALSE)*AI221)+(VLOOKUP($AJ$8,Prices[],2,FALSE)*AJ221)+(VLOOKUP($AK$8,Prices[],2,FALSE)*AK221)+(VLOOKUP($AL$8,Prices[],2,FALSE)*AL221)+(VLOOKUP($AM$8,Prices[],2,FALSE)*AM221)+(VLOOKUP($AN$8,Prices[],2,FALSE)*AN221)+(VLOOKUP($AO$8,Prices[],2,FALSE)*AO221)+(VLOOKUP($AP$8,Prices[],2,FALSE)*AP221)+(VLOOKUP($AT$8,Prices[],2,FALSE)*AT221)+(VLOOKUP($AQ$8,Prices[],2,FALSE)*AQ221)+(VLOOKUP($AR$8,Prices[],2,FALSE)*AR221)+(VLOOKUP($AS$8,Prices[],2,FALSE)*AS221)</f>
        <v>672000</v>
      </c>
      <c r="AV221" s="132">
        <f t="shared" si="14"/>
        <v>672525</v>
      </c>
      <c r="AW221" s="91" t="str">
        <f t="shared" si="15"/>
        <v>Credit is within Limit</v>
      </c>
      <c r="AX221" s="91" t="str">
        <f>IFERROR(IF(VLOOKUP(C221,'Overdue Credits'!$A:$F,6,0)&gt;2,"High Risk Customer",IF(VLOOKUP(C221,'Overdue Credits'!$A:$F,6,0)&gt;0,"Medium Risk Customer","Low Risk Customer")),"Low Risk Customer")</f>
        <v>Low Risk Customer</v>
      </c>
    </row>
    <row r="222" spans="1:50" x14ac:dyDescent="0.3">
      <c r="A222" s="14">
        <v>214</v>
      </c>
      <c r="B222" s="14" t="s">
        <v>20</v>
      </c>
      <c r="C222" s="14" t="s">
        <v>1483</v>
      </c>
      <c r="D222" s="14"/>
      <c r="E222" s="14" t="s">
        <v>1324</v>
      </c>
      <c r="F222" s="14" t="s">
        <v>61</v>
      </c>
      <c r="G222" s="137">
        <f t="shared" si="12"/>
        <v>0</v>
      </c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132">
        <f>(VLOOKUP($H$8,Prices[],2,FALSE)*H222)+(VLOOKUP($I$8,Prices[],2,FALSE)*I222)+(VLOOKUP($J$8,Prices[],2,FALSE)*J222)+(VLOOKUP($K$8,Prices[],2,FALSE)*K222)+(VLOOKUP($L$8,Prices[],2,FALSE)*L222)+(VLOOKUP($M$8,Prices[],2,FALSE)*M222)+(VLOOKUP($N$8,Prices[],2,FALSE)*N222)+(VLOOKUP($T$8,Prices[],2,FALSE)*T222)+(VLOOKUP($U$8,Prices[],2,FALSE)*U222)+(VLOOKUP($V$8,Prices[],2,FALSE)*V222)+(VLOOKUP($W$8,Prices[],2,FALSE)*W222)+(VLOOKUP($X$8,Prices[],2,FALSE)*X222)+(VLOOKUP($Y$8,Prices[],2,FALSE)*Y222)+(VLOOKUP($Z$8,Prices[],2,FALSE)*Z222)+(VLOOKUP($AB$8,Prices[],2,FALSE)*AB222)+(VLOOKUP($O$8,Prices[],2,FALSE)*O222)+(VLOOKUP($P$8,Prices[],2,FALSE)*P222)+(VLOOKUP($Q$8,Prices[],2,FALSE)*Q222)+(VLOOKUP($R$8,Prices[],2,FALSE)*R222)+(VLOOKUP($AA$8,Prices[],2,FALSE)*AA222)+(VLOOKUP($S$8,Prices[],2,FALSE)*S222)</f>
        <v>0</v>
      </c>
      <c r="AE222" s="132">
        <f t="shared" si="13"/>
        <v>0</v>
      </c>
      <c r="AF222" s="91"/>
      <c r="AG222" s="91"/>
      <c r="AH222" s="91"/>
      <c r="AI222" s="91"/>
      <c r="AJ222" s="91"/>
      <c r="AK222" s="91"/>
      <c r="AL222" s="91"/>
      <c r="AM222" s="91"/>
      <c r="AN222" s="91"/>
      <c r="AO222" s="91"/>
      <c r="AP222" s="91"/>
      <c r="AQ222" s="91"/>
      <c r="AR222" s="91"/>
      <c r="AS222" s="91"/>
      <c r="AT222" s="91"/>
      <c r="AU222" s="132">
        <f>(VLOOKUP($AF$8,Prices[],2,FALSE)*AF222)+(VLOOKUP($AG$8,Prices[],2,FALSE)*AG222)+(VLOOKUP($AH$8,Prices[],2,FALSE)*AH222)+(VLOOKUP($AI$8,Prices[],2,FALSE)*AI222)+(VLOOKUP($AJ$8,Prices[],2,FALSE)*AJ222)+(VLOOKUP($AK$8,Prices[],2,FALSE)*AK222)+(VLOOKUP($AL$8,Prices[],2,FALSE)*AL222)+(VLOOKUP($AM$8,Prices[],2,FALSE)*AM222)+(VLOOKUP($AN$8,Prices[],2,FALSE)*AN222)+(VLOOKUP($AO$8,Prices[],2,FALSE)*AO222)+(VLOOKUP($AP$8,Prices[],2,FALSE)*AP222)+(VLOOKUP($AT$8,Prices[],2,FALSE)*AT222)+(VLOOKUP($AQ$8,Prices[],2,FALSE)*AQ222)+(VLOOKUP($AR$8,Prices[],2,FALSE)*AR222)+(VLOOKUP($AS$8,Prices[],2,FALSE)*AS222)</f>
        <v>0</v>
      </c>
      <c r="AV222" s="132">
        <f t="shared" si="14"/>
        <v>0</v>
      </c>
      <c r="AW222" s="91" t="str">
        <f t="shared" si="15"/>
        <v xml:space="preserve"> </v>
      </c>
      <c r="AX222" s="91" t="str">
        <f>IFERROR(IF(VLOOKUP(C222,'Overdue Credits'!$A:$F,6,0)&gt;2,"High Risk Customer",IF(VLOOKUP(C222,'Overdue Credits'!$A:$F,6,0)&gt;0,"Medium Risk Customer","Low Risk Customer")),"Low Risk Customer")</f>
        <v>Low Risk Customer</v>
      </c>
    </row>
    <row r="223" spans="1:50" x14ac:dyDescent="0.3">
      <c r="A223" s="14">
        <v>215</v>
      </c>
      <c r="B223" s="14" t="s">
        <v>20</v>
      </c>
      <c r="C223" s="14" t="s">
        <v>1482</v>
      </c>
      <c r="D223" s="14"/>
      <c r="E223" s="14" t="s">
        <v>1325</v>
      </c>
      <c r="F223" s="14" t="s">
        <v>61</v>
      </c>
      <c r="G223" s="137">
        <f t="shared" si="12"/>
        <v>0</v>
      </c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132">
        <f>(VLOOKUP($H$8,Prices[],2,FALSE)*H223)+(VLOOKUP($I$8,Prices[],2,FALSE)*I223)+(VLOOKUP($J$8,Prices[],2,FALSE)*J223)+(VLOOKUP($K$8,Prices[],2,FALSE)*K223)+(VLOOKUP($L$8,Prices[],2,FALSE)*L223)+(VLOOKUP($M$8,Prices[],2,FALSE)*M223)+(VLOOKUP($N$8,Prices[],2,FALSE)*N223)+(VLOOKUP($T$8,Prices[],2,FALSE)*T223)+(VLOOKUP($U$8,Prices[],2,FALSE)*U223)+(VLOOKUP($V$8,Prices[],2,FALSE)*V223)+(VLOOKUP($W$8,Prices[],2,FALSE)*W223)+(VLOOKUP($X$8,Prices[],2,FALSE)*X223)+(VLOOKUP($Y$8,Prices[],2,FALSE)*Y223)+(VLOOKUP($Z$8,Prices[],2,FALSE)*Z223)+(VLOOKUP($AB$8,Prices[],2,FALSE)*AB223)+(VLOOKUP($O$8,Prices[],2,FALSE)*O223)+(VLOOKUP($P$8,Prices[],2,FALSE)*P223)+(VLOOKUP($Q$8,Prices[],2,FALSE)*Q223)+(VLOOKUP($R$8,Prices[],2,FALSE)*R223)+(VLOOKUP($AA$8,Prices[],2,FALSE)*AA223)+(VLOOKUP($S$8,Prices[],2,FALSE)*S223)</f>
        <v>0</v>
      </c>
      <c r="AE223" s="132">
        <f t="shared" si="13"/>
        <v>0</v>
      </c>
      <c r="AF223" s="91"/>
      <c r="AG223" s="91"/>
      <c r="AH223" s="91"/>
      <c r="AI223" s="91"/>
      <c r="AJ223" s="91"/>
      <c r="AK223" s="91"/>
      <c r="AL223" s="91"/>
      <c r="AM223" s="91"/>
      <c r="AN223" s="91"/>
      <c r="AO223" s="91"/>
      <c r="AP223" s="91"/>
      <c r="AQ223" s="91"/>
      <c r="AR223" s="91"/>
      <c r="AS223" s="91"/>
      <c r="AT223" s="91"/>
      <c r="AU223" s="132">
        <f>(VLOOKUP($AF$8,Prices[],2,FALSE)*AF223)+(VLOOKUP($AG$8,Prices[],2,FALSE)*AG223)+(VLOOKUP($AH$8,Prices[],2,FALSE)*AH223)+(VLOOKUP($AI$8,Prices[],2,FALSE)*AI223)+(VLOOKUP($AJ$8,Prices[],2,FALSE)*AJ223)+(VLOOKUP($AK$8,Prices[],2,FALSE)*AK223)+(VLOOKUP($AL$8,Prices[],2,FALSE)*AL223)+(VLOOKUP($AM$8,Prices[],2,FALSE)*AM223)+(VLOOKUP($AN$8,Prices[],2,FALSE)*AN223)+(VLOOKUP($AO$8,Prices[],2,FALSE)*AO223)+(VLOOKUP($AP$8,Prices[],2,FALSE)*AP223)+(VLOOKUP($AT$8,Prices[],2,FALSE)*AT223)+(VLOOKUP($AQ$8,Prices[],2,FALSE)*AQ223)+(VLOOKUP($AR$8,Prices[],2,FALSE)*AR223)+(VLOOKUP($AS$8,Prices[],2,FALSE)*AS223)</f>
        <v>0</v>
      </c>
      <c r="AV223" s="132">
        <f t="shared" si="14"/>
        <v>0</v>
      </c>
      <c r="AW223" s="91" t="str">
        <f t="shared" si="15"/>
        <v xml:space="preserve"> </v>
      </c>
      <c r="AX223" s="91" t="str">
        <f>IFERROR(IF(VLOOKUP(C223,'Overdue Credits'!$A:$F,6,0)&gt;2,"High Risk Customer",IF(VLOOKUP(C223,'Overdue Credits'!$A:$F,6,0)&gt;0,"Medium Risk Customer","Low Risk Customer")),"Low Risk Customer")</f>
        <v>Low Risk Customer</v>
      </c>
    </row>
    <row r="224" spans="1:50" x14ac:dyDescent="0.3">
      <c r="A224" s="14">
        <v>216</v>
      </c>
      <c r="B224" s="14" t="s">
        <v>20</v>
      </c>
      <c r="C224" s="14" t="s">
        <v>1326</v>
      </c>
      <c r="D224" s="14"/>
      <c r="E224" s="14" t="s">
        <v>354</v>
      </c>
      <c r="F224" s="14" t="s">
        <v>752</v>
      </c>
      <c r="G224" s="137">
        <f t="shared" si="12"/>
        <v>0</v>
      </c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132">
        <f>(VLOOKUP($H$8,Prices[],2,FALSE)*H224)+(VLOOKUP($I$8,Prices[],2,FALSE)*I224)+(VLOOKUP($J$8,Prices[],2,FALSE)*J224)+(VLOOKUP($K$8,Prices[],2,FALSE)*K224)+(VLOOKUP($L$8,Prices[],2,FALSE)*L224)+(VLOOKUP($M$8,Prices[],2,FALSE)*M224)+(VLOOKUP($N$8,Prices[],2,FALSE)*N224)+(VLOOKUP($T$8,Prices[],2,FALSE)*T224)+(VLOOKUP($U$8,Prices[],2,FALSE)*U224)+(VLOOKUP($V$8,Prices[],2,FALSE)*V224)+(VLOOKUP($W$8,Prices[],2,FALSE)*W224)+(VLOOKUP($X$8,Prices[],2,FALSE)*X224)+(VLOOKUP($Y$8,Prices[],2,FALSE)*Y224)+(VLOOKUP($Z$8,Prices[],2,FALSE)*Z224)+(VLOOKUP($AB$8,Prices[],2,FALSE)*AB224)+(VLOOKUP($O$8,Prices[],2,FALSE)*O224)+(VLOOKUP($P$8,Prices[],2,FALSE)*P224)+(VLOOKUP($Q$8,Prices[],2,FALSE)*Q224)+(VLOOKUP($R$8,Prices[],2,FALSE)*R224)+(VLOOKUP($AA$8,Prices[],2,FALSE)*AA224)+(VLOOKUP($S$8,Prices[],2,FALSE)*S224)</f>
        <v>0</v>
      </c>
      <c r="AE224" s="132">
        <f t="shared" si="13"/>
        <v>0</v>
      </c>
      <c r="AF224" s="91"/>
      <c r="AG224" s="91"/>
      <c r="AH224" s="91"/>
      <c r="AI224" s="91"/>
      <c r="AJ224" s="91"/>
      <c r="AK224" s="91"/>
      <c r="AL224" s="91"/>
      <c r="AM224" s="91"/>
      <c r="AN224" s="91"/>
      <c r="AO224" s="91"/>
      <c r="AP224" s="91"/>
      <c r="AQ224" s="91"/>
      <c r="AR224" s="91"/>
      <c r="AS224" s="91"/>
      <c r="AT224" s="91"/>
      <c r="AU224" s="132">
        <f>(VLOOKUP($AF$8,Prices[],2,FALSE)*AF224)+(VLOOKUP($AG$8,Prices[],2,FALSE)*AG224)+(VLOOKUP($AH$8,Prices[],2,FALSE)*AH224)+(VLOOKUP($AI$8,Prices[],2,FALSE)*AI224)+(VLOOKUP($AJ$8,Prices[],2,FALSE)*AJ224)+(VLOOKUP($AK$8,Prices[],2,FALSE)*AK224)+(VLOOKUP($AL$8,Prices[],2,FALSE)*AL224)+(VLOOKUP($AM$8,Prices[],2,FALSE)*AM224)+(VLOOKUP($AN$8,Prices[],2,FALSE)*AN224)+(VLOOKUP($AO$8,Prices[],2,FALSE)*AO224)+(VLOOKUP($AP$8,Prices[],2,FALSE)*AP224)+(VLOOKUP($AT$8,Prices[],2,FALSE)*AT224)+(VLOOKUP($AQ$8,Prices[],2,FALSE)*AQ224)+(VLOOKUP($AR$8,Prices[],2,FALSE)*AR224)+(VLOOKUP($AS$8,Prices[],2,FALSE)*AS224)</f>
        <v>0</v>
      </c>
      <c r="AV224" s="132">
        <f t="shared" si="14"/>
        <v>0</v>
      </c>
      <c r="AW224" s="91" t="str">
        <f t="shared" si="15"/>
        <v xml:space="preserve"> </v>
      </c>
      <c r="AX224" s="91" t="str">
        <f>IFERROR(IF(VLOOKUP(C224,'Overdue Credits'!$A:$F,6,0)&gt;2,"High Risk Customer",IF(VLOOKUP(C224,'Overdue Credits'!$A:$F,6,0)&gt;0,"Medium Risk Customer","Low Risk Customer")),"Low Risk Customer")</f>
        <v>Low Risk Customer</v>
      </c>
    </row>
    <row r="225" spans="1:50" x14ac:dyDescent="0.3">
      <c r="A225" s="14">
        <v>217</v>
      </c>
      <c r="B225" s="14" t="s">
        <v>20</v>
      </c>
      <c r="C225" s="14" t="s">
        <v>394</v>
      </c>
      <c r="D225" s="14"/>
      <c r="E225" s="14" t="s">
        <v>395</v>
      </c>
      <c r="F225" s="14" t="s">
        <v>752</v>
      </c>
      <c r="G225" s="137">
        <f t="shared" si="12"/>
        <v>0</v>
      </c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132">
        <f>(VLOOKUP($H$8,Prices[],2,FALSE)*H225)+(VLOOKUP($I$8,Prices[],2,FALSE)*I225)+(VLOOKUP($J$8,Prices[],2,FALSE)*J225)+(VLOOKUP($K$8,Prices[],2,FALSE)*K225)+(VLOOKUP($L$8,Prices[],2,FALSE)*L225)+(VLOOKUP($M$8,Prices[],2,FALSE)*M225)+(VLOOKUP($N$8,Prices[],2,FALSE)*N225)+(VLOOKUP($T$8,Prices[],2,FALSE)*T225)+(VLOOKUP($U$8,Prices[],2,FALSE)*U225)+(VLOOKUP($V$8,Prices[],2,FALSE)*V225)+(VLOOKUP($W$8,Prices[],2,FALSE)*W225)+(VLOOKUP($X$8,Prices[],2,FALSE)*X225)+(VLOOKUP($Y$8,Prices[],2,FALSE)*Y225)+(VLOOKUP($Z$8,Prices[],2,FALSE)*Z225)+(VLOOKUP($AB$8,Prices[],2,FALSE)*AB225)+(VLOOKUP($O$8,Prices[],2,FALSE)*O225)+(VLOOKUP($P$8,Prices[],2,FALSE)*P225)+(VLOOKUP($Q$8,Prices[],2,FALSE)*Q225)+(VLOOKUP($R$8,Prices[],2,FALSE)*R225)+(VLOOKUP($AA$8,Prices[],2,FALSE)*AA225)+(VLOOKUP($S$8,Prices[],2,FALSE)*S225)</f>
        <v>0</v>
      </c>
      <c r="AE225" s="132">
        <f t="shared" si="13"/>
        <v>0</v>
      </c>
      <c r="AF225" s="91"/>
      <c r="AG225" s="91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  <c r="AT225" s="91"/>
      <c r="AU225" s="132">
        <f>(VLOOKUP($AF$8,Prices[],2,FALSE)*AF225)+(VLOOKUP($AG$8,Prices[],2,FALSE)*AG225)+(VLOOKUP($AH$8,Prices[],2,FALSE)*AH225)+(VLOOKUP($AI$8,Prices[],2,FALSE)*AI225)+(VLOOKUP($AJ$8,Prices[],2,FALSE)*AJ225)+(VLOOKUP($AK$8,Prices[],2,FALSE)*AK225)+(VLOOKUP($AL$8,Prices[],2,FALSE)*AL225)+(VLOOKUP($AM$8,Prices[],2,FALSE)*AM225)+(VLOOKUP($AN$8,Prices[],2,FALSE)*AN225)+(VLOOKUP($AO$8,Prices[],2,FALSE)*AO225)+(VLOOKUP($AP$8,Prices[],2,FALSE)*AP225)+(VLOOKUP($AT$8,Prices[],2,FALSE)*AT225)+(VLOOKUP($AQ$8,Prices[],2,FALSE)*AQ225)+(VLOOKUP($AR$8,Prices[],2,FALSE)*AR225)+(VLOOKUP($AS$8,Prices[],2,FALSE)*AS225)</f>
        <v>0</v>
      </c>
      <c r="AV225" s="132">
        <f t="shared" si="14"/>
        <v>0</v>
      </c>
      <c r="AW225" s="91" t="str">
        <f t="shared" si="15"/>
        <v xml:space="preserve"> </v>
      </c>
      <c r="AX225" s="91" t="str">
        <f>IFERROR(IF(VLOOKUP(C225,'Overdue Credits'!$A:$F,6,0)&gt;2,"High Risk Customer",IF(VLOOKUP(C225,'Overdue Credits'!$A:$F,6,0)&gt;0,"Medium Risk Customer","Low Risk Customer")),"Low Risk Customer")</f>
        <v>Low Risk Customer</v>
      </c>
    </row>
    <row r="226" spans="1:50" x14ac:dyDescent="0.3">
      <c r="A226" s="14">
        <v>218</v>
      </c>
      <c r="B226" s="14" t="s">
        <v>18</v>
      </c>
      <c r="C226" s="14" t="s">
        <v>530</v>
      </c>
      <c r="D226" s="14"/>
      <c r="E226" s="14" t="s">
        <v>531</v>
      </c>
      <c r="F226" s="14" t="s">
        <v>752</v>
      </c>
      <c r="G226" s="137">
        <f t="shared" si="12"/>
        <v>35</v>
      </c>
      <c r="H226" s="91"/>
      <c r="I226" s="91"/>
      <c r="J226" s="91">
        <v>1</v>
      </c>
      <c r="K226" s="91">
        <v>0</v>
      </c>
      <c r="L226" s="91">
        <v>1</v>
      </c>
      <c r="M226" s="91"/>
      <c r="N226" s="91"/>
      <c r="O226" s="91">
        <v>10</v>
      </c>
      <c r="P226" s="91">
        <v>5</v>
      </c>
      <c r="Q226" s="91">
        <v>1</v>
      </c>
      <c r="R226" s="91"/>
      <c r="S226" s="91"/>
      <c r="T226" s="91"/>
      <c r="U226" s="91">
        <v>1</v>
      </c>
      <c r="V226" s="91">
        <v>2</v>
      </c>
      <c r="W226" s="91">
        <v>1</v>
      </c>
      <c r="X226" s="91">
        <v>10</v>
      </c>
      <c r="Y226" s="91"/>
      <c r="Z226" s="91"/>
      <c r="AA226" s="91"/>
      <c r="AB226" s="91">
        <v>3</v>
      </c>
      <c r="AC226" s="132">
        <f>(VLOOKUP($H$8,Prices[],2,FALSE)*H226)+(VLOOKUP($I$8,Prices[],2,FALSE)*I226)+(VLOOKUP($J$8,Prices[],2,FALSE)*J226)+(VLOOKUP($K$8,Prices[],2,FALSE)*K226)+(VLOOKUP($L$8,Prices[],2,FALSE)*L226)+(VLOOKUP($M$8,Prices[],2,FALSE)*M226)+(VLOOKUP($N$8,Prices[],2,FALSE)*N226)+(VLOOKUP($T$8,Prices[],2,FALSE)*T226)+(VLOOKUP($U$8,Prices[],2,FALSE)*U226)+(VLOOKUP($V$8,Prices[],2,FALSE)*V226)+(VLOOKUP($W$8,Prices[],2,FALSE)*W226)+(VLOOKUP($X$8,Prices[],2,FALSE)*X226)+(VLOOKUP($Y$8,Prices[],2,FALSE)*Y226)+(VLOOKUP($Z$8,Prices[],2,FALSE)*Z226)+(VLOOKUP($AB$8,Prices[],2,FALSE)*AB226)+(VLOOKUP($O$8,Prices[],2,FALSE)*O226)+(VLOOKUP($P$8,Prices[],2,FALSE)*P226)+(VLOOKUP($Q$8,Prices[],2,FALSE)*Q226)+(VLOOKUP($R$8,Prices[],2,FALSE)*R226)+(VLOOKUP($AA$8,Prices[],2,FALSE)*AA226)+(VLOOKUP($S$8,Prices[],2,FALSE)*S226)</f>
        <v>6125500</v>
      </c>
      <c r="AE226" s="132">
        <f t="shared" si="13"/>
        <v>13</v>
      </c>
      <c r="AF226" s="91"/>
      <c r="AG226" s="91">
        <v>0.5</v>
      </c>
      <c r="AH226" s="91">
        <v>5</v>
      </c>
      <c r="AI226" s="91">
        <v>1</v>
      </c>
      <c r="AJ226" s="91"/>
      <c r="AK226" s="91"/>
      <c r="AL226" s="91">
        <v>4</v>
      </c>
      <c r="AM226" s="91"/>
      <c r="AN226" s="91"/>
      <c r="AO226" s="91">
        <v>0.5</v>
      </c>
      <c r="AP226" s="91">
        <v>2</v>
      </c>
      <c r="AQ226" s="91"/>
      <c r="AR226" s="91"/>
      <c r="AS226" s="91"/>
      <c r="AT226" s="91"/>
      <c r="AU226" s="132">
        <f>(VLOOKUP($AF$8,Prices[],2,FALSE)*AF226)+(VLOOKUP($AG$8,Prices[],2,FALSE)*AG226)+(VLOOKUP($AH$8,Prices[],2,FALSE)*AH226)+(VLOOKUP($AI$8,Prices[],2,FALSE)*AI226)+(VLOOKUP($AJ$8,Prices[],2,FALSE)*AJ226)+(VLOOKUP($AK$8,Prices[],2,FALSE)*AK226)+(VLOOKUP($AL$8,Prices[],2,FALSE)*AL226)+(VLOOKUP($AM$8,Prices[],2,FALSE)*AM226)+(VLOOKUP($AN$8,Prices[],2,FALSE)*AN226)+(VLOOKUP($AO$8,Prices[],2,FALSE)*AO226)+(VLOOKUP($AP$8,Prices[],2,FALSE)*AP226)+(VLOOKUP($AT$8,Prices[],2,FALSE)*AT226)+(VLOOKUP($AQ$8,Prices[],2,FALSE)*AQ226)+(VLOOKUP($AR$8,Prices[],2,FALSE)*AR226)+(VLOOKUP($AS$8,Prices[],2,FALSE)*AS226)</f>
        <v>2130500</v>
      </c>
      <c r="AV226" s="132">
        <f t="shared" si="14"/>
        <v>2143925</v>
      </c>
      <c r="AW226" s="91" t="str">
        <f t="shared" si="15"/>
        <v>Credit is within Limit</v>
      </c>
      <c r="AX226" s="91" t="str">
        <f>IFERROR(IF(VLOOKUP(C226,'Overdue Credits'!$A:$F,6,0)&gt;2,"High Risk Customer",IF(VLOOKUP(C226,'Overdue Credits'!$A:$F,6,0)&gt;0,"Medium Risk Customer","Low Risk Customer")),"Low Risk Customer")</f>
        <v>Low Risk Customer</v>
      </c>
    </row>
    <row r="227" spans="1:50" x14ac:dyDescent="0.3">
      <c r="A227" s="14">
        <v>219</v>
      </c>
      <c r="B227" s="14" t="s">
        <v>18</v>
      </c>
      <c r="C227" s="14" t="s">
        <v>828</v>
      </c>
      <c r="D227" s="14"/>
      <c r="E227" s="14" t="s">
        <v>829</v>
      </c>
      <c r="F227" s="14" t="s">
        <v>753</v>
      </c>
      <c r="G227" s="137">
        <f t="shared" si="12"/>
        <v>0</v>
      </c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132">
        <f>(VLOOKUP($H$8,Prices[],2,FALSE)*H227)+(VLOOKUP($I$8,Prices[],2,FALSE)*I227)+(VLOOKUP($J$8,Prices[],2,FALSE)*J227)+(VLOOKUP($K$8,Prices[],2,FALSE)*K227)+(VLOOKUP($L$8,Prices[],2,FALSE)*L227)+(VLOOKUP($M$8,Prices[],2,FALSE)*M227)+(VLOOKUP($N$8,Prices[],2,FALSE)*N227)+(VLOOKUP($T$8,Prices[],2,FALSE)*T227)+(VLOOKUP($U$8,Prices[],2,FALSE)*U227)+(VLOOKUP($V$8,Prices[],2,FALSE)*V227)+(VLOOKUP($W$8,Prices[],2,FALSE)*W227)+(VLOOKUP($X$8,Prices[],2,FALSE)*X227)+(VLOOKUP($Y$8,Prices[],2,FALSE)*Y227)+(VLOOKUP($Z$8,Prices[],2,FALSE)*Z227)+(VLOOKUP($AB$8,Prices[],2,FALSE)*AB227)+(VLOOKUP($O$8,Prices[],2,FALSE)*O227)+(VLOOKUP($P$8,Prices[],2,FALSE)*P227)+(VLOOKUP($Q$8,Prices[],2,FALSE)*Q227)+(VLOOKUP($R$8,Prices[],2,FALSE)*R227)+(VLOOKUP($AA$8,Prices[],2,FALSE)*AA227)+(VLOOKUP($S$8,Prices[],2,FALSE)*S227)</f>
        <v>0</v>
      </c>
      <c r="AE227" s="132">
        <f t="shared" si="13"/>
        <v>0</v>
      </c>
      <c r="AF227" s="91"/>
      <c r="AG227" s="91"/>
      <c r="AH227" s="91"/>
      <c r="AI227" s="91"/>
      <c r="AJ227" s="91"/>
      <c r="AK227" s="91"/>
      <c r="AL227" s="91"/>
      <c r="AM227" s="91"/>
      <c r="AN227" s="91"/>
      <c r="AO227" s="91"/>
      <c r="AP227" s="91"/>
      <c r="AQ227" s="91"/>
      <c r="AR227" s="91"/>
      <c r="AS227" s="91"/>
      <c r="AT227" s="91"/>
      <c r="AU227" s="132">
        <f>(VLOOKUP($AF$8,Prices[],2,FALSE)*AF227)+(VLOOKUP($AG$8,Prices[],2,FALSE)*AG227)+(VLOOKUP($AH$8,Prices[],2,FALSE)*AH227)+(VLOOKUP($AI$8,Prices[],2,FALSE)*AI227)+(VLOOKUP($AJ$8,Prices[],2,FALSE)*AJ227)+(VLOOKUP($AK$8,Prices[],2,FALSE)*AK227)+(VLOOKUP($AL$8,Prices[],2,FALSE)*AL227)+(VLOOKUP($AM$8,Prices[],2,FALSE)*AM227)+(VLOOKUP($AN$8,Prices[],2,FALSE)*AN227)+(VLOOKUP($AO$8,Prices[],2,FALSE)*AO227)+(VLOOKUP($AP$8,Prices[],2,FALSE)*AP227)+(VLOOKUP($AT$8,Prices[],2,FALSE)*AT227)+(VLOOKUP($AQ$8,Prices[],2,FALSE)*AQ227)+(VLOOKUP($AR$8,Prices[],2,FALSE)*AR227)+(VLOOKUP($AS$8,Prices[],2,FALSE)*AS227)</f>
        <v>0</v>
      </c>
      <c r="AV227" s="132">
        <f t="shared" si="14"/>
        <v>0</v>
      </c>
      <c r="AW227" s="91" t="str">
        <f t="shared" si="15"/>
        <v xml:space="preserve"> </v>
      </c>
      <c r="AX227" s="91" t="str">
        <f>IFERROR(IF(VLOOKUP(C227,'Overdue Credits'!$A:$F,6,0)&gt;2,"High Risk Customer",IF(VLOOKUP(C227,'Overdue Credits'!$A:$F,6,0)&gt;0,"Medium Risk Customer","Low Risk Customer")),"Low Risk Customer")</f>
        <v>Low Risk Customer</v>
      </c>
    </row>
    <row r="228" spans="1:50" x14ac:dyDescent="0.3">
      <c r="A228" s="14">
        <v>220</v>
      </c>
      <c r="B228" s="14" t="s">
        <v>18</v>
      </c>
      <c r="C228" s="14" t="s">
        <v>525</v>
      </c>
      <c r="D228" s="14"/>
      <c r="E228" s="14" t="s">
        <v>526</v>
      </c>
      <c r="F228" s="14" t="s">
        <v>753</v>
      </c>
      <c r="G228" s="137">
        <f t="shared" si="12"/>
        <v>0</v>
      </c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132">
        <f>(VLOOKUP($H$8,Prices[],2,FALSE)*H228)+(VLOOKUP($I$8,Prices[],2,FALSE)*I228)+(VLOOKUP($J$8,Prices[],2,FALSE)*J228)+(VLOOKUP($K$8,Prices[],2,FALSE)*K228)+(VLOOKUP($L$8,Prices[],2,FALSE)*L228)+(VLOOKUP($M$8,Prices[],2,FALSE)*M228)+(VLOOKUP($N$8,Prices[],2,FALSE)*N228)+(VLOOKUP($T$8,Prices[],2,FALSE)*T228)+(VLOOKUP($U$8,Prices[],2,FALSE)*U228)+(VLOOKUP($V$8,Prices[],2,FALSE)*V228)+(VLOOKUP($W$8,Prices[],2,FALSE)*W228)+(VLOOKUP($X$8,Prices[],2,FALSE)*X228)+(VLOOKUP($Y$8,Prices[],2,FALSE)*Y228)+(VLOOKUP($Z$8,Prices[],2,FALSE)*Z228)+(VLOOKUP($AB$8,Prices[],2,FALSE)*AB228)+(VLOOKUP($O$8,Prices[],2,FALSE)*O228)+(VLOOKUP($P$8,Prices[],2,FALSE)*P228)+(VLOOKUP($Q$8,Prices[],2,FALSE)*Q228)+(VLOOKUP($R$8,Prices[],2,FALSE)*R228)+(VLOOKUP($AA$8,Prices[],2,FALSE)*AA228)+(VLOOKUP($S$8,Prices[],2,FALSE)*S228)</f>
        <v>0</v>
      </c>
      <c r="AE228" s="132">
        <f t="shared" si="13"/>
        <v>0</v>
      </c>
      <c r="AF228" s="91"/>
      <c r="AG228" s="91"/>
      <c r="AH228" s="91"/>
      <c r="AI228" s="91"/>
      <c r="AJ228" s="91"/>
      <c r="AK228" s="91"/>
      <c r="AL228" s="91"/>
      <c r="AM228" s="91"/>
      <c r="AN228" s="91"/>
      <c r="AO228" s="91"/>
      <c r="AP228" s="91"/>
      <c r="AQ228" s="91"/>
      <c r="AR228" s="91"/>
      <c r="AS228" s="91"/>
      <c r="AT228" s="91"/>
      <c r="AU228" s="132">
        <f>(VLOOKUP($AF$8,Prices[],2,FALSE)*AF228)+(VLOOKUP($AG$8,Prices[],2,FALSE)*AG228)+(VLOOKUP($AH$8,Prices[],2,FALSE)*AH228)+(VLOOKUP($AI$8,Prices[],2,FALSE)*AI228)+(VLOOKUP($AJ$8,Prices[],2,FALSE)*AJ228)+(VLOOKUP($AK$8,Prices[],2,FALSE)*AK228)+(VLOOKUP($AL$8,Prices[],2,FALSE)*AL228)+(VLOOKUP($AM$8,Prices[],2,FALSE)*AM228)+(VLOOKUP($AN$8,Prices[],2,FALSE)*AN228)+(VLOOKUP($AO$8,Prices[],2,FALSE)*AO228)+(VLOOKUP($AP$8,Prices[],2,FALSE)*AP228)+(VLOOKUP($AT$8,Prices[],2,FALSE)*AT228)+(VLOOKUP($AQ$8,Prices[],2,FALSE)*AQ228)+(VLOOKUP($AR$8,Prices[],2,FALSE)*AR228)+(VLOOKUP($AS$8,Prices[],2,FALSE)*AS228)</f>
        <v>0</v>
      </c>
      <c r="AV228" s="132">
        <f t="shared" si="14"/>
        <v>0</v>
      </c>
      <c r="AW228" s="91" t="str">
        <f t="shared" si="15"/>
        <v xml:space="preserve"> </v>
      </c>
      <c r="AX228" s="91" t="str">
        <f>IFERROR(IF(VLOOKUP(C228,'Overdue Credits'!$A:$F,6,0)&gt;2,"High Risk Customer",IF(VLOOKUP(C228,'Overdue Credits'!$A:$F,6,0)&gt;0,"Medium Risk Customer","Low Risk Customer")),"Low Risk Customer")</f>
        <v>Low Risk Customer</v>
      </c>
    </row>
    <row r="229" spans="1:50" x14ac:dyDescent="0.3">
      <c r="A229" s="14">
        <v>221</v>
      </c>
      <c r="B229" s="14" t="s">
        <v>18</v>
      </c>
      <c r="C229" s="14" t="s">
        <v>402</v>
      </c>
      <c r="D229" s="14"/>
      <c r="E229" s="14" t="s">
        <v>403</v>
      </c>
      <c r="F229" s="14" t="s">
        <v>753</v>
      </c>
      <c r="G229" s="137">
        <f t="shared" si="12"/>
        <v>0</v>
      </c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132">
        <f>(VLOOKUP($H$8,Prices[],2,FALSE)*H229)+(VLOOKUP($I$8,Prices[],2,FALSE)*I229)+(VLOOKUP($J$8,Prices[],2,FALSE)*J229)+(VLOOKUP($K$8,Prices[],2,FALSE)*K229)+(VLOOKUP($L$8,Prices[],2,FALSE)*L229)+(VLOOKUP($M$8,Prices[],2,FALSE)*M229)+(VLOOKUP($N$8,Prices[],2,FALSE)*N229)+(VLOOKUP($T$8,Prices[],2,FALSE)*T229)+(VLOOKUP($U$8,Prices[],2,FALSE)*U229)+(VLOOKUP($V$8,Prices[],2,FALSE)*V229)+(VLOOKUP($W$8,Prices[],2,FALSE)*W229)+(VLOOKUP($X$8,Prices[],2,FALSE)*X229)+(VLOOKUP($Y$8,Prices[],2,FALSE)*Y229)+(VLOOKUP($Z$8,Prices[],2,FALSE)*Z229)+(VLOOKUP($AB$8,Prices[],2,FALSE)*AB229)+(VLOOKUP($O$8,Prices[],2,FALSE)*O229)+(VLOOKUP($P$8,Prices[],2,FALSE)*P229)+(VLOOKUP($Q$8,Prices[],2,FALSE)*Q229)+(VLOOKUP($R$8,Prices[],2,FALSE)*R229)+(VLOOKUP($AA$8,Prices[],2,FALSE)*AA229)+(VLOOKUP($S$8,Prices[],2,FALSE)*S229)</f>
        <v>0</v>
      </c>
      <c r="AE229" s="132">
        <f t="shared" si="13"/>
        <v>0</v>
      </c>
      <c r="AF229" s="91"/>
      <c r="AG229" s="91"/>
      <c r="AH229" s="91"/>
      <c r="AI229" s="91"/>
      <c r="AJ229" s="91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132">
        <f>(VLOOKUP($AF$8,Prices[],2,FALSE)*AF229)+(VLOOKUP($AG$8,Prices[],2,FALSE)*AG229)+(VLOOKUP($AH$8,Prices[],2,FALSE)*AH229)+(VLOOKUP($AI$8,Prices[],2,FALSE)*AI229)+(VLOOKUP($AJ$8,Prices[],2,FALSE)*AJ229)+(VLOOKUP($AK$8,Prices[],2,FALSE)*AK229)+(VLOOKUP($AL$8,Prices[],2,FALSE)*AL229)+(VLOOKUP($AM$8,Prices[],2,FALSE)*AM229)+(VLOOKUP($AN$8,Prices[],2,FALSE)*AN229)+(VLOOKUP($AO$8,Prices[],2,FALSE)*AO229)+(VLOOKUP($AP$8,Prices[],2,FALSE)*AP229)+(VLOOKUP($AT$8,Prices[],2,FALSE)*AT229)+(VLOOKUP($AQ$8,Prices[],2,FALSE)*AQ229)+(VLOOKUP($AR$8,Prices[],2,FALSE)*AR229)+(VLOOKUP($AS$8,Prices[],2,FALSE)*AS229)</f>
        <v>0</v>
      </c>
      <c r="AV229" s="132">
        <f t="shared" si="14"/>
        <v>0</v>
      </c>
      <c r="AW229" s="91" t="str">
        <f t="shared" si="15"/>
        <v xml:space="preserve"> </v>
      </c>
      <c r="AX229" s="91" t="str">
        <f>IFERROR(IF(VLOOKUP(C229,'Overdue Credits'!$A:$F,6,0)&gt;2,"High Risk Customer",IF(VLOOKUP(C229,'Overdue Credits'!$A:$F,6,0)&gt;0,"Medium Risk Customer","Low Risk Customer")),"Low Risk Customer")</f>
        <v>Low Risk Customer</v>
      </c>
    </row>
    <row r="230" spans="1:50" x14ac:dyDescent="0.3">
      <c r="A230" s="14">
        <v>222</v>
      </c>
      <c r="B230" s="14" t="s">
        <v>18</v>
      </c>
      <c r="C230" s="14" t="s">
        <v>331</v>
      </c>
      <c r="D230" s="14"/>
      <c r="E230" s="14" t="s">
        <v>332</v>
      </c>
      <c r="F230" s="14" t="s">
        <v>753</v>
      </c>
      <c r="G230" s="137">
        <f t="shared" si="12"/>
        <v>10</v>
      </c>
      <c r="H230" s="91"/>
      <c r="I230" s="91"/>
      <c r="J230" s="91">
        <v>1</v>
      </c>
      <c r="K230" s="91"/>
      <c r="L230" s="91">
        <v>0.5</v>
      </c>
      <c r="M230" s="91"/>
      <c r="N230" s="91"/>
      <c r="O230" s="91">
        <v>2</v>
      </c>
      <c r="P230" s="91">
        <v>2</v>
      </c>
      <c r="Q230" s="91">
        <v>0.2</v>
      </c>
      <c r="R230" s="91"/>
      <c r="S230" s="91"/>
      <c r="T230" s="91"/>
      <c r="U230" s="91">
        <v>0.5</v>
      </c>
      <c r="V230" s="91"/>
      <c r="W230" s="91">
        <v>0.3</v>
      </c>
      <c r="X230" s="91">
        <v>1.3</v>
      </c>
      <c r="Y230" s="91"/>
      <c r="Z230" s="91"/>
      <c r="AA230" s="91">
        <v>0.2</v>
      </c>
      <c r="AB230" s="91">
        <v>2</v>
      </c>
      <c r="AC230" s="132">
        <f>(VLOOKUP($H$8,Prices[],2,FALSE)*H230)+(VLOOKUP($I$8,Prices[],2,FALSE)*I230)+(VLOOKUP($J$8,Prices[],2,FALSE)*J230)+(VLOOKUP($K$8,Prices[],2,FALSE)*K230)+(VLOOKUP($L$8,Prices[],2,FALSE)*L230)+(VLOOKUP($M$8,Prices[],2,FALSE)*M230)+(VLOOKUP($N$8,Prices[],2,FALSE)*N230)+(VLOOKUP($T$8,Prices[],2,FALSE)*T230)+(VLOOKUP($U$8,Prices[],2,FALSE)*U230)+(VLOOKUP($V$8,Prices[],2,FALSE)*V230)+(VLOOKUP($W$8,Prices[],2,FALSE)*W230)+(VLOOKUP($X$8,Prices[],2,FALSE)*X230)+(VLOOKUP($Y$8,Prices[],2,FALSE)*Y230)+(VLOOKUP($Z$8,Prices[],2,FALSE)*Z230)+(VLOOKUP($AB$8,Prices[],2,FALSE)*AB230)+(VLOOKUP($O$8,Prices[],2,FALSE)*O230)+(VLOOKUP($P$8,Prices[],2,FALSE)*P230)+(VLOOKUP($Q$8,Prices[],2,FALSE)*Q230)+(VLOOKUP($R$8,Prices[],2,FALSE)*R230)+(VLOOKUP($AA$8,Prices[],2,FALSE)*AA230)+(VLOOKUP($S$8,Prices[],2,FALSE)*S230)</f>
        <v>1889550</v>
      </c>
      <c r="AE230" s="132">
        <f t="shared" si="13"/>
        <v>4.5999999999999996</v>
      </c>
      <c r="AF230" s="91"/>
      <c r="AG230" s="91">
        <v>2</v>
      </c>
      <c r="AH230" s="91"/>
      <c r="AI230" s="91"/>
      <c r="AJ230" s="91">
        <v>1</v>
      </c>
      <c r="AK230" s="91"/>
      <c r="AL230" s="91">
        <v>0.5</v>
      </c>
      <c r="AM230" s="91"/>
      <c r="AN230" s="91"/>
      <c r="AO230" s="91">
        <v>0.5</v>
      </c>
      <c r="AP230" s="91">
        <v>0.6</v>
      </c>
      <c r="AQ230" s="91"/>
      <c r="AR230" s="91"/>
      <c r="AS230" s="91"/>
      <c r="AT230" s="91"/>
      <c r="AU230" s="132">
        <f>(VLOOKUP($AF$8,Prices[],2,FALSE)*AF230)+(VLOOKUP($AG$8,Prices[],2,FALSE)*AG230)+(VLOOKUP($AH$8,Prices[],2,FALSE)*AH230)+(VLOOKUP($AI$8,Prices[],2,FALSE)*AI230)+(VLOOKUP($AJ$8,Prices[],2,FALSE)*AJ230)+(VLOOKUP($AK$8,Prices[],2,FALSE)*AK230)+(VLOOKUP($AL$8,Prices[],2,FALSE)*AL230)+(VLOOKUP($AM$8,Prices[],2,FALSE)*AM230)+(VLOOKUP($AN$8,Prices[],2,FALSE)*AN230)+(VLOOKUP($AO$8,Prices[],2,FALSE)*AO230)+(VLOOKUP($AP$8,Prices[],2,FALSE)*AP230)+(VLOOKUP($AT$8,Prices[],2,FALSE)*AT230)+(VLOOKUP($AQ$8,Prices[],2,FALSE)*AQ230)+(VLOOKUP($AR$8,Prices[],2,FALSE)*AR230)+(VLOOKUP($AS$8,Prices[],2,FALSE)*AS230)</f>
        <v>655000</v>
      </c>
      <c r="AV230" s="132">
        <f t="shared" si="14"/>
        <v>661342.5</v>
      </c>
      <c r="AW230" s="91" t="str">
        <f t="shared" si="15"/>
        <v>Credit is within Limit</v>
      </c>
      <c r="AX230" s="91" t="str">
        <f>IFERROR(IF(VLOOKUP(C230,'Overdue Credits'!$A:$F,6,0)&gt;2,"High Risk Customer",IF(VLOOKUP(C230,'Overdue Credits'!$A:$F,6,0)&gt;0,"Medium Risk Customer","Low Risk Customer")),"Low Risk Customer")</f>
        <v>Low Risk Customer</v>
      </c>
    </row>
    <row r="231" spans="1:50" x14ac:dyDescent="0.3">
      <c r="A231" s="14">
        <v>223</v>
      </c>
      <c r="B231" s="14" t="s">
        <v>18</v>
      </c>
      <c r="C231" s="14" t="s">
        <v>325</v>
      </c>
      <c r="D231" s="14"/>
      <c r="E231" s="14" t="s">
        <v>326</v>
      </c>
      <c r="F231" s="14" t="s">
        <v>753</v>
      </c>
      <c r="G231" s="137">
        <f t="shared" si="12"/>
        <v>0</v>
      </c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132">
        <f>(VLOOKUP($H$8,Prices[],2,FALSE)*H231)+(VLOOKUP($I$8,Prices[],2,FALSE)*I231)+(VLOOKUP($J$8,Prices[],2,FALSE)*J231)+(VLOOKUP($K$8,Prices[],2,FALSE)*K231)+(VLOOKUP($L$8,Prices[],2,FALSE)*L231)+(VLOOKUP($M$8,Prices[],2,FALSE)*M231)+(VLOOKUP($N$8,Prices[],2,FALSE)*N231)+(VLOOKUP($T$8,Prices[],2,FALSE)*T231)+(VLOOKUP($U$8,Prices[],2,FALSE)*U231)+(VLOOKUP($V$8,Prices[],2,FALSE)*V231)+(VLOOKUP($W$8,Prices[],2,FALSE)*W231)+(VLOOKUP($X$8,Prices[],2,FALSE)*X231)+(VLOOKUP($Y$8,Prices[],2,FALSE)*Y231)+(VLOOKUP($Z$8,Prices[],2,FALSE)*Z231)+(VLOOKUP($AB$8,Prices[],2,FALSE)*AB231)+(VLOOKUP($O$8,Prices[],2,FALSE)*O231)+(VLOOKUP($P$8,Prices[],2,FALSE)*P231)+(VLOOKUP($Q$8,Prices[],2,FALSE)*Q231)+(VLOOKUP($R$8,Prices[],2,FALSE)*R231)+(VLOOKUP($AA$8,Prices[],2,FALSE)*AA231)+(VLOOKUP($S$8,Prices[],2,FALSE)*S231)</f>
        <v>0</v>
      </c>
      <c r="AE231" s="132">
        <f t="shared" si="13"/>
        <v>0</v>
      </c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132">
        <f>(VLOOKUP($AF$8,Prices[],2,FALSE)*AF231)+(VLOOKUP($AG$8,Prices[],2,FALSE)*AG231)+(VLOOKUP($AH$8,Prices[],2,FALSE)*AH231)+(VLOOKUP($AI$8,Prices[],2,FALSE)*AI231)+(VLOOKUP($AJ$8,Prices[],2,FALSE)*AJ231)+(VLOOKUP($AK$8,Prices[],2,FALSE)*AK231)+(VLOOKUP($AL$8,Prices[],2,FALSE)*AL231)+(VLOOKUP($AM$8,Prices[],2,FALSE)*AM231)+(VLOOKUP($AN$8,Prices[],2,FALSE)*AN231)+(VLOOKUP($AO$8,Prices[],2,FALSE)*AO231)+(VLOOKUP($AP$8,Prices[],2,FALSE)*AP231)+(VLOOKUP($AT$8,Prices[],2,FALSE)*AT231)+(VLOOKUP($AQ$8,Prices[],2,FALSE)*AQ231)+(VLOOKUP($AR$8,Prices[],2,FALSE)*AR231)+(VLOOKUP($AS$8,Prices[],2,FALSE)*AS231)</f>
        <v>0</v>
      </c>
      <c r="AV231" s="132">
        <f t="shared" si="14"/>
        <v>0</v>
      </c>
      <c r="AW231" s="91" t="str">
        <f t="shared" si="15"/>
        <v xml:space="preserve"> </v>
      </c>
      <c r="AX231" s="91" t="str">
        <f>IFERROR(IF(VLOOKUP(C231,'Overdue Credits'!$A:$F,6,0)&gt;2,"High Risk Customer",IF(VLOOKUP(C231,'Overdue Credits'!$A:$F,6,0)&gt;0,"Medium Risk Customer","Low Risk Customer")),"Low Risk Customer")</f>
        <v>Low Risk Customer</v>
      </c>
    </row>
    <row r="232" spans="1:50" x14ac:dyDescent="0.3">
      <c r="A232" s="14">
        <v>224</v>
      </c>
      <c r="B232" s="14" t="s">
        <v>18</v>
      </c>
      <c r="C232" s="14" t="s">
        <v>470</v>
      </c>
      <c r="D232" s="14"/>
      <c r="E232" s="14" t="s">
        <v>471</v>
      </c>
      <c r="F232" s="14" t="s">
        <v>752</v>
      </c>
      <c r="G232" s="137">
        <f t="shared" si="12"/>
        <v>10</v>
      </c>
      <c r="H232" s="91"/>
      <c r="I232" s="91"/>
      <c r="J232" s="91">
        <v>1</v>
      </c>
      <c r="K232" s="91"/>
      <c r="L232" s="91">
        <v>1</v>
      </c>
      <c r="M232" s="91">
        <v>0</v>
      </c>
      <c r="N232" s="91">
        <v>0</v>
      </c>
      <c r="O232" s="91">
        <v>3</v>
      </c>
      <c r="P232" s="91">
        <v>2</v>
      </c>
      <c r="Q232" s="91">
        <v>0</v>
      </c>
      <c r="R232" s="91"/>
      <c r="S232" s="91"/>
      <c r="T232" s="91"/>
      <c r="U232" s="91">
        <v>1</v>
      </c>
      <c r="V232" s="91">
        <v>1</v>
      </c>
      <c r="W232" s="91">
        <v>0</v>
      </c>
      <c r="X232" s="91">
        <v>1</v>
      </c>
      <c r="Y232" s="91"/>
      <c r="Z232" s="91">
        <v>0</v>
      </c>
      <c r="AA232" s="91"/>
      <c r="AB232" s="91"/>
      <c r="AC232" s="132">
        <f>(VLOOKUP($H$8,Prices[],2,FALSE)*H232)+(VLOOKUP($I$8,Prices[],2,FALSE)*I232)+(VLOOKUP($J$8,Prices[],2,FALSE)*J232)+(VLOOKUP($K$8,Prices[],2,FALSE)*K232)+(VLOOKUP($L$8,Prices[],2,FALSE)*L232)+(VLOOKUP($M$8,Prices[],2,FALSE)*M232)+(VLOOKUP($N$8,Prices[],2,FALSE)*N232)+(VLOOKUP($T$8,Prices[],2,FALSE)*T232)+(VLOOKUP($U$8,Prices[],2,FALSE)*U232)+(VLOOKUP($V$8,Prices[],2,FALSE)*V232)+(VLOOKUP($W$8,Prices[],2,FALSE)*W232)+(VLOOKUP($X$8,Prices[],2,FALSE)*X232)+(VLOOKUP($Y$8,Prices[],2,FALSE)*Y232)+(VLOOKUP($Z$8,Prices[],2,FALSE)*Z232)+(VLOOKUP($AB$8,Prices[],2,FALSE)*AB232)+(VLOOKUP($O$8,Prices[],2,FALSE)*O232)+(VLOOKUP($P$8,Prices[],2,FALSE)*P232)+(VLOOKUP($Q$8,Prices[],2,FALSE)*Q232)+(VLOOKUP($R$8,Prices[],2,FALSE)*R232)+(VLOOKUP($AA$8,Prices[],2,FALSE)*AA232)+(VLOOKUP($S$8,Prices[],2,FALSE)*S232)</f>
        <v>1729500</v>
      </c>
      <c r="AE232" s="132">
        <f t="shared" si="13"/>
        <v>0</v>
      </c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T232" s="91"/>
      <c r="AU232" s="132">
        <f>(VLOOKUP($AF$8,Prices[],2,FALSE)*AF232)+(VLOOKUP($AG$8,Prices[],2,FALSE)*AG232)+(VLOOKUP($AH$8,Prices[],2,FALSE)*AH232)+(VLOOKUP($AI$8,Prices[],2,FALSE)*AI232)+(VLOOKUP($AJ$8,Prices[],2,FALSE)*AJ232)+(VLOOKUP($AK$8,Prices[],2,FALSE)*AK232)+(VLOOKUP($AL$8,Prices[],2,FALSE)*AL232)+(VLOOKUP($AM$8,Prices[],2,FALSE)*AM232)+(VLOOKUP($AN$8,Prices[],2,FALSE)*AN232)+(VLOOKUP($AO$8,Prices[],2,FALSE)*AO232)+(VLOOKUP($AP$8,Prices[],2,FALSE)*AP232)+(VLOOKUP($AT$8,Prices[],2,FALSE)*AT232)+(VLOOKUP($AQ$8,Prices[],2,FALSE)*AQ232)+(VLOOKUP($AR$8,Prices[],2,FALSE)*AR232)+(VLOOKUP($AS$8,Prices[],2,FALSE)*AS232)</f>
        <v>0</v>
      </c>
      <c r="AV232" s="132">
        <f t="shared" si="14"/>
        <v>605325</v>
      </c>
      <c r="AW232" s="91" t="str">
        <f t="shared" si="15"/>
        <v xml:space="preserve"> </v>
      </c>
      <c r="AX232" s="91" t="str">
        <f>IFERROR(IF(VLOOKUP(C232,'Overdue Credits'!$A:$F,6,0)&gt;2,"High Risk Customer",IF(VLOOKUP(C232,'Overdue Credits'!$A:$F,6,0)&gt;0,"Medium Risk Customer","Low Risk Customer")),"Low Risk Customer")</f>
        <v>Low Risk Customer</v>
      </c>
    </row>
    <row r="233" spans="1:50" x14ac:dyDescent="0.3">
      <c r="A233" s="14">
        <v>225</v>
      </c>
      <c r="B233" s="14" t="s">
        <v>18</v>
      </c>
      <c r="C233" s="14" t="s">
        <v>485</v>
      </c>
      <c r="D233" s="14"/>
      <c r="E233" s="14" t="s">
        <v>486</v>
      </c>
      <c r="F233" s="14" t="s">
        <v>752</v>
      </c>
      <c r="G233" s="137">
        <f t="shared" si="12"/>
        <v>35</v>
      </c>
      <c r="H233" s="91"/>
      <c r="I233" s="91"/>
      <c r="J233" s="91">
        <v>1</v>
      </c>
      <c r="K233" s="91">
        <v>0.2</v>
      </c>
      <c r="L233" s="91">
        <v>1</v>
      </c>
      <c r="M233" s="91"/>
      <c r="N233" s="91"/>
      <c r="O233" s="91">
        <v>10</v>
      </c>
      <c r="P233" s="91">
        <v>5</v>
      </c>
      <c r="Q233" s="91">
        <v>2</v>
      </c>
      <c r="R233" s="91"/>
      <c r="S233" s="91"/>
      <c r="T233" s="91"/>
      <c r="U233" s="91">
        <v>1</v>
      </c>
      <c r="V233" s="91">
        <v>1.4</v>
      </c>
      <c r="W233" s="91">
        <v>1</v>
      </c>
      <c r="X233" s="91">
        <v>8</v>
      </c>
      <c r="Y233" s="91"/>
      <c r="Z233" s="91"/>
      <c r="AA233" s="91">
        <v>1.4</v>
      </c>
      <c r="AB233" s="91">
        <v>3</v>
      </c>
      <c r="AC233" s="132">
        <f>(VLOOKUP($H$8,Prices[],2,FALSE)*H233)+(VLOOKUP($I$8,Prices[],2,FALSE)*I233)+(VLOOKUP($J$8,Prices[],2,FALSE)*J233)+(VLOOKUP($K$8,Prices[],2,FALSE)*K233)+(VLOOKUP($L$8,Prices[],2,FALSE)*L233)+(VLOOKUP($M$8,Prices[],2,FALSE)*M233)+(VLOOKUP($N$8,Prices[],2,FALSE)*N233)+(VLOOKUP($T$8,Prices[],2,FALSE)*T233)+(VLOOKUP($U$8,Prices[],2,FALSE)*U233)+(VLOOKUP($V$8,Prices[],2,FALSE)*V233)+(VLOOKUP($W$8,Prices[],2,FALSE)*W233)+(VLOOKUP($X$8,Prices[],2,FALSE)*X233)+(VLOOKUP($Y$8,Prices[],2,FALSE)*Y233)+(VLOOKUP($Z$8,Prices[],2,FALSE)*Z233)+(VLOOKUP($AB$8,Prices[],2,FALSE)*AB233)+(VLOOKUP($O$8,Prices[],2,FALSE)*O233)+(VLOOKUP($P$8,Prices[],2,FALSE)*P233)+(VLOOKUP($Q$8,Prices[],2,FALSE)*Q233)+(VLOOKUP($R$8,Prices[],2,FALSE)*R233)+(VLOOKUP($AA$8,Prices[],2,FALSE)*AA233)+(VLOOKUP($S$8,Prices[],2,FALSE)*S233)</f>
        <v>6068600</v>
      </c>
      <c r="AE233" s="132">
        <f t="shared" si="13"/>
        <v>12.700000000000001</v>
      </c>
      <c r="AF233" s="91"/>
      <c r="AG233" s="91">
        <v>0.4</v>
      </c>
      <c r="AH233" s="91">
        <v>5</v>
      </c>
      <c r="AI233" s="91">
        <v>1</v>
      </c>
      <c r="AJ233" s="91"/>
      <c r="AK233" s="91"/>
      <c r="AL233" s="91">
        <v>4</v>
      </c>
      <c r="AM233" s="91"/>
      <c r="AN233" s="91"/>
      <c r="AO233" s="91">
        <v>1</v>
      </c>
      <c r="AP233" s="91">
        <v>1.3</v>
      </c>
      <c r="AQ233" s="91"/>
      <c r="AR233" s="91"/>
      <c r="AS233" s="91"/>
      <c r="AT233" s="91"/>
      <c r="AU233" s="132">
        <f>(VLOOKUP($AF$8,Prices[],2,FALSE)*AF233)+(VLOOKUP($AG$8,Prices[],2,FALSE)*AG233)+(VLOOKUP($AH$8,Prices[],2,FALSE)*AH233)+(VLOOKUP($AI$8,Prices[],2,FALSE)*AI233)+(VLOOKUP($AJ$8,Prices[],2,FALSE)*AJ233)+(VLOOKUP($AK$8,Prices[],2,FALSE)*AK233)+(VLOOKUP($AL$8,Prices[],2,FALSE)*AL233)+(VLOOKUP($AM$8,Prices[],2,FALSE)*AM233)+(VLOOKUP($AN$8,Prices[],2,FALSE)*AN233)+(VLOOKUP($AO$8,Prices[],2,FALSE)*AO233)+(VLOOKUP($AP$8,Prices[],2,FALSE)*AP233)+(VLOOKUP($AT$8,Prices[],2,FALSE)*AT233)+(VLOOKUP($AQ$8,Prices[],2,FALSE)*AQ233)+(VLOOKUP($AR$8,Prices[],2,FALSE)*AR233)+(VLOOKUP($AS$8,Prices[],2,FALSE)*AS233)</f>
        <v>2108000</v>
      </c>
      <c r="AV233" s="132">
        <f t="shared" si="14"/>
        <v>2124010</v>
      </c>
      <c r="AW233" s="91" t="str">
        <f t="shared" si="15"/>
        <v>Credit is within Limit</v>
      </c>
      <c r="AX233" s="91" t="str">
        <f>IFERROR(IF(VLOOKUP(C233,'Overdue Credits'!$A:$F,6,0)&gt;2,"High Risk Customer",IF(VLOOKUP(C233,'Overdue Credits'!$A:$F,6,0)&gt;0,"Medium Risk Customer","Low Risk Customer")),"Low Risk Customer")</f>
        <v>Low Risk Customer</v>
      </c>
    </row>
    <row r="234" spans="1:50" x14ac:dyDescent="0.3">
      <c r="A234" s="14">
        <v>226</v>
      </c>
      <c r="B234" s="14" t="s">
        <v>18</v>
      </c>
      <c r="C234" s="14" t="s">
        <v>479</v>
      </c>
      <c r="D234" s="14"/>
      <c r="E234" s="14" t="s">
        <v>480</v>
      </c>
      <c r="F234" s="14" t="s">
        <v>833</v>
      </c>
      <c r="G234" s="137">
        <f t="shared" si="12"/>
        <v>0</v>
      </c>
      <c r="H234" s="91"/>
      <c r="I234" s="91"/>
      <c r="J234" s="91">
        <v>0</v>
      </c>
      <c r="K234" s="91">
        <v>0</v>
      </c>
      <c r="L234" s="91">
        <v>0</v>
      </c>
      <c r="M234" s="91"/>
      <c r="N234" s="91"/>
      <c r="O234" s="91">
        <v>0</v>
      </c>
      <c r="P234" s="91">
        <v>0</v>
      </c>
      <c r="Q234" s="91">
        <v>0</v>
      </c>
      <c r="R234" s="91"/>
      <c r="S234" s="91"/>
      <c r="T234" s="91"/>
      <c r="U234" s="91">
        <v>0</v>
      </c>
      <c r="V234" s="91">
        <v>0</v>
      </c>
      <c r="W234" s="91">
        <v>0</v>
      </c>
      <c r="X234" s="91">
        <v>0</v>
      </c>
      <c r="Y234" s="91"/>
      <c r="Z234" s="91"/>
      <c r="AA234" s="91">
        <v>0</v>
      </c>
      <c r="AB234" s="91">
        <v>0</v>
      </c>
      <c r="AC234" s="132">
        <f>(VLOOKUP($H$8,Prices[],2,FALSE)*H234)+(VLOOKUP($I$8,Prices[],2,FALSE)*I234)+(VLOOKUP($J$8,Prices[],2,FALSE)*J234)+(VLOOKUP($K$8,Prices[],2,FALSE)*K234)+(VLOOKUP($L$8,Prices[],2,FALSE)*L234)+(VLOOKUP($M$8,Prices[],2,FALSE)*M234)+(VLOOKUP($N$8,Prices[],2,FALSE)*N234)+(VLOOKUP($T$8,Prices[],2,FALSE)*T234)+(VLOOKUP($U$8,Prices[],2,FALSE)*U234)+(VLOOKUP($V$8,Prices[],2,FALSE)*V234)+(VLOOKUP($W$8,Prices[],2,FALSE)*W234)+(VLOOKUP($X$8,Prices[],2,FALSE)*X234)+(VLOOKUP($Y$8,Prices[],2,FALSE)*Y234)+(VLOOKUP($Z$8,Prices[],2,FALSE)*Z234)+(VLOOKUP($AB$8,Prices[],2,FALSE)*AB234)+(VLOOKUP($O$8,Prices[],2,FALSE)*O234)+(VLOOKUP($P$8,Prices[],2,FALSE)*P234)+(VLOOKUP($Q$8,Prices[],2,FALSE)*Q234)+(VLOOKUP($R$8,Prices[],2,FALSE)*R234)+(VLOOKUP($AA$8,Prices[],2,FALSE)*AA234)+(VLOOKUP($S$8,Prices[],2,FALSE)*S234)</f>
        <v>0</v>
      </c>
      <c r="AE234" s="132">
        <f t="shared" si="13"/>
        <v>0</v>
      </c>
      <c r="AF234" s="91"/>
      <c r="AG234" s="91">
        <v>0</v>
      </c>
      <c r="AH234" s="91">
        <v>0</v>
      </c>
      <c r="AI234" s="91"/>
      <c r="AJ234" s="91"/>
      <c r="AK234" s="91"/>
      <c r="AL234" s="91">
        <v>0</v>
      </c>
      <c r="AM234" s="91"/>
      <c r="AN234" s="91"/>
      <c r="AO234" s="91"/>
      <c r="AP234" s="91">
        <v>0</v>
      </c>
      <c r="AQ234" s="91"/>
      <c r="AR234" s="91"/>
      <c r="AS234" s="91"/>
      <c r="AT234" s="91"/>
      <c r="AU234" s="132">
        <f>(VLOOKUP($AF$8,Prices[],2,FALSE)*AF234)+(VLOOKUP($AG$8,Prices[],2,FALSE)*AG234)+(VLOOKUP($AH$8,Prices[],2,FALSE)*AH234)+(VLOOKUP($AI$8,Prices[],2,FALSE)*AI234)+(VLOOKUP($AJ$8,Prices[],2,FALSE)*AJ234)+(VLOOKUP($AK$8,Prices[],2,FALSE)*AK234)+(VLOOKUP($AL$8,Prices[],2,FALSE)*AL234)+(VLOOKUP($AM$8,Prices[],2,FALSE)*AM234)+(VLOOKUP($AN$8,Prices[],2,FALSE)*AN234)+(VLOOKUP($AO$8,Prices[],2,FALSE)*AO234)+(VLOOKUP($AP$8,Prices[],2,FALSE)*AP234)+(VLOOKUP($AT$8,Prices[],2,FALSE)*AT234)+(VLOOKUP($AQ$8,Prices[],2,FALSE)*AQ234)+(VLOOKUP($AR$8,Prices[],2,FALSE)*AR234)+(VLOOKUP($AS$8,Prices[],2,FALSE)*AS234)</f>
        <v>0</v>
      </c>
      <c r="AV234" s="132">
        <f t="shared" si="14"/>
        <v>0</v>
      </c>
      <c r="AW234" s="91" t="str">
        <f t="shared" si="15"/>
        <v xml:space="preserve"> </v>
      </c>
      <c r="AX234" s="91" t="str">
        <f>IFERROR(IF(VLOOKUP(C234,'Overdue Credits'!$A:$F,6,0)&gt;2,"High Risk Customer",IF(VLOOKUP(C234,'Overdue Credits'!$A:$F,6,0)&gt;0,"Medium Risk Customer","Low Risk Customer")),"Low Risk Customer")</f>
        <v>Medium Risk Customer</v>
      </c>
    </row>
    <row r="235" spans="1:50" x14ac:dyDescent="0.3">
      <c r="A235" s="14">
        <v>227</v>
      </c>
      <c r="B235" s="14" t="s">
        <v>18</v>
      </c>
      <c r="C235" s="14" t="s">
        <v>474</v>
      </c>
      <c r="D235" s="14"/>
      <c r="E235" s="14" t="s">
        <v>475</v>
      </c>
      <c r="F235" s="14" t="s">
        <v>752</v>
      </c>
      <c r="G235" s="137">
        <f t="shared" si="12"/>
        <v>35</v>
      </c>
      <c r="H235" s="91"/>
      <c r="I235" s="91"/>
      <c r="J235" s="91">
        <v>0.5</v>
      </c>
      <c r="K235" s="91">
        <v>0.7</v>
      </c>
      <c r="L235" s="91">
        <v>1</v>
      </c>
      <c r="M235" s="91">
        <v>0</v>
      </c>
      <c r="N235" s="91"/>
      <c r="O235" s="91">
        <v>10</v>
      </c>
      <c r="P235" s="91">
        <v>5</v>
      </c>
      <c r="Q235" s="91">
        <v>3.8</v>
      </c>
      <c r="R235" s="91"/>
      <c r="S235" s="91"/>
      <c r="T235" s="91"/>
      <c r="U235" s="91">
        <v>1</v>
      </c>
      <c r="V235" s="91">
        <v>1</v>
      </c>
      <c r="W235" s="91">
        <v>1</v>
      </c>
      <c r="X235" s="91">
        <v>7</v>
      </c>
      <c r="Y235" s="91"/>
      <c r="Z235" s="91"/>
      <c r="AA235" s="91">
        <v>1</v>
      </c>
      <c r="AB235" s="91">
        <v>3</v>
      </c>
      <c r="AC235" s="132">
        <f>(VLOOKUP($H$8,Prices[],2,FALSE)*H235)+(VLOOKUP($I$8,Prices[],2,FALSE)*I235)+(VLOOKUP($J$8,Prices[],2,FALSE)*J235)+(VLOOKUP($K$8,Prices[],2,FALSE)*K235)+(VLOOKUP($L$8,Prices[],2,FALSE)*L235)+(VLOOKUP($M$8,Prices[],2,FALSE)*M235)+(VLOOKUP($N$8,Prices[],2,FALSE)*N235)+(VLOOKUP($T$8,Prices[],2,FALSE)*T235)+(VLOOKUP($U$8,Prices[],2,FALSE)*U235)+(VLOOKUP($V$8,Prices[],2,FALSE)*V235)+(VLOOKUP($W$8,Prices[],2,FALSE)*W235)+(VLOOKUP($X$8,Prices[],2,FALSE)*X235)+(VLOOKUP($Y$8,Prices[],2,FALSE)*Y235)+(VLOOKUP($Z$8,Prices[],2,FALSE)*Z235)+(VLOOKUP($AB$8,Prices[],2,FALSE)*AB235)+(VLOOKUP($O$8,Prices[],2,FALSE)*O235)+(VLOOKUP($P$8,Prices[],2,FALSE)*P235)+(VLOOKUP($Q$8,Prices[],2,FALSE)*Q235)+(VLOOKUP($R$8,Prices[],2,FALSE)*R235)+(VLOOKUP($AA$8,Prices[],2,FALSE)*AA235)+(VLOOKUP($S$8,Prices[],2,FALSE)*S235)</f>
        <v>6076750</v>
      </c>
      <c r="AE235" s="132">
        <f t="shared" si="13"/>
        <v>12.700000000000001</v>
      </c>
      <c r="AF235" s="91"/>
      <c r="AG235" s="91">
        <v>0.4</v>
      </c>
      <c r="AH235" s="91">
        <v>5</v>
      </c>
      <c r="AI235" s="91">
        <v>1</v>
      </c>
      <c r="AJ235" s="91"/>
      <c r="AK235" s="91"/>
      <c r="AL235" s="91">
        <v>4</v>
      </c>
      <c r="AM235" s="91"/>
      <c r="AN235" s="91"/>
      <c r="AO235" s="91">
        <v>1</v>
      </c>
      <c r="AP235" s="91">
        <v>1.3</v>
      </c>
      <c r="AQ235" s="91"/>
      <c r="AR235" s="91"/>
      <c r="AS235" s="91"/>
      <c r="AT235" s="91"/>
      <c r="AU235" s="132">
        <f>(VLOOKUP($AF$8,Prices[],2,FALSE)*AF235)+(VLOOKUP($AG$8,Prices[],2,FALSE)*AG235)+(VLOOKUP($AH$8,Prices[],2,FALSE)*AH235)+(VLOOKUP($AI$8,Prices[],2,FALSE)*AI235)+(VLOOKUP($AJ$8,Prices[],2,FALSE)*AJ235)+(VLOOKUP($AK$8,Prices[],2,FALSE)*AK235)+(VLOOKUP($AL$8,Prices[],2,FALSE)*AL235)+(VLOOKUP($AM$8,Prices[],2,FALSE)*AM235)+(VLOOKUP($AN$8,Prices[],2,FALSE)*AN235)+(VLOOKUP($AO$8,Prices[],2,FALSE)*AO235)+(VLOOKUP($AP$8,Prices[],2,FALSE)*AP235)+(VLOOKUP($AT$8,Prices[],2,FALSE)*AT235)+(VLOOKUP($AQ$8,Prices[],2,FALSE)*AQ235)+(VLOOKUP($AR$8,Prices[],2,FALSE)*AR235)+(VLOOKUP($AS$8,Prices[],2,FALSE)*AS235)</f>
        <v>2108000</v>
      </c>
      <c r="AV235" s="132">
        <f t="shared" si="14"/>
        <v>2126862.5</v>
      </c>
      <c r="AW235" s="91" t="str">
        <f t="shared" si="15"/>
        <v>Credit is within Limit</v>
      </c>
      <c r="AX235" s="91" t="str">
        <f>IFERROR(IF(VLOOKUP(C235,'Overdue Credits'!$A:$F,6,0)&gt;2,"High Risk Customer",IF(VLOOKUP(C235,'Overdue Credits'!$A:$F,6,0)&gt;0,"Medium Risk Customer","Low Risk Customer")),"Low Risk Customer")</f>
        <v>Low Risk Customer</v>
      </c>
    </row>
    <row r="236" spans="1:50" x14ac:dyDescent="0.3">
      <c r="A236" s="14">
        <v>228</v>
      </c>
      <c r="B236" s="14" t="s">
        <v>18</v>
      </c>
      <c r="C236" s="14" t="s">
        <v>826</v>
      </c>
      <c r="D236" s="14"/>
      <c r="E236" s="14" t="s">
        <v>827</v>
      </c>
      <c r="F236" s="14" t="s">
        <v>752</v>
      </c>
      <c r="G236" s="137">
        <f t="shared" si="12"/>
        <v>0</v>
      </c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>
        <v>0</v>
      </c>
      <c r="X236" s="91"/>
      <c r="Y236" s="91"/>
      <c r="Z236" s="91"/>
      <c r="AA236" s="91"/>
      <c r="AB236" s="91"/>
      <c r="AC236" s="132">
        <f>(VLOOKUP($H$8,Prices[],2,FALSE)*H236)+(VLOOKUP($I$8,Prices[],2,FALSE)*I236)+(VLOOKUP($J$8,Prices[],2,FALSE)*J236)+(VLOOKUP($K$8,Prices[],2,FALSE)*K236)+(VLOOKUP($L$8,Prices[],2,FALSE)*L236)+(VLOOKUP($M$8,Prices[],2,FALSE)*M236)+(VLOOKUP($N$8,Prices[],2,FALSE)*N236)+(VLOOKUP($T$8,Prices[],2,FALSE)*T236)+(VLOOKUP($U$8,Prices[],2,FALSE)*U236)+(VLOOKUP($V$8,Prices[],2,FALSE)*V236)+(VLOOKUP($W$8,Prices[],2,FALSE)*W236)+(VLOOKUP($X$8,Prices[],2,FALSE)*X236)+(VLOOKUP($Y$8,Prices[],2,FALSE)*Y236)+(VLOOKUP($Z$8,Prices[],2,FALSE)*Z236)+(VLOOKUP($AB$8,Prices[],2,FALSE)*AB236)+(VLOOKUP($O$8,Prices[],2,FALSE)*O236)+(VLOOKUP($P$8,Prices[],2,FALSE)*P236)+(VLOOKUP($Q$8,Prices[],2,FALSE)*Q236)+(VLOOKUP($R$8,Prices[],2,FALSE)*R236)+(VLOOKUP($AA$8,Prices[],2,FALSE)*AA236)+(VLOOKUP($S$8,Prices[],2,FALSE)*S236)</f>
        <v>0</v>
      </c>
      <c r="AE236" s="132">
        <f t="shared" si="13"/>
        <v>0</v>
      </c>
      <c r="AF236" s="91"/>
      <c r="AG236" s="91"/>
      <c r="AH236" s="91"/>
      <c r="AI236" s="91"/>
      <c r="AJ236" s="91"/>
      <c r="AK236" s="91"/>
      <c r="AL236" s="91"/>
      <c r="AM236" s="91"/>
      <c r="AN236" s="91"/>
      <c r="AO236" s="91"/>
      <c r="AP236" s="91"/>
      <c r="AQ236" s="91"/>
      <c r="AR236" s="91"/>
      <c r="AS236" s="91"/>
      <c r="AT236" s="91"/>
      <c r="AU236" s="132">
        <f>(VLOOKUP($AF$8,Prices[],2,FALSE)*AF236)+(VLOOKUP($AG$8,Prices[],2,FALSE)*AG236)+(VLOOKUP($AH$8,Prices[],2,FALSE)*AH236)+(VLOOKUP($AI$8,Prices[],2,FALSE)*AI236)+(VLOOKUP($AJ$8,Prices[],2,FALSE)*AJ236)+(VLOOKUP($AK$8,Prices[],2,FALSE)*AK236)+(VLOOKUP($AL$8,Prices[],2,FALSE)*AL236)+(VLOOKUP($AM$8,Prices[],2,FALSE)*AM236)+(VLOOKUP($AN$8,Prices[],2,FALSE)*AN236)+(VLOOKUP($AO$8,Prices[],2,FALSE)*AO236)+(VLOOKUP($AP$8,Prices[],2,FALSE)*AP236)+(VLOOKUP($AT$8,Prices[],2,FALSE)*AT236)+(VLOOKUP($AQ$8,Prices[],2,FALSE)*AQ236)+(VLOOKUP($AR$8,Prices[],2,FALSE)*AR236)+(VLOOKUP($AS$8,Prices[],2,FALSE)*AS236)</f>
        <v>0</v>
      </c>
      <c r="AV236" s="132">
        <f t="shared" si="14"/>
        <v>0</v>
      </c>
      <c r="AW236" s="91" t="str">
        <f t="shared" si="15"/>
        <v xml:space="preserve"> </v>
      </c>
      <c r="AX236" s="91" t="str">
        <f>IFERROR(IF(VLOOKUP(C236,'Overdue Credits'!$A:$F,6,0)&gt;2,"High Risk Customer",IF(VLOOKUP(C236,'Overdue Credits'!$A:$F,6,0)&gt;0,"Medium Risk Customer","Low Risk Customer")),"Low Risk Customer")</f>
        <v>Low Risk Customer</v>
      </c>
    </row>
    <row r="237" spans="1:50" x14ac:dyDescent="0.3">
      <c r="A237" s="14">
        <v>229</v>
      </c>
      <c r="B237" s="14" t="s">
        <v>18</v>
      </c>
      <c r="C237" s="14" t="s">
        <v>359</v>
      </c>
      <c r="D237" s="14"/>
      <c r="E237" s="14" t="s">
        <v>360</v>
      </c>
      <c r="F237" s="14" t="s">
        <v>753</v>
      </c>
      <c r="G237" s="137">
        <f t="shared" si="12"/>
        <v>10</v>
      </c>
      <c r="H237" s="91"/>
      <c r="I237" s="91"/>
      <c r="J237" s="91">
        <v>1</v>
      </c>
      <c r="K237" s="91"/>
      <c r="L237" s="91">
        <v>0.5</v>
      </c>
      <c r="M237" s="91"/>
      <c r="N237" s="91"/>
      <c r="O237" s="91">
        <v>2</v>
      </c>
      <c r="P237" s="91">
        <v>2</v>
      </c>
      <c r="Q237" s="91">
        <v>0.2</v>
      </c>
      <c r="R237" s="91"/>
      <c r="S237" s="91"/>
      <c r="T237" s="91"/>
      <c r="U237" s="91">
        <v>0.5</v>
      </c>
      <c r="V237" s="91"/>
      <c r="W237" s="91">
        <v>0.3</v>
      </c>
      <c r="X237" s="91">
        <v>1.3</v>
      </c>
      <c r="Y237" s="91"/>
      <c r="Z237" s="91"/>
      <c r="AA237" s="91">
        <v>0.2</v>
      </c>
      <c r="AB237" s="91">
        <v>2</v>
      </c>
      <c r="AC237" s="132">
        <f>(VLOOKUP($H$8,Prices[],2,FALSE)*H237)+(VLOOKUP($I$8,Prices[],2,FALSE)*I237)+(VLOOKUP($J$8,Prices[],2,FALSE)*J237)+(VLOOKUP($K$8,Prices[],2,FALSE)*K237)+(VLOOKUP($L$8,Prices[],2,FALSE)*L237)+(VLOOKUP($M$8,Prices[],2,FALSE)*M237)+(VLOOKUP($N$8,Prices[],2,FALSE)*N237)+(VLOOKUP($T$8,Prices[],2,FALSE)*T237)+(VLOOKUP($U$8,Prices[],2,FALSE)*U237)+(VLOOKUP($V$8,Prices[],2,FALSE)*V237)+(VLOOKUP($W$8,Prices[],2,FALSE)*W237)+(VLOOKUP($X$8,Prices[],2,FALSE)*X237)+(VLOOKUP($Y$8,Prices[],2,FALSE)*Y237)+(VLOOKUP($Z$8,Prices[],2,FALSE)*Z237)+(VLOOKUP($AB$8,Prices[],2,FALSE)*AB237)+(VLOOKUP($O$8,Prices[],2,FALSE)*O237)+(VLOOKUP($P$8,Prices[],2,FALSE)*P237)+(VLOOKUP($Q$8,Prices[],2,FALSE)*Q237)+(VLOOKUP($R$8,Prices[],2,FALSE)*R237)+(VLOOKUP($AA$8,Prices[],2,FALSE)*AA237)+(VLOOKUP($S$8,Prices[],2,FALSE)*S237)</f>
        <v>1889550</v>
      </c>
      <c r="AE237" s="132">
        <f t="shared" si="13"/>
        <v>4.5</v>
      </c>
      <c r="AF237" s="91"/>
      <c r="AG237" s="91">
        <v>2</v>
      </c>
      <c r="AH237" s="91"/>
      <c r="AI237" s="91"/>
      <c r="AJ237" s="91">
        <v>1</v>
      </c>
      <c r="AK237" s="91"/>
      <c r="AL237" s="91">
        <v>0.5</v>
      </c>
      <c r="AM237" s="91"/>
      <c r="AN237" s="91"/>
      <c r="AO237" s="91"/>
      <c r="AP237" s="91">
        <v>1</v>
      </c>
      <c r="AQ237" s="91"/>
      <c r="AR237" s="91"/>
      <c r="AS237" s="91"/>
      <c r="AT237" s="91"/>
      <c r="AU237" s="132">
        <f>(VLOOKUP($AF$8,Prices[],2,FALSE)*AF237)+(VLOOKUP($AG$8,Prices[],2,FALSE)*AG237)+(VLOOKUP($AH$8,Prices[],2,FALSE)*AH237)+(VLOOKUP($AI$8,Prices[],2,FALSE)*AI237)+(VLOOKUP($AJ$8,Prices[],2,FALSE)*AJ237)+(VLOOKUP($AK$8,Prices[],2,FALSE)*AK237)+(VLOOKUP($AL$8,Prices[],2,FALSE)*AL237)+(VLOOKUP($AM$8,Prices[],2,FALSE)*AM237)+(VLOOKUP($AN$8,Prices[],2,FALSE)*AN237)+(VLOOKUP($AO$8,Prices[],2,FALSE)*AO237)+(VLOOKUP($AP$8,Prices[],2,FALSE)*AP237)+(VLOOKUP($AT$8,Prices[],2,FALSE)*AT237)+(VLOOKUP($AQ$8,Prices[],2,FALSE)*AQ237)+(VLOOKUP($AR$8,Prices[],2,FALSE)*AR237)+(VLOOKUP($AS$8,Prices[],2,FALSE)*AS237)</f>
        <v>630750</v>
      </c>
      <c r="AV237" s="132">
        <f t="shared" si="14"/>
        <v>661342.5</v>
      </c>
      <c r="AW237" s="91" t="str">
        <f t="shared" si="15"/>
        <v>Credit is within Limit</v>
      </c>
      <c r="AX237" s="91" t="str">
        <f>IFERROR(IF(VLOOKUP(C237,'Overdue Credits'!$A:$F,6,0)&gt;2,"High Risk Customer",IF(VLOOKUP(C237,'Overdue Credits'!$A:$F,6,0)&gt;0,"Medium Risk Customer","Low Risk Customer")),"Low Risk Customer")</f>
        <v>Low Risk Customer</v>
      </c>
    </row>
    <row r="238" spans="1:50" x14ac:dyDescent="0.3">
      <c r="A238" s="14">
        <v>230</v>
      </c>
      <c r="B238" s="14" t="s">
        <v>19</v>
      </c>
      <c r="C238" s="14" t="s">
        <v>1101</v>
      </c>
      <c r="D238" s="14"/>
      <c r="E238" s="14" t="s">
        <v>1103</v>
      </c>
      <c r="F238" s="14" t="s">
        <v>61</v>
      </c>
      <c r="G238" s="137">
        <f t="shared" si="12"/>
        <v>35</v>
      </c>
      <c r="H238" s="91"/>
      <c r="I238" s="91"/>
      <c r="J238" s="91">
        <v>9</v>
      </c>
      <c r="K238" s="91">
        <v>0.1</v>
      </c>
      <c r="L238" s="91">
        <v>2</v>
      </c>
      <c r="M238" s="91"/>
      <c r="N238" s="91">
        <v>0.1</v>
      </c>
      <c r="O238" s="91">
        <v>14.8</v>
      </c>
      <c r="P238" s="91"/>
      <c r="Q238" s="91">
        <v>0.2</v>
      </c>
      <c r="R238" s="91"/>
      <c r="S238" s="91"/>
      <c r="T238" s="91"/>
      <c r="U238" s="91">
        <v>1</v>
      </c>
      <c r="V238" s="91">
        <v>0.2</v>
      </c>
      <c r="W238" s="91">
        <v>1</v>
      </c>
      <c r="X238" s="91">
        <v>6.6</v>
      </c>
      <c r="Y238" s="91"/>
      <c r="Z238" s="91"/>
      <c r="AA238" s="91"/>
      <c r="AB238" s="91"/>
      <c r="AC238" s="132">
        <f>(VLOOKUP($H$8,Prices[],2,FALSE)*H238)+(VLOOKUP($I$8,Prices[],2,FALSE)*I238)+(VLOOKUP($J$8,Prices[],2,FALSE)*J238)+(VLOOKUP($K$8,Prices[],2,FALSE)*K238)+(VLOOKUP($L$8,Prices[],2,FALSE)*L238)+(VLOOKUP($M$8,Prices[],2,FALSE)*M238)+(VLOOKUP($N$8,Prices[],2,FALSE)*N238)+(VLOOKUP($T$8,Prices[],2,FALSE)*T238)+(VLOOKUP($U$8,Prices[],2,FALSE)*U238)+(VLOOKUP($V$8,Prices[],2,FALSE)*V238)+(VLOOKUP($W$8,Prices[],2,FALSE)*W238)+(VLOOKUP($X$8,Prices[],2,FALSE)*X238)+(VLOOKUP($Y$8,Prices[],2,FALSE)*Y238)+(VLOOKUP($Z$8,Prices[],2,FALSE)*Z238)+(VLOOKUP($AB$8,Prices[],2,FALSE)*AB238)+(VLOOKUP($O$8,Prices[],2,FALSE)*O238)+(VLOOKUP($P$8,Prices[],2,FALSE)*P238)+(VLOOKUP($Q$8,Prices[],2,FALSE)*Q238)+(VLOOKUP($R$8,Prices[],2,FALSE)*R238)+(VLOOKUP($AA$8,Prices[],2,FALSE)*AA238)+(VLOOKUP($S$8,Prices[],2,FALSE)*S238)</f>
        <v>6371300</v>
      </c>
      <c r="AE238" s="132">
        <f t="shared" si="13"/>
        <v>16.399999999999999</v>
      </c>
      <c r="AF238" s="91"/>
      <c r="AG238" s="91">
        <v>1</v>
      </c>
      <c r="AH238" s="91">
        <v>1</v>
      </c>
      <c r="AI238" s="91">
        <v>0.1</v>
      </c>
      <c r="AJ238" s="91"/>
      <c r="AK238" s="91">
        <v>2</v>
      </c>
      <c r="AL238" s="91">
        <v>3</v>
      </c>
      <c r="AM238" s="91">
        <v>3</v>
      </c>
      <c r="AN238" s="91"/>
      <c r="AO238" s="91"/>
      <c r="AP238" s="91">
        <v>2.2999999999999998</v>
      </c>
      <c r="AQ238" s="91"/>
      <c r="AR238" s="91"/>
      <c r="AS238" s="91"/>
      <c r="AT238" s="91">
        <v>4</v>
      </c>
      <c r="AU238" s="132">
        <f>(VLOOKUP($AF$8,Prices[],2,FALSE)*AF238)+(VLOOKUP($AG$8,Prices[],2,FALSE)*AG238)+(VLOOKUP($AH$8,Prices[],2,FALSE)*AH238)+(VLOOKUP($AI$8,Prices[],2,FALSE)*AI238)+(VLOOKUP($AJ$8,Prices[],2,FALSE)*AJ238)+(VLOOKUP($AK$8,Prices[],2,FALSE)*AK238)+(VLOOKUP($AL$8,Prices[],2,FALSE)*AL238)+(VLOOKUP($AM$8,Prices[],2,FALSE)*AM238)+(VLOOKUP($AN$8,Prices[],2,FALSE)*AN238)+(VLOOKUP($AO$8,Prices[],2,FALSE)*AO238)+(VLOOKUP($AP$8,Prices[],2,FALSE)*AP238)+(VLOOKUP($AT$8,Prices[],2,FALSE)*AT238)+(VLOOKUP($AQ$8,Prices[],2,FALSE)*AQ238)+(VLOOKUP($AR$8,Prices[],2,FALSE)*AR238)+(VLOOKUP($AS$8,Prices[],2,FALSE)*AS238)</f>
        <v>2229300</v>
      </c>
      <c r="AV238" s="132">
        <f t="shared" si="14"/>
        <v>2229955</v>
      </c>
      <c r="AW238" s="91" t="str">
        <f t="shared" si="15"/>
        <v>Credit is within Limit</v>
      </c>
      <c r="AX238" s="91" t="str">
        <f>IFERROR(IF(VLOOKUP(C238,'Overdue Credits'!$A:$F,6,0)&gt;2,"High Risk Customer",IF(VLOOKUP(C238,'Overdue Credits'!$A:$F,6,0)&gt;0,"Medium Risk Customer","Low Risk Customer")),"Low Risk Customer")</f>
        <v>Low Risk Customer</v>
      </c>
    </row>
    <row r="239" spans="1:50" x14ac:dyDescent="0.3">
      <c r="A239" s="14">
        <v>231</v>
      </c>
      <c r="B239" s="14" t="s">
        <v>19</v>
      </c>
      <c r="C239" s="14" t="s">
        <v>1091</v>
      </c>
      <c r="D239" s="14"/>
      <c r="E239" s="14" t="s">
        <v>1092</v>
      </c>
      <c r="F239" s="14" t="s">
        <v>61</v>
      </c>
      <c r="G239" s="137">
        <f t="shared" si="12"/>
        <v>10</v>
      </c>
      <c r="H239" s="91"/>
      <c r="I239" s="91"/>
      <c r="J239" s="91">
        <v>0.5</v>
      </c>
      <c r="K239" s="91">
        <v>2.1</v>
      </c>
      <c r="L239" s="91">
        <v>1</v>
      </c>
      <c r="M239" s="91"/>
      <c r="N239" s="91">
        <v>0.4</v>
      </c>
      <c r="O239" s="91">
        <v>1</v>
      </c>
      <c r="P239" s="91"/>
      <c r="Q239" s="91">
        <v>0.3</v>
      </c>
      <c r="R239" s="91"/>
      <c r="S239" s="91"/>
      <c r="T239" s="91"/>
      <c r="U239" s="91">
        <v>0.4</v>
      </c>
      <c r="V239" s="91">
        <v>0.3</v>
      </c>
      <c r="W239" s="91">
        <v>1</v>
      </c>
      <c r="X239" s="91">
        <v>3</v>
      </c>
      <c r="Y239" s="91"/>
      <c r="Z239" s="91"/>
      <c r="AA239" s="91"/>
      <c r="AB239" s="91"/>
      <c r="AC239" s="132">
        <f>(VLOOKUP($H$8,Prices[],2,FALSE)*H239)+(VLOOKUP($I$8,Prices[],2,FALSE)*I239)+(VLOOKUP($J$8,Prices[],2,FALSE)*J239)+(VLOOKUP($K$8,Prices[],2,FALSE)*K239)+(VLOOKUP($L$8,Prices[],2,FALSE)*L239)+(VLOOKUP($M$8,Prices[],2,FALSE)*M239)+(VLOOKUP($N$8,Prices[],2,FALSE)*N239)+(VLOOKUP($T$8,Prices[],2,FALSE)*T239)+(VLOOKUP($U$8,Prices[],2,FALSE)*U239)+(VLOOKUP($V$8,Prices[],2,FALSE)*V239)+(VLOOKUP($W$8,Prices[],2,FALSE)*W239)+(VLOOKUP($X$8,Prices[],2,FALSE)*X239)+(VLOOKUP($Y$8,Prices[],2,FALSE)*Y239)+(VLOOKUP($Z$8,Prices[],2,FALSE)*Z239)+(VLOOKUP($AB$8,Prices[],2,FALSE)*AB239)+(VLOOKUP($O$8,Prices[],2,FALSE)*O239)+(VLOOKUP($P$8,Prices[],2,FALSE)*P239)+(VLOOKUP($Q$8,Prices[],2,FALSE)*Q239)+(VLOOKUP($R$8,Prices[],2,FALSE)*R239)+(VLOOKUP($AA$8,Prices[],2,FALSE)*AA239)+(VLOOKUP($S$8,Prices[],2,FALSE)*S239)</f>
        <v>1475000</v>
      </c>
      <c r="AE239" s="132">
        <f t="shared" si="13"/>
        <v>0</v>
      </c>
      <c r="AF239" s="91"/>
      <c r="AG239" s="91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  <c r="AT239" s="91"/>
      <c r="AU239" s="132">
        <f>(VLOOKUP($AF$8,Prices[],2,FALSE)*AF239)+(VLOOKUP($AG$8,Prices[],2,FALSE)*AG239)+(VLOOKUP($AH$8,Prices[],2,FALSE)*AH239)+(VLOOKUP($AI$8,Prices[],2,FALSE)*AI239)+(VLOOKUP($AJ$8,Prices[],2,FALSE)*AJ239)+(VLOOKUP($AK$8,Prices[],2,FALSE)*AK239)+(VLOOKUP($AL$8,Prices[],2,FALSE)*AL239)+(VLOOKUP($AM$8,Prices[],2,FALSE)*AM239)+(VLOOKUP($AN$8,Prices[],2,FALSE)*AN239)+(VLOOKUP($AO$8,Prices[],2,FALSE)*AO239)+(VLOOKUP($AP$8,Prices[],2,FALSE)*AP239)+(VLOOKUP($AT$8,Prices[],2,FALSE)*AT239)+(VLOOKUP($AQ$8,Prices[],2,FALSE)*AQ239)+(VLOOKUP($AR$8,Prices[],2,FALSE)*AR239)+(VLOOKUP($AS$8,Prices[],2,FALSE)*AS239)</f>
        <v>0</v>
      </c>
      <c r="AV239" s="132">
        <f t="shared" si="14"/>
        <v>516249.99999999994</v>
      </c>
      <c r="AW239" s="91" t="str">
        <f t="shared" si="15"/>
        <v xml:space="preserve"> </v>
      </c>
      <c r="AX239" s="91" t="str">
        <f>IFERROR(IF(VLOOKUP(C239,'Overdue Credits'!$A:$F,6,0)&gt;2,"High Risk Customer",IF(VLOOKUP(C239,'Overdue Credits'!$A:$F,6,0)&gt;0,"Medium Risk Customer","Low Risk Customer")),"Low Risk Customer")</f>
        <v>Low Risk Customer</v>
      </c>
    </row>
    <row r="240" spans="1:50" x14ac:dyDescent="0.3">
      <c r="A240" s="14">
        <v>232</v>
      </c>
      <c r="B240" s="14" t="s">
        <v>19</v>
      </c>
      <c r="C240" s="14" t="s">
        <v>1102</v>
      </c>
      <c r="D240" s="14"/>
      <c r="E240" s="14" t="s">
        <v>1104</v>
      </c>
      <c r="F240" s="14" t="s">
        <v>753</v>
      </c>
      <c r="G240" s="137">
        <f t="shared" si="12"/>
        <v>10</v>
      </c>
      <c r="H240" s="91"/>
      <c r="I240" s="91"/>
      <c r="J240" s="91">
        <v>0.2</v>
      </c>
      <c r="K240" s="91">
        <v>1</v>
      </c>
      <c r="L240" s="91">
        <v>0.1</v>
      </c>
      <c r="M240" s="91"/>
      <c r="N240" s="91">
        <v>0.3</v>
      </c>
      <c r="O240" s="91">
        <v>3</v>
      </c>
      <c r="P240" s="91"/>
      <c r="Q240" s="91">
        <v>0.6</v>
      </c>
      <c r="R240" s="91"/>
      <c r="S240" s="91"/>
      <c r="T240" s="91"/>
      <c r="U240" s="91">
        <v>0.4</v>
      </c>
      <c r="V240" s="91">
        <v>0.4</v>
      </c>
      <c r="W240" s="91">
        <v>3</v>
      </c>
      <c r="X240" s="91">
        <v>1</v>
      </c>
      <c r="Y240" s="91"/>
      <c r="Z240" s="91"/>
      <c r="AA240" s="91"/>
      <c r="AB240" s="91"/>
      <c r="AC240" s="132">
        <f>(VLOOKUP($H$8,Prices[],2,FALSE)*H240)+(VLOOKUP($I$8,Prices[],2,FALSE)*I240)+(VLOOKUP($J$8,Prices[],2,FALSE)*J240)+(VLOOKUP($K$8,Prices[],2,FALSE)*K240)+(VLOOKUP($L$8,Prices[],2,FALSE)*L240)+(VLOOKUP($M$8,Prices[],2,FALSE)*M240)+(VLOOKUP($N$8,Prices[],2,FALSE)*N240)+(VLOOKUP($T$8,Prices[],2,FALSE)*T240)+(VLOOKUP($U$8,Prices[],2,FALSE)*U240)+(VLOOKUP($V$8,Prices[],2,FALSE)*V240)+(VLOOKUP($W$8,Prices[],2,FALSE)*W240)+(VLOOKUP($X$8,Prices[],2,FALSE)*X240)+(VLOOKUP($Y$8,Prices[],2,FALSE)*Y240)+(VLOOKUP($Z$8,Prices[],2,FALSE)*Z240)+(VLOOKUP($AB$8,Prices[],2,FALSE)*AB240)+(VLOOKUP($O$8,Prices[],2,FALSE)*O240)+(VLOOKUP($P$8,Prices[],2,FALSE)*P240)+(VLOOKUP($Q$8,Prices[],2,FALSE)*Q240)+(VLOOKUP($R$8,Prices[],2,FALSE)*R240)+(VLOOKUP($AA$8,Prices[],2,FALSE)*AA240)+(VLOOKUP($S$8,Prices[],2,FALSE)*S240)</f>
        <v>1441200</v>
      </c>
      <c r="AE240" s="132">
        <f t="shared" si="13"/>
        <v>0</v>
      </c>
      <c r="AF240" s="91"/>
      <c r="AG240" s="91"/>
      <c r="AH240" s="91"/>
      <c r="AI240" s="91"/>
      <c r="AJ240" s="91"/>
      <c r="AK240" s="91"/>
      <c r="AL240" s="91"/>
      <c r="AM240" s="91"/>
      <c r="AN240" s="91"/>
      <c r="AO240" s="91"/>
      <c r="AP240" s="91"/>
      <c r="AQ240" s="91"/>
      <c r="AR240" s="91"/>
      <c r="AS240" s="91"/>
      <c r="AT240" s="91"/>
      <c r="AU240" s="132">
        <f>(VLOOKUP($AF$8,Prices[],2,FALSE)*AF240)+(VLOOKUP($AG$8,Prices[],2,FALSE)*AG240)+(VLOOKUP($AH$8,Prices[],2,FALSE)*AH240)+(VLOOKUP($AI$8,Prices[],2,FALSE)*AI240)+(VLOOKUP($AJ$8,Prices[],2,FALSE)*AJ240)+(VLOOKUP($AK$8,Prices[],2,FALSE)*AK240)+(VLOOKUP($AL$8,Prices[],2,FALSE)*AL240)+(VLOOKUP($AM$8,Prices[],2,FALSE)*AM240)+(VLOOKUP($AN$8,Prices[],2,FALSE)*AN240)+(VLOOKUP($AO$8,Prices[],2,FALSE)*AO240)+(VLOOKUP($AP$8,Prices[],2,FALSE)*AP240)+(VLOOKUP($AT$8,Prices[],2,FALSE)*AT240)+(VLOOKUP($AQ$8,Prices[],2,FALSE)*AQ240)+(VLOOKUP($AR$8,Prices[],2,FALSE)*AR240)+(VLOOKUP($AS$8,Prices[],2,FALSE)*AS240)</f>
        <v>0</v>
      </c>
      <c r="AV240" s="132">
        <f t="shared" si="14"/>
        <v>504419.99999999994</v>
      </c>
      <c r="AW240" s="91" t="str">
        <f t="shared" si="15"/>
        <v xml:space="preserve"> </v>
      </c>
      <c r="AX240" s="91" t="str">
        <f>IFERROR(IF(VLOOKUP(C240,'Overdue Credits'!$A:$F,6,0)&gt;2,"High Risk Customer",IF(VLOOKUP(C240,'Overdue Credits'!$A:$F,6,0)&gt;0,"Medium Risk Customer","Low Risk Customer")),"Low Risk Customer")</f>
        <v>Low Risk Customer</v>
      </c>
    </row>
    <row r="241" spans="1:50" x14ac:dyDescent="0.3">
      <c r="A241" s="14">
        <v>233</v>
      </c>
      <c r="B241" s="14" t="s">
        <v>19</v>
      </c>
      <c r="C241" s="14" t="s">
        <v>523</v>
      </c>
      <c r="D241" s="14"/>
      <c r="E241" s="14" t="s">
        <v>524</v>
      </c>
      <c r="F241" s="14" t="s">
        <v>833</v>
      </c>
      <c r="G241" s="137">
        <f t="shared" si="12"/>
        <v>75</v>
      </c>
      <c r="H241" s="91"/>
      <c r="I241" s="91"/>
      <c r="J241" s="91">
        <v>10</v>
      </c>
      <c r="K241" s="91">
        <v>0.1</v>
      </c>
      <c r="L241" s="91">
        <v>5</v>
      </c>
      <c r="M241" s="91"/>
      <c r="N241" s="91">
        <v>1</v>
      </c>
      <c r="O241" s="91">
        <v>28.2</v>
      </c>
      <c r="P241" s="91"/>
      <c r="Q241" s="91">
        <v>0.1</v>
      </c>
      <c r="R241" s="91"/>
      <c r="S241" s="91"/>
      <c r="T241" s="91"/>
      <c r="U241" s="91">
        <v>0.1</v>
      </c>
      <c r="V241" s="91">
        <v>0.5</v>
      </c>
      <c r="W241" s="91">
        <v>6</v>
      </c>
      <c r="X241" s="91">
        <v>24</v>
      </c>
      <c r="Y241" s="91"/>
      <c r="Z241" s="91"/>
      <c r="AA241" s="91"/>
      <c r="AB241" s="91"/>
      <c r="AC241" s="132">
        <f>(VLOOKUP($H$8,Prices[],2,FALSE)*H241)+(VLOOKUP($I$8,Prices[],2,FALSE)*I241)+(VLOOKUP($J$8,Prices[],2,FALSE)*J241)+(VLOOKUP($K$8,Prices[],2,FALSE)*K241)+(VLOOKUP($L$8,Prices[],2,FALSE)*L241)+(VLOOKUP($M$8,Prices[],2,FALSE)*M241)+(VLOOKUP($N$8,Prices[],2,FALSE)*N241)+(VLOOKUP($T$8,Prices[],2,FALSE)*T241)+(VLOOKUP($U$8,Prices[],2,FALSE)*U241)+(VLOOKUP($V$8,Prices[],2,FALSE)*V241)+(VLOOKUP($W$8,Prices[],2,FALSE)*W241)+(VLOOKUP($X$8,Prices[],2,FALSE)*X241)+(VLOOKUP($Y$8,Prices[],2,FALSE)*Y241)+(VLOOKUP($Z$8,Prices[],2,FALSE)*Z241)+(VLOOKUP($AB$8,Prices[],2,FALSE)*AB241)+(VLOOKUP($O$8,Prices[],2,FALSE)*O241)+(VLOOKUP($P$8,Prices[],2,FALSE)*P241)+(VLOOKUP($Q$8,Prices[],2,FALSE)*Q241)+(VLOOKUP($R$8,Prices[],2,FALSE)*R241)+(VLOOKUP($AA$8,Prices[],2,FALSE)*AA241)+(VLOOKUP($S$8,Prices[],2,FALSE)*S241)</f>
        <v>12747950</v>
      </c>
      <c r="AE241" s="132">
        <f t="shared" si="13"/>
        <v>31.6</v>
      </c>
      <c r="AF241" s="91"/>
      <c r="AG241" s="91">
        <v>2</v>
      </c>
      <c r="AH241" s="91">
        <v>2.5</v>
      </c>
      <c r="AI241" s="91">
        <v>0.1</v>
      </c>
      <c r="AJ241" s="91"/>
      <c r="AK241" s="91">
        <v>10</v>
      </c>
      <c r="AL241" s="91">
        <v>8</v>
      </c>
      <c r="AM241" s="91">
        <v>1</v>
      </c>
      <c r="AN241" s="91"/>
      <c r="AO241" s="91"/>
      <c r="AP241" s="91"/>
      <c r="AQ241" s="91"/>
      <c r="AR241" s="91"/>
      <c r="AS241" s="91"/>
      <c r="AT241" s="91">
        <v>8</v>
      </c>
      <c r="AU241" s="132">
        <f>(VLOOKUP($AF$8,Prices[],2,FALSE)*AF241)+(VLOOKUP($AG$8,Prices[],2,FALSE)*AG241)+(VLOOKUP($AH$8,Prices[],2,FALSE)*AH241)+(VLOOKUP($AI$8,Prices[],2,FALSE)*AI241)+(VLOOKUP($AJ$8,Prices[],2,FALSE)*AJ241)+(VLOOKUP($AK$8,Prices[],2,FALSE)*AK241)+(VLOOKUP($AL$8,Prices[],2,FALSE)*AL241)+(VLOOKUP($AM$8,Prices[],2,FALSE)*AM241)+(VLOOKUP($AN$8,Prices[],2,FALSE)*AN241)+(VLOOKUP($AO$8,Prices[],2,FALSE)*AO241)+(VLOOKUP($AP$8,Prices[],2,FALSE)*AP241)+(VLOOKUP($AT$8,Prices[],2,FALSE)*AT241)+(VLOOKUP($AQ$8,Prices[],2,FALSE)*AQ241)+(VLOOKUP($AR$8,Prices[],2,FALSE)*AR241)+(VLOOKUP($AS$8,Prices[],2,FALSE)*AS241)</f>
        <v>4457300</v>
      </c>
      <c r="AV241" s="132">
        <f t="shared" si="14"/>
        <v>4461782.5</v>
      </c>
      <c r="AW241" s="91" t="str">
        <f t="shared" si="15"/>
        <v>Credit is within Limit</v>
      </c>
      <c r="AX241" s="91" t="str">
        <f>IFERROR(IF(VLOOKUP(C241,'Overdue Credits'!$A:$F,6,0)&gt;2,"High Risk Customer",IF(VLOOKUP(C241,'Overdue Credits'!$A:$F,6,0)&gt;0,"Medium Risk Customer","Low Risk Customer")),"Low Risk Customer")</f>
        <v>Low Risk Customer</v>
      </c>
    </row>
    <row r="242" spans="1:50" x14ac:dyDescent="0.3">
      <c r="A242" s="14">
        <v>234</v>
      </c>
      <c r="B242" s="14" t="s">
        <v>19</v>
      </c>
      <c r="C242" s="14" t="s">
        <v>519</v>
      </c>
      <c r="D242" s="14"/>
      <c r="E242" s="14" t="s">
        <v>520</v>
      </c>
      <c r="F242" s="14" t="s">
        <v>753</v>
      </c>
      <c r="G242" s="137">
        <f t="shared" si="12"/>
        <v>15</v>
      </c>
      <c r="H242" s="91"/>
      <c r="I242" s="91"/>
      <c r="J242" s="91">
        <v>3</v>
      </c>
      <c r="K242" s="91">
        <v>1</v>
      </c>
      <c r="L242" s="91">
        <v>0.1</v>
      </c>
      <c r="M242" s="91"/>
      <c r="N242" s="91">
        <v>1</v>
      </c>
      <c r="O242" s="91">
        <v>7</v>
      </c>
      <c r="P242" s="91"/>
      <c r="Q242" s="91">
        <v>0.6</v>
      </c>
      <c r="R242" s="91"/>
      <c r="S242" s="91"/>
      <c r="T242" s="91"/>
      <c r="U242" s="91">
        <v>0.3</v>
      </c>
      <c r="V242" s="91">
        <v>1</v>
      </c>
      <c r="W242" s="91">
        <v>1</v>
      </c>
      <c r="X242" s="91"/>
      <c r="Y242" s="91"/>
      <c r="Z242" s="91"/>
      <c r="AA242" s="91"/>
      <c r="AB242" s="91"/>
      <c r="AC242" s="132">
        <f>(VLOOKUP($H$8,Prices[],2,FALSE)*H242)+(VLOOKUP($I$8,Prices[],2,FALSE)*I242)+(VLOOKUP($J$8,Prices[],2,FALSE)*J242)+(VLOOKUP($K$8,Prices[],2,FALSE)*K242)+(VLOOKUP($L$8,Prices[],2,FALSE)*L242)+(VLOOKUP($M$8,Prices[],2,FALSE)*M242)+(VLOOKUP($N$8,Prices[],2,FALSE)*N242)+(VLOOKUP($T$8,Prices[],2,FALSE)*T242)+(VLOOKUP($U$8,Prices[],2,FALSE)*U242)+(VLOOKUP($V$8,Prices[],2,FALSE)*V242)+(VLOOKUP($W$8,Prices[],2,FALSE)*W242)+(VLOOKUP($X$8,Prices[],2,FALSE)*X242)+(VLOOKUP($Y$8,Prices[],2,FALSE)*Y242)+(VLOOKUP($Z$8,Prices[],2,FALSE)*Z242)+(VLOOKUP($AB$8,Prices[],2,FALSE)*AB242)+(VLOOKUP($O$8,Prices[],2,FALSE)*O242)+(VLOOKUP($P$8,Prices[],2,FALSE)*P242)+(VLOOKUP($Q$8,Prices[],2,FALSE)*Q242)+(VLOOKUP($R$8,Prices[],2,FALSE)*R242)+(VLOOKUP($AA$8,Prices[],2,FALSE)*AA242)+(VLOOKUP($S$8,Prices[],2,FALSE)*S242)</f>
        <v>2571400</v>
      </c>
      <c r="AE242" s="132">
        <f t="shared" si="13"/>
        <v>5.8</v>
      </c>
      <c r="AF242" s="91"/>
      <c r="AG242" s="91">
        <v>0.5</v>
      </c>
      <c r="AH242" s="91">
        <v>0.2</v>
      </c>
      <c r="AI242" s="91">
        <v>1</v>
      </c>
      <c r="AJ242" s="91"/>
      <c r="AK242" s="91">
        <v>0.1</v>
      </c>
      <c r="AL242" s="91">
        <v>0.5</v>
      </c>
      <c r="AM242" s="91">
        <v>1</v>
      </c>
      <c r="AN242" s="91"/>
      <c r="AO242" s="91"/>
      <c r="AP242" s="91">
        <v>1</v>
      </c>
      <c r="AQ242" s="91"/>
      <c r="AR242" s="91"/>
      <c r="AS242" s="91"/>
      <c r="AT242" s="91">
        <v>1.5</v>
      </c>
      <c r="AU242" s="132">
        <f>(VLOOKUP($AF$8,Prices[],2,FALSE)*AF242)+(VLOOKUP($AG$8,Prices[],2,FALSE)*AG242)+(VLOOKUP($AH$8,Prices[],2,FALSE)*AH242)+(VLOOKUP($AI$8,Prices[],2,FALSE)*AI242)+(VLOOKUP($AJ$8,Prices[],2,FALSE)*AJ242)+(VLOOKUP($AK$8,Prices[],2,FALSE)*AK242)+(VLOOKUP($AL$8,Prices[],2,FALSE)*AL242)+(VLOOKUP($AM$8,Prices[],2,FALSE)*AM242)+(VLOOKUP($AN$8,Prices[],2,FALSE)*AN242)+(VLOOKUP($AO$8,Prices[],2,FALSE)*AO242)+(VLOOKUP($AP$8,Prices[],2,FALSE)*AP242)+(VLOOKUP($AT$8,Prices[],2,FALSE)*AT242)+(VLOOKUP($AQ$8,Prices[],2,FALSE)*AQ242)+(VLOOKUP($AR$8,Prices[],2,FALSE)*AR242)+(VLOOKUP($AS$8,Prices[],2,FALSE)*AS242)</f>
        <v>842750</v>
      </c>
      <c r="AV242" s="132">
        <f t="shared" si="14"/>
        <v>899990</v>
      </c>
      <c r="AW242" s="91" t="str">
        <f t="shared" si="15"/>
        <v>Credit is within Limit</v>
      </c>
      <c r="AX242" s="91" t="str">
        <f>IFERROR(IF(VLOOKUP(C242,'Overdue Credits'!$A:$F,6,0)&gt;2,"High Risk Customer",IF(VLOOKUP(C242,'Overdue Credits'!$A:$F,6,0)&gt;0,"Medium Risk Customer","Low Risk Customer")),"Low Risk Customer")</f>
        <v>Medium Risk Customer</v>
      </c>
    </row>
    <row r="243" spans="1:50" x14ac:dyDescent="0.3">
      <c r="A243" s="14">
        <v>235</v>
      </c>
      <c r="B243" s="14" t="s">
        <v>19</v>
      </c>
      <c r="C243" s="14" t="s">
        <v>515</v>
      </c>
      <c r="D243" s="14"/>
      <c r="E243" s="14" t="s">
        <v>516</v>
      </c>
      <c r="F243" s="14" t="s">
        <v>753</v>
      </c>
      <c r="G243" s="137">
        <f t="shared" si="12"/>
        <v>0</v>
      </c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132">
        <f>(VLOOKUP($H$8,Prices[],2,FALSE)*H243)+(VLOOKUP($I$8,Prices[],2,FALSE)*I243)+(VLOOKUP($J$8,Prices[],2,FALSE)*J243)+(VLOOKUP($K$8,Prices[],2,FALSE)*K243)+(VLOOKUP($L$8,Prices[],2,FALSE)*L243)+(VLOOKUP($M$8,Prices[],2,FALSE)*M243)+(VLOOKUP($N$8,Prices[],2,FALSE)*N243)+(VLOOKUP($T$8,Prices[],2,FALSE)*T243)+(VLOOKUP($U$8,Prices[],2,FALSE)*U243)+(VLOOKUP($V$8,Prices[],2,FALSE)*V243)+(VLOOKUP($W$8,Prices[],2,FALSE)*W243)+(VLOOKUP($X$8,Prices[],2,FALSE)*X243)+(VLOOKUP($Y$8,Prices[],2,FALSE)*Y243)+(VLOOKUP($Z$8,Prices[],2,FALSE)*Z243)+(VLOOKUP($AB$8,Prices[],2,FALSE)*AB243)+(VLOOKUP($O$8,Prices[],2,FALSE)*O243)+(VLOOKUP($P$8,Prices[],2,FALSE)*P243)+(VLOOKUP($Q$8,Prices[],2,FALSE)*Q243)+(VLOOKUP($R$8,Prices[],2,FALSE)*R243)+(VLOOKUP($AA$8,Prices[],2,FALSE)*AA243)+(VLOOKUP($S$8,Prices[],2,FALSE)*S243)</f>
        <v>0</v>
      </c>
      <c r="AE243" s="132">
        <f t="shared" si="13"/>
        <v>0</v>
      </c>
      <c r="AF243" s="91"/>
      <c r="AG243" s="91"/>
      <c r="AH243" s="91"/>
      <c r="AI243" s="91"/>
      <c r="AJ243" s="91"/>
      <c r="AK243" s="91"/>
      <c r="AL243" s="91"/>
      <c r="AM243" s="91"/>
      <c r="AN243" s="91"/>
      <c r="AO243" s="91"/>
      <c r="AP243" s="91"/>
      <c r="AQ243" s="91"/>
      <c r="AR243" s="91"/>
      <c r="AS243" s="91"/>
      <c r="AT243" s="91"/>
      <c r="AU243" s="132">
        <f>(VLOOKUP($AF$8,Prices[],2,FALSE)*AF243)+(VLOOKUP($AG$8,Prices[],2,FALSE)*AG243)+(VLOOKUP($AH$8,Prices[],2,FALSE)*AH243)+(VLOOKUP($AI$8,Prices[],2,FALSE)*AI243)+(VLOOKUP($AJ$8,Prices[],2,FALSE)*AJ243)+(VLOOKUP($AK$8,Prices[],2,FALSE)*AK243)+(VLOOKUP($AL$8,Prices[],2,FALSE)*AL243)+(VLOOKUP($AM$8,Prices[],2,FALSE)*AM243)+(VLOOKUP($AN$8,Prices[],2,FALSE)*AN243)+(VLOOKUP($AO$8,Prices[],2,FALSE)*AO243)+(VLOOKUP($AP$8,Prices[],2,FALSE)*AP243)+(VLOOKUP($AT$8,Prices[],2,FALSE)*AT243)+(VLOOKUP($AQ$8,Prices[],2,FALSE)*AQ243)+(VLOOKUP($AR$8,Prices[],2,FALSE)*AR243)+(VLOOKUP($AS$8,Prices[],2,FALSE)*AS243)</f>
        <v>0</v>
      </c>
      <c r="AV243" s="132">
        <f t="shared" si="14"/>
        <v>0</v>
      </c>
      <c r="AW243" s="91" t="str">
        <f t="shared" si="15"/>
        <v xml:space="preserve"> </v>
      </c>
      <c r="AX243" s="91" t="str">
        <f>IFERROR(IF(VLOOKUP(C243,'Overdue Credits'!$A:$F,6,0)&gt;2,"High Risk Customer",IF(VLOOKUP(C243,'Overdue Credits'!$A:$F,6,0)&gt;0,"Medium Risk Customer","Low Risk Customer")),"Low Risk Customer")</f>
        <v>Low Risk Customer</v>
      </c>
    </row>
    <row r="244" spans="1:50" x14ac:dyDescent="0.3">
      <c r="A244" s="14">
        <v>236</v>
      </c>
      <c r="B244" s="14" t="s">
        <v>19</v>
      </c>
      <c r="C244" s="14" t="s">
        <v>1093</v>
      </c>
      <c r="D244" s="14"/>
      <c r="E244" s="14" t="s">
        <v>1105</v>
      </c>
      <c r="F244" s="14" t="s">
        <v>752</v>
      </c>
      <c r="G244" s="137">
        <f t="shared" si="12"/>
        <v>35</v>
      </c>
      <c r="H244" s="91"/>
      <c r="I244" s="91"/>
      <c r="J244" s="91">
        <v>5</v>
      </c>
      <c r="K244" s="91">
        <v>3</v>
      </c>
      <c r="L244" s="91">
        <v>2</v>
      </c>
      <c r="M244" s="91"/>
      <c r="N244" s="91">
        <v>1</v>
      </c>
      <c r="O244" s="91">
        <v>5</v>
      </c>
      <c r="P244" s="91">
        <v>4</v>
      </c>
      <c r="Q244" s="91">
        <v>2</v>
      </c>
      <c r="R244" s="91"/>
      <c r="S244" s="91"/>
      <c r="T244" s="91"/>
      <c r="U244" s="91">
        <v>1</v>
      </c>
      <c r="V244" s="91">
        <v>1</v>
      </c>
      <c r="W244" s="91">
        <v>3</v>
      </c>
      <c r="X244" s="91">
        <v>8</v>
      </c>
      <c r="Y244" s="91"/>
      <c r="Z244" s="91"/>
      <c r="AA244" s="91"/>
      <c r="AB244" s="91"/>
      <c r="AC244" s="132">
        <f>(VLOOKUP($H$8,Prices[],2,FALSE)*H244)+(VLOOKUP($I$8,Prices[],2,FALSE)*I244)+(VLOOKUP($J$8,Prices[],2,FALSE)*J244)+(VLOOKUP($K$8,Prices[],2,FALSE)*K244)+(VLOOKUP($L$8,Prices[],2,FALSE)*L244)+(VLOOKUP($M$8,Prices[],2,FALSE)*M244)+(VLOOKUP($N$8,Prices[],2,FALSE)*N244)+(VLOOKUP($T$8,Prices[],2,FALSE)*T244)+(VLOOKUP($U$8,Prices[],2,FALSE)*U244)+(VLOOKUP($V$8,Prices[],2,FALSE)*V244)+(VLOOKUP($W$8,Prices[],2,FALSE)*W244)+(VLOOKUP($X$8,Prices[],2,FALSE)*X244)+(VLOOKUP($Y$8,Prices[],2,FALSE)*Y244)+(VLOOKUP($Z$8,Prices[],2,FALSE)*Z244)+(VLOOKUP($AB$8,Prices[],2,FALSE)*AB244)+(VLOOKUP($O$8,Prices[],2,FALSE)*O244)+(VLOOKUP($P$8,Prices[],2,FALSE)*P244)+(VLOOKUP($Q$8,Prices[],2,FALSE)*Q244)+(VLOOKUP($R$8,Prices[],2,FALSE)*R244)+(VLOOKUP($AA$8,Prices[],2,FALSE)*AA244)+(VLOOKUP($S$8,Prices[],2,FALSE)*S244)</f>
        <v>5818500</v>
      </c>
      <c r="AE244" s="132">
        <f t="shared" si="13"/>
        <v>16.3</v>
      </c>
      <c r="AF244" s="91"/>
      <c r="AG244" s="91">
        <v>1</v>
      </c>
      <c r="AH244" s="91">
        <v>0.5</v>
      </c>
      <c r="AI244" s="91"/>
      <c r="AJ244" s="91"/>
      <c r="AK244" s="91">
        <v>0.2</v>
      </c>
      <c r="AL244" s="91">
        <v>4</v>
      </c>
      <c r="AM244" s="91">
        <v>0.1</v>
      </c>
      <c r="AN244" s="91"/>
      <c r="AO244" s="91"/>
      <c r="AP244" s="91">
        <v>3.5</v>
      </c>
      <c r="AQ244" s="91"/>
      <c r="AR244" s="91"/>
      <c r="AS244" s="91"/>
      <c r="AT244" s="91">
        <v>7</v>
      </c>
      <c r="AU244" s="132">
        <f>(VLOOKUP($AF$8,Prices[],2,FALSE)*AF244)+(VLOOKUP($AG$8,Prices[],2,FALSE)*AG244)+(VLOOKUP($AH$8,Prices[],2,FALSE)*AH244)+(VLOOKUP($AI$8,Prices[],2,FALSE)*AI244)+(VLOOKUP($AJ$8,Prices[],2,FALSE)*AJ244)+(VLOOKUP($AK$8,Prices[],2,FALSE)*AK244)+(VLOOKUP($AL$8,Prices[],2,FALSE)*AL244)+(VLOOKUP($AM$8,Prices[],2,FALSE)*AM244)+(VLOOKUP($AN$8,Prices[],2,FALSE)*AN244)+(VLOOKUP($AO$8,Prices[],2,FALSE)*AO244)+(VLOOKUP($AP$8,Prices[],2,FALSE)*AP244)+(VLOOKUP($AT$8,Prices[],2,FALSE)*AT244)+(VLOOKUP($AQ$8,Prices[],2,FALSE)*AQ244)+(VLOOKUP($AR$8,Prices[],2,FALSE)*AR244)+(VLOOKUP($AS$8,Prices[],2,FALSE)*AS244)</f>
        <v>2003650</v>
      </c>
      <c r="AV244" s="132">
        <f t="shared" si="14"/>
        <v>2036474.9999999998</v>
      </c>
      <c r="AW244" s="91" t="str">
        <f t="shared" si="15"/>
        <v>Credit is within Limit</v>
      </c>
      <c r="AX244" s="91" t="str">
        <f>IFERROR(IF(VLOOKUP(C244,'Overdue Credits'!$A:$F,6,0)&gt;2,"High Risk Customer",IF(VLOOKUP(C244,'Overdue Credits'!$A:$F,6,0)&gt;0,"Medium Risk Customer","Low Risk Customer")),"Low Risk Customer")</f>
        <v>Low Risk Customer</v>
      </c>
    </row>
    <row r="245" spans="1:50" x14ac:dyDescent="0.3">
      <c r="A245" s="14">
        <v>237</v>
      </c>
      <c r="B245" s="14" t="s">
        <v>19</v>
      </c>
      <c r="C245" s="14" t="s">
        <v>414</v>
      </c>
      <c r="D245" s="14"/>
      <c r="E245" s="14" t="s">
        <v>415</v>
      </c>
      <c r="F245" s="14" t="s">
        <v>753</v>
      </c>
      <c r="G245" s="137">
        <f t="shared" si="12"/>
        <v>35</v>
      </c>
      <c r="H245" s="91"/>
      <c r="I245" s="91"/>
      <c r="J245" s="91">
        <v>5</v>
      </c>
      <c r="K245" s="91">
        <v>4</v>
      </c>
      <c r="L245" s="91">
        <v>2</v>
      </c>
      <c r="M245" s="91"/>
      <c r="N245" s="91">
        <v>1</v>
      </c>
      <c r="O245" s="91">
        <v>6</v>
      </c>
      <c r="P245" s="91">
        <v>4</v>
      </c>
      <c r="Q245" s="91">
        <v>2</v>
      </c>
      <c r="R245" s="91"/>
      <c r="S245" s="91"/>
      <c r="T245" s="91"/>
      <c r="U245" s="91">
        <v>1</v>
      </c>
      <c r="V245" s="91"/>
      <c r="W245" s="91">
        <v>2</v>
      </c>
      <c r="X245" s="91">
        <v>8</v>
      </c>
      <c r="Y245" s="91"/>
      <c r="Z245" s="91"/>
      <c r="AA245" s="91"/>
      <c r="AB245" s="91"/>
      <c r="AC245" s="132">
        <f>(VLOOKUP($H$8,Prices[],2,FALSE)*H245)+(VLOOKUP($I$8,Prices[],2,FALSE)*I245)+(VLOOKUP($J$8,Prices[],2,FALSE)*J245)+(VLOOKUP($K$8,Prices[],2,FALSE)*K245)+(VLOOKUP($L$8,Prices[],2,FALSE)*L245)+(VLOOKUP($M$8,Prices[],2,FALSE)*M245)+(VLOOKUP($N$8,Prices[],2,FALSE)*N245)+(VLOOKUP($T$8,Prices[],2,FALSE)*T245)+(VLOOKUP($U$8,Prices[],2,FALSE)*U245)+(VLOOKUP($V$8,Prices[],2,FALSE)*V245)+(VLOOKUP($W$8,Prices[],2,FALSE)*W245)+(VLOOKUP($X$8,Prices[],2,FALSE)*X245)+(VLOOKUP($Y$8,Prices[],2,FALSE)*Y245)+(VLOOKUP($Z$8,Prices[],2,FALSE)*Z245)+(VLOOKUP($AB$8,Prices[],2,FALSE)*AB245)+(VLOOKUP($O$8,Prices[],2,FALSE)*O245)+(VLOOKUP($P$8,Prices[],2,FALSE)*P245)+(VLOOKUP($Q$8,Prices[],2,FALSE)*Q245)+(VLOOKUP($R$8,Prices[],2,FALSE)*R245)+(VLOOKUP($AA$8,Prices[],2,FALSE)*AA245)+(VLOOKUP($S$8,Prices[],2,FALSE)*S245)</f>
        <v>5950000</v>
      </c>
      <c r="AE245" s="132">
        <f t="shared" si="13"/>
        <v>16.5</v>
      </c>
      <c r="AF245" s="91"/>
      <c r="AG245" s="91">
        <v>1</v>
      </c>
      <c r="AH245" s="91">
        <v>1</v>
      </c>
      <c r="AI245" s="91"/>
      <c r="AJ245" s="91"/>
      <c r="AK245" s="91">
        <v>0.2</v>
      </c>
      <c r="AL245" s="91">
        <v>4</v>
      </c>
      <c r="AM245" s="91">
        <v>0.3</v>
      </c>
      <c r="AN245" s="91"/>
      <c r="AO245" s="91"/>
      <c r="AP245" s="91">
        <v>1</v>
      </c>
      <c r="AQ245" s="91"/>
      <c r="AR245" s="91"/>
      <c r="AS245" s="91"/>
      <c r="AT245" s="91">
        <v>9</v>
      </c>
      <c r="AU245" s="132">
        <f>(VLOOKUP($AF$8,Prices[],2,FALSE)*AF245)+(VLOOKUP($AG$8,Prices[],2,FALSE)*AG245)+(VLOOKUP($AH$8,Prices[],2,FALSE)*AH245)+(VLOOKUP($AI$8,Prices[],2,FALSE)*AI245)+(VLOOKUP($AJ$8,Prices[],2,FALSE)*AJ245)+(VLOOKUP($AK$8,Prices[],2,FALSE)*AK245)+(VLOOKUP($AL$8,Prices[],2,FALSE)*AL245)+(VLOOKUP($AM$8,Prices[],2,FALSE)*AM245)+(VLOOKUP($AN$8,Prices[],2,FALSE)*AN245)+(VLOOKUP($AO$8,Prices[],2,FALSE)*AO245)+(VLOOKUP($AP$8,Prices[],2,FALSE)*AP245)+(VLOOKUP($AT$8,Prices[],2,FALSE)*AT245)+(VLOOKUP($AQ$8,Prices[],2,FALSE)*AQ245)+(VLOOKUP($AR$8,Prices[],2,FALSE)*AR245)+(VLOOKUP($AS$8,Prices[],2,FALSE)*AS245)</f>
        <v>2076150</v>
      </c>
      <c r="AV245" s="132">
        <f t="shared" si="14"/>
        <v>2082499.9999999998</v>
      </c>
      <c r="AW245" s="91" t="str">
        <f t="shared" si="15"/>
        <v>Credit is within Limit</v>
      </c>
      <c r="AX245" s="91" t="str">
        <f>IFERROR(IF(VLOOKUP(C245,'Overdue Credits'!$A:$F,6,0)&gt;2,"High Risk Customer",IF(VLOOKUP(C245,'Overdue Credits'!$A:$F,6,0)&gt;0,"Medium Risk Customer","Low Risk Customer")),"Low Risk Customer")</f>
        <v>Low Risk Customer</v>
      </c>
    </row>
    <row r="246" spans="1:50" x14ac:dyDescent="0.3">
      <c r="A246" s="14">
        <v>238</v>
      </c>
      <c r="B246" s="14" t="s">
        <v>19</v>
      </c>
      <c r="C246" s="14" t="s">
        <v>390</v>
      </c>
      <c r="D246" s="14"/>
      <c r="E246" s="14" t="s">
        <v>831</v>
      </c>
      <c r="F246" s="14" t="s">
        <v>752</v>
      </c>
      <c r="G246" s="137">
        <f t="shared" si="12"/>
        <v>35</v>
      </c>
      <c r="H246" s="91"/>
      <c r="I246" s="91"/>
      <c r="J246" s="91">
        <v>9</v>
      </c>
      <c r="K246" s="91">
        <v>0.1</v>
      </c>
      <c r="L246" s="91">
        <v>2</v>
      </c>
      <c r="M246" s="91"/>
      <c r="N246" s="91">
        <v>0.1</v>
      </c>
      <c r="O246" s="91">
        <v>14.8</v>
      </c>
      <c r="P246" s="91"/>
      <c r="Q246" s="91">
        <v>0.2</v>
      </c>
      <c r="R246" s="91"/>
      <c r="S246" s="91"/>
      <c r="T246" s="91"/>
      <c r="U246" s="91">
        <v>1</v>
      </c>
      <c r="V246" s="91">
        <v>0.2</v>
      </c>
      <c r="W246" s="91">
        <v>1</v>
      </c>
      <c r="X246" s="91">
        <v>6.6</v>
      </c>
      <c r="Y246" s="91"/>
      <c r="Z246" s="91"/>
      <c r="AA246" s="91"/>
      <c r="AB246" s="91"/>
      <c r="AC246" s="132">
        <f>(VLOOKUP($H$8,Prices[],2,FALSE)*H246)+(VLOOKUP($I$8,Prices[],2,FALSE)*I246)+(VLOOKUP($J$8,Prices[],2,FALSE)*J246)+(VLOOKUP($K$8,Prices[],2,FALSE)*K246)+(VLOOKUP($L$8,Prices[],2,FALSE)*L246)+(VLOOKUP($M$8,Prices[],2,FALSE)*M246)+(VLOOKUP($N$8,Prices[],2,FALSE)*N246)+(VLOOKUP($T$8,Prices[],2,FALSE)*T246)+(VLOOKUP($U$8,Prices[],2,FALSE)*U246)+(VLOOKUP($V$8,Prices[],2,FALSE)*V246)+(VLOOKUP($W$8,Prices[],2,FALSE)*W246)+(VLOOKUP($X$8,Prices[],2,FALSE)*X246)+(VLOOKUP($Y$8,Prices[],2,FALSE)*Y246)+(VLOOKUP($Z$8,Prices[],2,FALSE)*Z246)+(VLOOKUP($AB$8,Prices[],2,FALSE)*AB246)+(VLOOKUP($O$8,Prices[],2,FALSE)*O246)+(VLOOKUP($P$8,Prices[],2,FALSE)*P246)+(VLOOKUP($Q$8,Prices[],2,FALSE)*Q246)+(VLOOKUP($R$8,Prices[],2,FALSE)*R246)+(VLOOKUP($AA$8,Prices[],2,FALSE)*AA246)+(VLOOKUP($S$8,Prices[],2,FALSE)*S246)</f>
        <v>6371300</v>
      </c>
      <c r="AE246" s="132">
        <f t="shared" si="13"/>
        <v>17.5</v>
      </c>
      <c r="AF246" s="91"/>
      <c r="AG246" s="91">
        <v>1.8</v>
      </c>
      <c r="AH246" s="91">
        <v>1</v>
      </c>
      <c r="AI246" s="91">
        <v>0</v>
      </c>
      <c r="AJ246" s="91"/>
      <c r="AK246" s="91">
        <v>0.5</v>
      </c>
      <c r="AL246" s="91">
        <v>2</v>
      </c>
      <c r="AM246" s="91">
        <v>2.2000000000000002</v>
      </c>
      <c r="AN246" s="91"/>
      <c r="AO246" s="91"/>
      <c r="AP246" s="91">
        <v>3</v>
      </c>
      <c r="AQ246" s="91"/>
      <c r="AR246" s="91"/>
      <c r="AS246" s="91"/>
      <c r="AT246" s="91">
        <v>7</v>
      </c>
      <c r="AU246" s="132">
        <f>(VLOOKUP($AF$8,Prices[],2,FALSE)*AF246)+(VLOOKUP($AG$8,Prices[],2,FALSE)*AG246)+(VLOOKUP($AH$8,Prices[],2,FALSE)*AH246)+(VLOOKUP($AI$8,Prices[],2,FALSE)*AI246)+(VLOOKUP($AJ$8,Prices[],2,FALSE)*AJ246)+(VLOOKUP($AK$8,Prices[],2,FALSE)*AK246)+(VLOOKUP($AL$8,Prices[],2,FALSE)*AL246)+(VLOOKUP($AM$8,Prices[],2,FALSE)*AM246)+(VLOOKUP($AN$8,Prices[],2,FALSE)*AN246)+(VLOOKUP($AO$8,Prices[],2,FALSE)*AO246)+(VLOOKUP($AP$8,Prices[],2,FALSE)*AP246)+(VLOOKUP($AT$8,Prices[],2,FALSE)*AT246)+(VLOOKUP($AQ$8,Prices[],2,FALSE)*AQ246)+(VLOOKUP($AR$8,Prices[],2,FALSE)*AR246)+(VLOOKUP($AS$8,Prices[],2,FALSE)*AS246)</f>
        <v>2226250</v>
      </c>
      <c r="AV246" s="132">
        <f t="shared" si="14"/>
        <v>2229955</v>
      </c>
      <c r="AW246" s="91" t="str">
        <f t="shared" si="15"/>
        <v>Credit is within Limit</v>
      </c>
      <c r="AX246" s="91" t="str">
        <f>IFERROR(IF(VLOOKUP(C246,'Overdue Credits'!$A:$F,6,0)&gt;2,"High Risk Customer",IF(VLOOKUP(C246,'Overdue Credits'!$A:$F,6,0)&gt;0,"Medium Risk Customer","Low Risk Customer")),"Low Risk Customer")</f>
        <v>Low Risk Customer</v>
      </c>
    </row>
    <row r="247" spans="1:50" x14ac:dyDescent="0.3">
      <c r="A247" s="14">
        <v>239</v>
      </c>
      <c r="B247" s="14" t="s">
        <v>19</v>
      </c>
      <c r="C247" s="14" t="s">
        <v>408</v>
      </c>
      <c r="D247" s="14"/>
      <c r="E247" s="14" t="s">
        <v>832</v>
      </c>
      <c r="F247" s="14" t="s">
        <v>752</v>
      </c>
      <c r="G247" s="137">
        <f t="shared" si="12"/>
        <v>60</v>
      </c>
      <c r="H247" s="91"/>
      <c r="I247" s="91"/>
      <c r="J247" s="91">
        <v>6</v>
      </c>
      <c r="K247" s="91">
        <v>1</v>
      </c>
      <c r="L247" s="91">
        <v>12</v>
      </c>
      <c r="M247" s="91"/>
      <c r="N247" s="91">
        <v>1.4</v>
      </c>
      <c r="O247" s="91">
        <v>20</v>
      </c>
      <c r="P247" s="91"/>
      <c r="Q247" s="91">
        <v>1</v>
      </c>
      <c r="R247" s="91"/>
      <c r="S247" s="91"/>
      <c r="T247" s="91"/>
      <c r="U247" s="91">
        <v>0.2</v>
      </c>
      <c r="V247" s="91">
        <v>2</v>
      </c>
      <c r="W247" s="91">
        <v>2</v>
      </c>
      <c r="X247" s="91">
        <v>14.4</v>
      </c>
      <c r="Y247" s="91"/>
      <c r="Z247" s="91"/>
      <c r="AA247" s="91"/>
      <c r="AB247" s="91"/>
      <c r="AC247" s="132">
        <f>(VLOOKUP($H$8,Prices[],2,FALSE)*H247)+(VLOOKUP($I$8,Prices[],2,FALSE)*I247)+(VLOOKUP($J$8,Prices[],2,FALSE)*J247)+(VLOOKUP($K$8,Prices[],2,FALSE)*K247)+(VLOOKUP($L$8,Prices[],2,FALSE)*L247)+(VLOOKUP($M$8,Prices[],2,FALSE)*M247)+(VLOOKUP($N$8,Prices[],2,FALSE)*N247)+(VLOOKUP($T$8,Prices[],2,FALSE)*T247)+(VLOOKUP($U$8,Prices[],2,FALSE)*U247)+(VLOOKUP($V$8,Prices[],2,FALSE)*V247)+(VLOOKUP($W$8,Prices[],2,FALSE)*W247)+(VLOOKUP($X$8,Prices[],2,FALSE)*X247)+(VLOOKUP($Y$8,Prices[],2,FALSE)*Y247)+(VLOOKUP($Z$8,Prices[],2,FALSE)*Z247)+(VLOOKUP($AB$8,Prices[],2,FALSE)*AB247)+(VLOOKUP($O$8,Prices[],2,FALSE)*O247)+(VLOOKUP($P$8,Prices[],2,FALSE)*P247)+(VLOOKUP($Q$8,Prices[],2,FALSE)*Q247)+(VLOOKUP($R$8,Prices[],2,FALSE)*R247)+(VLOOKUP($AA$8,Prices[],2,FALSE)*AA247)+(VLOOKUP($S$8,Prices[],2,FALSE)*S247)</f>
        <v>9908200</v>
      </c>
      <c r="AE247" s="132">
        <f t="shared" si="13"/>
        <v>23.5</v>
      </c>
      <c r="AF247" s="91"/>
      <c r="AG247" s="91">
        <v>0.3</v>
      </c>
      <c r="AH247" s="91">
        <v>2</v>
      </c>
      <c r="AI247" s="91">
        <v>0.2</v>
      </c>
      <c r="AJ247" s="91"/>
      <c r="AK247" s="91">
        <v>3</v>
      </c>
      <c r="AL247" s="91">
        <v>10</v>
      </c>
      <c r="AM247" s="91">
        <v>3.2</v>
      </c>
      <c r="AN247" s="91"/>
      <c r="AO247" s="91"/>
      <c r="AP247" s="91">
        <v>1.5</v>
      </c>
      <c r="AQ247" s="91"/>
      <c r="AR247" s="91"/>
      <c r="AS247" s="91"/>
      <c r="AT247" s="91">
        <v>3.3</v>
      </c>
      <c r="AU247" s="132">
        <f>(VLOOKUP($AF$8,Prices[],2,FALSE)*AF247)+(VLOOKUP($AG$8,Prices[],2,FALSE)*AG247)+(VLOOKUP($AH$8,Prices[],2,FALSE)*AH247)+(VLOOKUP($AI$8,Prices[],2,FALSE)*AI247)+(VLOOKUP($AJ$8,Prices[],2,FALSE)*AJ247)+(VLOOKUP($AK$8,Prices[],2,FALSE)*AK247)+(VLOOKUP($AL$8,Prices[],2,FALSE)*AL247)+(VLOOKUP($AM$8,Prices[],2,FALSE)*AM247)+(VLOOKUP($AN$8,Prices[],2,FALSE)*AN247)+(VLOOKUP($AO$8,Prices[],2,FALSE)*AO247)+(VLOOKUP($AP$8,Prices[],2,FALSE)*AP247)+(VLOOKUP($AT$8,Prices[],2,FALSE)*AT247)+(VLOOKUP($AQ$8,Prices[],2,FALSE)*AQ247)+(VLOOKUP($AR$8,Prices[],2,FALSE)*AR247)+(VLOOKUP($AS$8,Prices[],2,FALSE)*AS247)</f>
        <v>3418850</v>
      </c>
      <c r="AV247" s="132">
        <f t="shared" si="14"/>
        <v>3467870</v>
      </c>
      <c r="AW247" s="91" t="str">
        <f t="shared" si="15"/>
        <v>Credit is within Limit</v>
      </c>
      <c r="AX247" s="91" t="str">
        <f>IFERROR(IF(VLOOKUP(C247,'Overdue Credits'!$A:$F,6,0)&gt;2,"High Risk Customer",IF(VLOOKUP(C247,'Overdue Credits'!$A:$F,6,0)&gt;0,"Medium Risk Customer","Low Risk Customer")),"Low Risk Customer")</f>
        <v>Low Risk Customer</v>
      </c>
    </row>
    <row r="248" spans="1:50" x14ac:dyDescent="0.3">
      <c r="A248" s="14">
        <v>240</v>
      </c>
      <c r="B248" s="14" t="s">
        <v>19</v>
      </c>
      <c r="C248" s="14" t="s">
        <v>388</v>
      </c>
      <c r="D248" s="14"/>
      <c r="E248" s="14" t="s">
        <v>830</v>
      </c>
      <c r="F248" s="14" t="s">
        <v>752</v>
      </c>
      <c r="G248" s="137">
        <f t="shared" si="12"/>
        <v>50</v>
      </c>
      <c r="H248" s="91"/>
      <c r="I248" s="91"/>
      <c r="J248" s="91">
        <v>10</v>
      </c>
      <c r="K248" s="91">
        <v>1</v>
      </c>
      <c r="L248" s="91">
        <v>1</v>
      </c>
      <c r="M248" s="91"/>
      <c r="N248" s="91">
        <v>1</v>
      </c>
      <c r="O248" s="91">
        <v>20</v>
      </c>
      <c r="P248" s="91"/>
      <c r="Q248" s="91">
        <v>1</v>
      </c>
      <c r="R248" s="91"/>
      <c r="S248" s="91"/>
      <c r="T248" s="91"/>
      <c r="U248" s="91">
        <v>1</v>
      </c>
      <c r="V248" s="91">
        <v>0.5</v>
      </c>
      <c r="W248" s="91">
        <v>0.5</v>
      </c>
      <c r="X248" s="91">
        <v>14</v>
      </c>
      <c r="Y248" s="91"/>
      <c r="Z248" s="91"/>
      <c r="AA248" s="91"/>
      <c r="AB248" s="91"/>
      <c r="AC248" s="132">
        <f>(VLOOKUP($H$8,Prices[],2,FALSE)*H248)+(VLOOKUP($I$8,Prices[],2,FALSE)*I248)+(VLOOKUP($J$8,Prices[],2,FALSE)*J248)+(VLOOKUP($K$8,Prices[],2,FALSE)*K248)+(VLOOKUP($L$8,Prices[],2,FALSE)*L248)+(VLOOKUP($M$8,Prices[],2,FALSE)*M248)+(VLOOKUP($N$8,Prices[],2,FALSE)*N248)+(VLOOKUP($T$8,Prices[],2,FALSE)*T248)+(VLOOKUP($U$8,Prices[],2,FALSE)*U248)+(VLOOKUP($V$8,Prices[],2,FALSE)*V248)+(VLOOKUP($W$8,Prices[],2,FALSE)*W248)+(VLOOKUP($X$8,Prices[],2,FALSE)*X248)+(VLOOKUP($Y$8,Prices[],2,FALSE)*Y248)+(VLOOKUP($Z$8,Prices[],2,FALSE)*Z248)+(VLOOKUP($AB$8,Prices[],2,FALSE)*AB248)+(VLOOKUP($O$8,Prices[],2,FALSE)*O248)+(VLOOKUP($P$8,Prices[],2,FALSE)*P248)+(VLOOKUP($Q$8,Prices[],2,FALSE)*Q248)+(VLOOKUP($R$8,Prices[],2,FALSE)*R248)+(VLOOKUP($AA$8,Prices[],2,FALSE)*AA248)+(VLOOKUP($S$8,Prices[],2,FALSE)*S248)</f>
        <v>8874500</v>
      </c>
      <c r="AE248" s="132">
        <f t="shared" si="13"/>
        <v>23.5</v>
      </c>
      <c r="AF248" s="91"/>
      <c r="AG248" s="91">
        <v>2</v>
      </c>
      <c r="AH248" s="91">
        <v>0.1</v>
      </c>
      <c r="AI248" s="91">
        <v>0.2</v>
      </c>
      <c r="AJ248" s="91"/>
      <c r="AK248" s="91">
        <v>2</v>
      </c>
      <c r="AL248" s="91">
        <v>5</v>
      </c>
      <c r="AM248" s="91">
        <v>4</v>
      </c>
      <c r="AN248" s="91"/>
      <c r="AO248" s="91"/>
      <c r="AP248" s="91">
        <v>3</v>
      </c>
      <c r="AQ248" s="91"/>
      <c r="AR248" s="91"/>
      <c r="AS248" s="91"/>
      <c r="AT248" s="91">
        <v>7.2</v>
      </c>
      <c r="AU248" s="132">
        <f>(VLOOKUP($AF$8,Prices[],2,FALSE)*AF248)+(VLOOKUP($AG$8,Prices[],2,FALSE)*AG248)+(VLOOKUP($AH$8,Prices[],2,FALSE)*AH248)+(VLOOKUP($AI$8,Prices[],2,FALSE)*AI248)+(VLOOKUP($AJ$8,Prices[],2,FALSE)*AJ248)+(VLOOKUP($AK$8,Prices[],2,FALSE)*AK248)+(VLOOKUP($AL$8,Prices[],2,FALSE)*AL248)+(VLOOKUP($AM$8,Prices[],2,FALSE)*AM248)+(VLOOKUP($AN$8,Prices[],2,FALSE)*AN248)+(VLOOKUP($AO$8,Prices[],2,FALSE)*AO248)+(VLOOKUP($AP$8,Prices[],2,FALSE)*AP248)+(VLOOKUP($AT$8,Prices[],2,FALSE)*AT248)+(VLOOKUP($AQ$8,Prices[],2,FALSE)*AQ248)+(VLOOKUP($AR$8,Prices[],2,FALSE)*AR248)+(VLOOKUP($AS$8,Prices[],2,FALSE)*AS248)</f>
        <v>3101000</v>
      </c>
      <c r="AV248" s="132">
        <f t="shared" si="14"/>
        <v>3106075</v>
      </c>
      <c r="AW248" s="91" t="str">
        <f t="shared" si="15"/>
        <v>Credit is within Limit</v>
      </c>
      <c r="AX248" s="91" t="str">
        <f>IFERROR(IF(VLOOKUP(C248,'Overdue Credits'!$A:$F,6,0)&gt;2,"High Risk Customer",IF(VLOOKUP(C248,'Overdue Credits'!$A:$F,6,0)&gt;0,"Medium Risk Customer","Low Risk Customer")),"Low Risk Customer")</f>
        <v>Low Risk Customer</v>
      </c>
    </row>
    <row r="249" spans="1:50" x14ac:dyDescent="0.3">
      <c r="A249" s="14">
        <v>241</v>
      </c>
      <c r="B249" s="14" t="s">
        <v>19</v>
      </c>
      <c r="C249" s="14" t="s">
        <v>371</v>
      </c>
      <c r="D249" s="14"/>
      <c r="E249" s="14" t="s">
        <v>372</v>
      </c>
      <c r="F249" s="14" t="s">
        <v>752</v>
      </c>
      <c r="G249" s="137">
        <f t="shared" si="12"/>
        <v>50</v>
      </c>
      <c r="H249" s="91"/>
      <c r="I249" s="91"/>
      <c r="J249" s="91">
        <v>10</v>
      </c>
      <c r="K249" s="91">
        <v>1</v>
      </c>
      <c r="L249" s="91">
        <v>1</v>
      </c>
      <c r="M249" s="91"/>
      <c r="N249" s="91">
        <v>1</v>
      </c>
      <c r="O249" s="91">
        <v>20</v>
      </c>
      <c r="P249" s="91"/>
      <c r="Q249" s="91">
        <v>1</v>
      </c>
      <c r="R249" s="91"/>
      <c r="S249" s="91"/>
      <c r="T249" s="91"/>
      <c r="U249" s="91">
        <v>1</v>
      </c>
      <c r="V249" s="91">
        <v>0.5</v>
      </c>
      <c r="W249" s="91">
        <v>0.5</v>
      </c>
      <c r="X249" s="91">
        <v>14</v>
      </c>
      <c r="Y249" s="91"/>
      <c r="Z249" s="91"/>
      <c r="AA249" s="91"/>
      <c r="AB249" s="91"/>
      <c r="AC249" s="132">
        <f>(VLOOKUP($H$8,Prices[],2,FALSE)*H249)+(VLOOKUP($I$8,Prices[],2,FALSE)*I249)+(VLOOKUP($J$8,Prices[],2,FALSE)*J249)+(VLOOKUP($K$8,Prices[],2,FALSE)*K249)+(VLOOKUP($L$8,Prices[],2,FALSE)*L249)+(VLOOKUP($M$8,Prices[],2,FALSE)*M249)+(VLOOKUP($N$8,Prices[],2,FALSE)*N249)+(VLOOKUP($T$8,Prices[],2,FALSE)*T249)+(VLOOKUP($U$8,Prices[],2,FALSE)*U249)+(VLOOKUP($V$8,Prices[],2,FALSE)*V249)+(VLOOKUP($W$8,Prices[],2,FALSE)*W249)+(VLOOKUP($X$8,Prices[],2,FALSE)*X249)+(VLOOKUP($Y$8,Prices[],2,FALSE)*Y249)+(VLOOKUP($Z$8,Prices[],2,FALSE)*Z249)+(VLOOKUP($AB$8,Prices[],2,FALSE)*AB249)+(VLOOKUP($O$8,Prices[],2,FALSE)*O249)+(VLOOKUP($P$8,Prices[],2,FALSE)*P249)+(VLOOKUP($Q$8,Prices[],2,FALSE)*Q249)+(VLOOKUP($R$8,Prices[],2,FALSE)*R249)+(VLOOKUP($AA$8,Prices[],2,FALSE)*AA249)+(VLOOKUP($S$8,Prices[],2,FALSE)*S249)</f>
        <v>8874500</v>
      </c>
      <c r="AE249" s="132">
        <f t="shared" si="13"/>
        <v>23.5</v>
      </c>
      <c r="AF249" s="91"/>
      <c r="AG249" s="91">
        <v>2</v>
      </c>
      <c r="AH249" s="91">
        <v>0.1</v>
      </c>
      <c r="AI249" s="91">
        <v>0.2</v>
      </c>
      <c r="AJ249" s="91"/>
      <c r="AK249" s="91">
        <v>2</v>
      </c>
      <c r="AL249" s="91">
        <v>5</v>
      </c>
      <c r="AM249" s="91">
        <v>4</v>
      </c>
      <c r="AN249" s="91"/>
      <c r="AO249" s="91"/>
      <c r="AP249" s="91">
        <v>3</v>
      </c>
      <c r="AQ249" s="91"/>
      <c r="AR249" s="91"/>
      <c r="AS249" s="91"/>
      <c r="AT249" s="91">
        <v>7.2</v>
      </c>
      <c r="AU249" s="132">
        <f>(VLOOKUP($AF$8,Prices[],2,FALSE)*AF249)+(VLOOKUP($AG$8,Prices[],2,FALSE)*AG249)+(VLOOKUP($AH$8,Prices[],2,FALSE)*AH249)+(VLOOKUP($AI$8,Prices[],2,FALSE)*AI249)+(VLOOKUP($AJ$8,Prices[],2,FALSE)*AJ249)+(VLOOKUP($AK$8,Prices[],2,FALSE)*AK249)+(VLOOKUP($AL$8,Prices[],2,FALSE)*AL249)+(VLOOKUP($AM$8,Prices[],2,FALSE)*AM249)+(VLOOKUP($AN$8,Prices[],2,FALSE)*AN249)+(VLOOKUP($AO$8,Prices[],2,FALSE)*AO249)+(VLOOKUP($AP$8,Prices[],2,FALSE)*AP249)+(VLOOKUP($AT$8,Prices[],2,FALSE)*AT249)+(VLOOKUP($AQ$8,Prices[],2,FALSE)*AQ249)+(VLOOKUP($AR$8,Prices[],2,FALSE)*AR249)+(VLOOKUP($AS$8,Prices[],2,FALSE)*AS249)</f>
        <v>3101000</v>
      </c>
      <c r="AV249" s="132">
        <f t="shared" si="14"/>
        <v>3106075</v>
      </c>
      <c r="AW249" s="91" t="str">
        <f t="shared" si="15"/>
        <v>Credit is within Limit</v>
      </c>
      <c r="AX249" s="91" t="str">
        <f>IFERROR(IF(VLOOKUP(C249,'Overdue Credits'!$A:$F,6,0)&gt;2,"High Risk Customer",IF(VLOOKUP(C249,'Overdue Credits'!$A:$F,6,0)&gt;0,"Medium Risk Customer","Low Risk Customer")),"Low Risk Customer")</f>
        <v>Low Risk Customer</v>
      </c>
    </row>
    <row r="250" spans="1:50" x14ac:dyDescent="0.3">
      <c r="A250" s="14">
        <v>242</v>
      </c>
      <c r="B250" s="14" t="s">
        <v>19</v>
      </c>
      <c r="C250" s="14" t="s">
        <v>367</v>
      </c>
      <c r="D250" s="14"/>
      <c r="E250" s="14" t="s">
        <v>368</v>
      </c>
      <c r="F250" s="14" t="s">
        <v>753</v>
      </c>
      <c r="G250" s="137">
        <f t="shared" si="12"/>
        <v>10</v>
      </c>
      <c r="H250" s="91"/>
      <c r="I250" s="91"/>
      <c r="J250" s="91">
        <v>0.1</v>
      </c>
      <c r="K250" s="91">
        <v>0</v>
      </c>
      <c r="L250" s="91">
        <v>0.5</v>
      </c>
      <c r="M250" s="91"/>
      <c r="N250" s="91">
        <v>0.8</v>
      </c>
      <c r="O250" s="91">
        <v>2</v>
      </c>
      <c r="P250" s="91"/>
      <c r="Q250" s="91">
        <v>0.5</v>
      </c>
      <c r="R250" s="91"/>
      <c r="S250" s="91"/>
      <c r="T250" s="91"/>
      <c r="U250" s="91">
        <v>1</v>
      </c>
      <c r="V250" s="91">
        <v>0</v>
      </c>
      <c r="W250" s="91">
        <v>1</v>
      </c>
      <c r="X250" s="91">
        <v>4.0999999999999996</v>
      </c>
      <c r="Y250" s="91"/>
      <c r="Z250" s="91"/>
      <c r="AA250" s="91"/>
      <c r="AB250" s="91"/>
      <c r="AC250" s="132">
        <f>(VLOOKUP($H$8,Prices[],2,FALSE)*H250)+(VLOOKUP($I$8,Prices[],2,FALSE)*I250)+(VLOOKUP($J$8,Prices[],2,FALSE)*J250)+(VLOOKUP($K$8,Prices[],2,FALSE)*K250)+(VLOOKUP($L$8,Prices[],2,FALSE)*L250)+(VLOOKUP($M$8,Prices[],2,FALSE)*M250)+(VLOOKUP($N$8,Prices[],2,FALSE)*N250)+(VLOOKUP($T$8,Prices[],2,FALSE)*T250)+(VLOOKUP($U$8,Prices[],2,FALSE)*U250)+(VLOOKUP($V$8,Prices[],2,FALSE)*V250)+(VLOOKUP($W$8,Prices[],2,FALSE)*W250)+(VLOOKUP($X$8,Prices[],2,FALSE)*X250)+(VLOOKUP($Y$8,Prices[],2,FALSE)*Y250)+(VLOOKUP($Z$8,Prices[],2,FALSE)*Z250)+(VLOOKUP($AB$8,Prices[],2,FALSE)*AB250)+(VLOOKUP($O$8,Prices[],2,FALSE)*O250)+(VLOOKUP($P$8,Prices[],2,FALSE)*P250)+(VLOOKUP($Q$8,Prices[],2,FALSE)*Q250)+(VLOOKUP($R$8,Prices[],2,FALSE)*R250)+(VLOOKUP($AA$8,Prices[],2,FALSE)*AA250)+(VLOOKUP($S$8,Prices[],2,FALSE)*S250)</f>
        <v>1437350</v>
      </c>
      <c r="AE250" s="132">
        <f t="shared" si="13"/>
        <v>3.4000000000000004</v>
      </c>
      <c r="AF250" s="91"/>
      <c r="AG250" s="91">
        <v>0.3</v>
      </c>
      <c r="AH250" s="91">
        <v>0.6</v>
      </c>
      <c r="AI250" s="91">
        <v>0</v>
      </c>
      <c r="AJ250" s="91"/>
      <c r="AK250" s="91">
        <v>0.5</v>
      </c>
      <c r="AL250" s="91">
        <v>1</v>
      </c>
      <c r="AM250" s="91">
        <v>0.2</v>
      </c>
      <c r="AN250" s="91"/>
      <c r="AO250" s="91"/>
      <c r="AP250" s="91">
        <v>0.1</v>
      </c>
      <c r="AQ250" s="91"/>
      <c r="AR250" s="91"/>
      <c r="AS250" s="91"/>
      <c r="AT250" s="91">
        <v>0.7</v>
      </c>
      <c r="AU250" s="132">
        <f>(VLOOKUP($AF$8,Prices[],2,FALSE)*AF250)+(VLOOKUP($AG$8,Prices[],2,FALSE)*AG250)+(VLOOKUP($AH$8,Prices[],2,FALSE)*AH250)+(VLOOKUP($AI$8,Prices[],2,FALSE)*AI250)+(VLOOKUP($AJ$8,Prices[],2,FALSE)*AJ250)+(VLOOKUP($AK$8,Prices[],2,FALSE)*AK250)+(VLOOKUP($AL$8,Prices[],2,FALSE)*AL250)+(VLOOKUP($AM$8,Prices[],2,FALSE)*AM250)+(VLOOKUP($AN$8,Prices[],2,FALSE)*AN250)+(VLOOKUP($AO$8,Prices[],2,FALSE)*AO250)+(VLOOKUP($AP$8,Prices[],2,FALSE)*AP250)+(VLOOKUP($AT$8,Prices[],2,FALSE)*AT250)+(VLOOKUP($AQ$8,Prices[],2,FALSE)*AQ250)+(VLOOKUP($AR$8,Prices[],2,FALSE)*AR250)+(VLOOKUP($AS$8,Prices[],2,FALSE)*AS250)</f>
        <v>498400</v>
      </c>
      <c r="AV250" s="132">
        <f t="shared" si="14"/>
        <v>503072.49999999994</v>
      </c>
      <c r="AW250" s="91" t="str">
        <f t="shared" si="15"/>
        <v>Credit is within Limit</v>
      </c>
      <c r="AX250" s="91" t="str">
        <f>IFERROR(IF(VLOOKUP(C250,'Overdue Credits'!$A:$F,6,0)&gt;2,"High Risk Customer",IF(VLOOKUP(C250,'Overdue Credits'!$A:$F,6,0)&gt;0,"Medium Risk Customer","Low Risk Customer")),"Low Risk Customer")</f>
        <v>Low Risk Customer</v>
      </c>
    </row>
    <row r="251" spans="1:50" x14ac:dyDescent="0.3">
      <c r="A251" s="14">
        <v>243</v>
      </c>
      <c r="B251" s="14" t="s">
        <v>19</v>
      </c>
      <c r="C251" s="14" t="s">
        <v>424</v>
      </c>
      <c r="D251" s="14"/>
      <c r="E251" s="14" t="s">
        <v>425</v>
      </c>
      <c r="F251" s="14" t="s">
        <v>753</v>
      </c>
      <c r="G251" s="137">
        <f t="shared" si="12"/>
        <v>15</v>
      </c>
      <c r="H251" s="91"/>
      <c r="I251" s="91"/>
      <c r="J251" s="91">
        <v>1.8</v>
      </c>
      <c r="K251" s="91">
        <v>1</v>
      </c>
      <c r="L251" s="91">
        <v>0.1</v>
      </c>
      <c r="M251" s="91"/>
      <c r="N251" s="91">
        <v>1</v>
      </c>
      <c r="O251" s="91">
        <v>7</v>
      </c>
      <c r="P251" s="91"/>
      <c r="Q251" s="91">
        <v>0.1</v>
      </c>
      <c r="R251" s="91"/>
      <c r="S251" s="91"/>
      <c r="T251" s="91"/>
      <c r="U251" s="91">
        <v>2</v>
      </c>
      <c r="V251" s="91">
        <v>1</v>
      </c>
      <c r="W251" s="91">
        <v>1</v>
      </c>
      <c r="X251" s="91"/>
      <c r="Y251" s="91"/>
      <c r="Z251" s="91"/>
      <c r="AA251" s="91"/>
      <c r="AB251" s="91"/>
      <c r="AC251" s="132">
        <f>(VLOOKUP($H$8,Prices[],2,FALSE)*H251)+(VLOOKUP($I$8,Prices[],2,FALSE)*I251)+(VLOOKUP($J$8,Prices[],2,FALSE)*J251)+(VLOOKUP($K$8,Prices[],2,FALSE)*K251)+(VLOOKUP($L$8,Prices[],2,FALSE)*L251)+(VLOOKUP($M$8,Prices[],2,FALSE)*M251)+(VLOOKUP($N$8,Prices[],2,FALSE)*N251)+(VLOOKUP($T$8,Prices[],2,FALSE)*T251)+(VLOOKUP($U$8,Prices[],2,FALSE)*U251)+(VLOOKUP($V$8,Prices[],2,FALSE)*V251)+(VLOOKUP($W$8,Prices[],2,FALSE)*W251)+(VLOOKUP($X$8,Prices[],2,FALSE)*X251)+(VLOOKUP($Y$8,Prices[],2,FALSE)*Y251)+(VLOOKUP($Z$8,Prices[],2,FALSE)*Z251)+(VLOOKUP($AB$8,Prices[],2,FALSE)*AB251)+(VLOOKUP($O$8,Prices[],2,FALSE)*O251)+(VLOOKUP($P$8,Prices[],2,FALSE)*P251)+(VLOOKUP($Q$8,Prices[],2,FALSE)*Q251)+(VLOOKUP($R$8,Prices[],2,FALSE)*R251)+(VLOOKUP($AA$8,Prices[],2,FALSE)*AA251)+(VLOOKUP($S$8,Prices[],2,FALSE)*S251)</f>
        <v>2383100</v>
      </c>
      <c r="AE251" s="132">
        <f t="shared" si="13"/>
        <v>7.1</v>
      </c>
      <c r="AF251" s="91"/>
      <c r="AG251" s="91">
        <v>0.2</v>
      </c>
      <c r="AH251" s="91">
        <v>0.1</v>
      </c>
      <c r="AI251" s="91">
        <v>0.1</v>
      </c>
      <c r="AJ251" s="91"/>
      <c r="AK251" s="91">
        <v>0.1</v>
      </c>
      <c r="AL251" s="91">
        <v>0.1</v>
      </c>
      <c r="AM251" s="91">
        <v>1</v>
      </c>
      <c r="AN251" s="91"/>
      <c r="AO251" s="91"/>
      <c r="AP251" s="91">
        <v>1</v>
      </c>
      <c r="AQ251" s="91"/>
      <c r="AR251" s="91"/>
      <c r="AS251" s="91"/>
      <c r="AT251" s="91">
        <v>4.5</v>
      </c>
      <c r="AU251" s="132">
        <f>(VLOOKUP($AF$8,Prices[],2,FALSE)*AF251)+(VLOOKUP($AG$8,Prices[],2,FALSE)*AG251)+(VLOOKUP($AH$8,Prices[],2,FALSE)*AH251)+(VLOOKUP($AI$8,Prices[],2,FALSE)*AI251)+(VLOOKUP($AJ$8,Prices[],2,FALSE)*AJ251)+(VLOOKUP($AK$8,Prices[],2,FALSE)*AK251)+(VLOOKUP($AL$8,Prices[],2,FALSE)*AL251)+(VLOOKUP($AM$8,Prices[],2,FALSE)*AM251)+(VLOOKUP($AN$8,Prices[],2,FALSE)*AN251)+(VLOOKUP($AO$8,Prices[],2,FALSE)*AO251)+(VLOOKUP($AP$8,Prices[],2,FALSE)*AP251)+(VLOOKUP($AT$8,Prices[],2,FALSE)*AT251)+(VLOOKUP($AQ$8,Prices[],2,FALSE)*AQ251)+(VLOOKUP($AR$8,Prices[],2,FALSE)*AR251)+(VLOOKUP($AS$8,Prices[],2,FALSE)*AS251)</f>
        <v>831400</v>
      </c>
      <c r="AV251" s="132">
        <f t="shared" si="14"/>
        <v>834085</v>
      </c>
      <c r="AW251" s="91" t="str">
        <f t="shared" si="15"/>
        <v>Credit is within Limit</v>
      </c>
      <c r="AX251" s="91" t="str">
        <f>IFERROR(IF(VLOOKUP(C251,'Overdue Credits'!$A:$F,6,0)&gt;2,"High Risk Customer",IF(VLOOKUP(C251,'Overdue Credits'!$A:$F,6,0)&gt;0,"Medium Risk Customer","Low Risk Customer")),"Low Risk Customer")</f>
        <v>Low Risk Customer</v>
      </c>
    </row>
    <row r="252" spans="1:50" x14ac:dyDescent="0.3">
      <c r="A252" s="14">
        <v>244</v>
      </c>
      <c r="B252" s="14" t="s">
        <v>19</v>
      </c>
      <c r="C252" s="14" t="s">
        <v>834</v>
      </c>
      <c r="D252" s="14"/>
      <c r="E252" s="14" t="s">
        <v>835</v>
      </c>
      <c r="F252" s="14" t="s">
        <v>753</v>
      </c>
      <c r="G252" s="137">
        <f t="shared" si="12"/>
        <v>15</v>
      </c>
      <c r="H252" s="91"/>
      <c r="I252" s="91"/>
      <c r="J252" s="91">
        <v>1.8</v>
      </c>
      <c r="K252" s="91">
        <v>1</v>
      </c>
      <c r="L252" s="91">
        <v>0.1</v>
      </c>
      <c r="M252" s="91"/>
      <c r="N252" s="91">
        <v>1</v>
      </c>
      <c r="O252" s="91">
        <v>7</v>
      </c>
      <c r="P252" s="91"/>
      <c r="Q252" s="91">
        <v>0.1</v>
      </c>
      <c r="R252" s="91"/>
      <c r="S252" s="91"/>
      <c r="T252" s="91"/>
      <c r="U252" s="91">
        <v>2</v>
      </c>
      <c r="V252" s="91">
        <v>1</v>
      </c>
      <c r="W252" s="91">
        <v>1</v>
      </c>
      <c r="X252" s="91"/>
      <c r="Y252" s="91"/>
      <c r="Z252" s="91"/>
      <c r="AA252" s="91"/>
      <c r="AB252" s="91"/>
      <c r="AC252" s="132">
        <f>(VLOOKUP($H$8,Prices[],2,FALSE)*H252)+(VLOOKUP($I$8,Prices[],2,FALSE)*I252)+(VLOOKUP($J$8,Prices[],2,FALSE)*J252)+(VLOOKUP($K$8,Prices[],2,FALSE)*K252)+(VLOOKUP($L$8,Prices[],2,FALSE)*L252)+(VLOOKUP($M$8,Prices[],2,FALSE)*M252)+(VLOOKUP($N$8,Prices[],2,FALSE)*N252)+(VLOOKUP($T$8,Prices[],2,FALSE)*T252)+(VLOOKUP($U$8,Prices[],2,FALSE)*U252)+(VLOOKUP($V$8,Prices[],2,FALSE)*V252)+(VLOOKUP($W$8,Prices[],2,FALSE)*W252)+(VLOOKUP($X$8,Prices[],2,FALSE)*X252)+(VLOOKUP($Y$8,Prices[],2,FALSE)*Y252)+(VLOOKUP($Z$8,Prices[],2,FALSE)*Z252)+(VLOOKUP($AB$8,Prices[],2,FALSE)*AB252)+(VLOOKUP($O$8,Prices[],2,FALSE)*O252)+(VLOOKUP($P$8,Prices[],2,FALSE)*P252)+(VLOOKUP($Q$8,Prices[],2,FALSE)*Q252)+(VLOOKUP($R$8,Prices[],2,FALSE)*R252)+(VLOOKUP($AA$8,Prices[],2,FALSE)*AA252)+(VLOOKUP($S$8,Prices[],2,FALSE)*S252)</f>
        <v>2383100</v>
      </c>
      <c r="AE252" s="132">
        <f t="shared" si="13"/>
        <v>7.6999999999999993</v>
      </c>
      <c r="AF252" s="91"/>
      <c r="AG252" s="91">
        <v>0.1</v>
      </c>
      <c r="AH252" s="91"/>
      <c r="AI252" s="91"/>
      <c r="AJ252" s="91"/>
      <c r="AK252" s="91"/>
      <c r="AL252" s="91">
        <v>0.3</v>
      </c>
      <c r="AM252" s="91"/>
      <c r="AN252" s="91"/>
      <c r="AO252" s="91"/>
      <c r="AP252" s="91">
        <v>2</v>
      </c>
      <c r="AQ252" s="91"/>
      <c r="AR252" s="91"/>
      <c r="AS252" s="91"/>
      <c r="AT252" s="91">
        <v>5.3</v>
      </c>
      <c r="AU252" s="132">
        <f>(VLOOKUP($AF$8,Prices[],2,FALSE)*AF252)+(VLOOKUP($AG$8,Prices[],2,FALSE)*AG252)+(VLOOKUP($AH$8,Prices[],2,FALSE)*AH252)+(VLOOKUP($AI$8,Prices[],2,FALSE)*AI252)+(VLOOKUP($AJ$8,Prices[],2,FALSE)*AJ252)+(VLOOKUP($AK$8,Prices[],2,FALSE)*AK252)+(VLOOKUP($AL$8,Prices[],2,FALSE)*AL252)+(VLOOKUP($AM$8,Prices[],2,FALSE)*AM252)+(VLOOKUP($AN$8,Prices[],2,FALSE)*AN252)+(VLOOKUP($AO$8,Prices[],2,FALSE)*AO252)+(VLOOKUP($AP$8,Prices[],2,FALSE)*AP252)+(VLOOKUP($AT$8,Prices[],2,FALSE)*AT252)+(VLOOKUP($AQ$8,Prices[],2,FALSE)*AQ252)+(VLOOKUP($AR$8,Prices[],2,FALSE)*AR252)+(VLOOKUP($AS$8,Prices[],2,FALSE)*AS252)</f>
        <v>827500</v>
      </c>
      <c r="AV252" s="132">
        <f t="shared" si="14"/>
        <v>834085</v>
      </c>
      <c r="AW252" s="91" t="str">
        <f t="shared" si="15"/>
        <v>Credit is within Limit</v>
      </c>
      <c r="AX252" s="91" t="str">
        <f>IFERROR(IF(VLOOKUP(C252,'Overdue Credits'!$A:$F,6,0)&gt;2,"High Risk Customer",IF(VLOOKUP(C252,'Overdue Credits'!$A:$F,6,0)&gt;0,"Medium Risk Customer","Low Risk Customer")),"Low Risk Customer")</f>
        <v>Low Risk Customer</v>
      </c>
    </row>
    <row r="253" spans="1:50" x14ac:dyDescent="0.3">
      <c r="A253" s="14">
        <v>245</v>
      </c>
      <c r="B253" s="14" t="s">
        <v>19</v>
      </c>
      <c r="C253" s="14" t="s">
        <v>361</v>
      </c>
      <c r="D253" s="14"/>
      <c r="E253" s="14" t="s">
        <v>362</v>
      </c>
      <c r="F253" s="14" t="s">
        <v>752</v>
      </c>
      <c r="G253" s="137">
        <f t="shared" si="12"/>
        <v>35</v>
      </c>
      <c r="H253" s="91"/>
      <c r="I253" s="91"/>
      <c r="J253" s="91">
        <v>5</v>
      </c>
      <c r="K253" s="91">
        <v>0.4</v>
      </c>
      <c r="L253" s="91">
        <v>2</v>
      </c>
      <c r="M253" s="91"/>
      <c r="N253" s="91">
        <v>1.4</v>
      </c>
      <c r="O253" s="91">
        <v>9</v>
      </c>
      <c r="P253" s="91"/>
      <c r="Q253" s="91">
        <v>1</v>
      </c>
      <c r="R253" s="91"/>
      <c r="S253" s="91"/>
      <c r="T253" s="91"/>
      <c r="U253" s="91">
        <v>0.1</v>
      </c>
      <c r="V253" s="91">
        <v>3</v>
      </c>
      <c r="W253" s="91">
        <v>0.1</v>
      </c>
      <c r="X253" s="91">
        <v>13</v>
      </c>
      <c r="Y253" s="91"/>
      <c r="Z253" s="91"/>
      <c r="AA253" s="91"/>
      <c r="AB253" s="91"/>
      <c r="AC253" s="132">
        <f>(VLOOKUP($H$8,Prices[],2,FALSE)*H253)+(VLOOKUP($I$8,Prices[],2,FALSE)*I253)+(VLOOKUP($J$8,Prices[],2,FALSE)*J253)+(VLOOKUP($K$8,Prices[],2,FALSE)*K253)+(VLOOKUP($L$8,Prices[],2,FALSE)*L253)+(VLOOKUP($M$8,Prices[],2,FALSE)*M253)+(VLOOKUP($N$8,Prices[],2,FALSE)*N253)+(VLOOKUP($T$8,Prices[],2,FALSE)*T253)+(VLOOKUP($U$8,Prices[],2,FALSE)*U253)+(VLOOKUP($V$8,Prices[],2,FALSE)*V253)+(VLOOKUP($W$8,Prices[],2,FALSE)*W253)+(VLOOKUP($X$8,Prices[],2,FALSE)*X253)+(VLOOKUP($Y$8,Prices[],2,FALSE)*Y253)+(VLOOKUP($Z$8,Prices[],2,FALSE)*Z253)+(VLOOKUP($AB$8,Prices[],2,FALSE)*AB253)+(VLOOKUP($O$8,Prices[],2,FALSE)*O253)+(VLOOKUP($P$8,Prices[],2,FALSE)*P253)+(VLOOKUP($Q$8,Prices[],2,FALSE)*Q253)+(VLOOKUP($R$8,Prices[],2,FALSE)*R253)+(VLOOKUP($AA$8,Prices[],2,FALSE)*AA253)+(VLOOKUP($S$8,Prices[],2,FALSE)*S253)</f>
        <v>5752550</v>
      </c>
      <c r="AE253" s="132">
        <f t="shared" si="13"/>
        <v>15.5</v>
      </c>
      <c r="AF253" s="91"/>
      <c r="AG253" s="91">
        <v>0.5</v>
      </c>
      <c r="AH253" s="91">
        <v>1</v>
      </c>
      <c r="AI253" s="91">
        <v>0.1</v>
      </c>
      <c r="AJ253" s="91"/>
      <c r="AK253" s="91">
        <v>0.2</v>
      </c>
      <c r="AL253" s="91">
        <v>4</v>
      </c>
      <c r="AM253" s="91">
        <v>1.2</v>
      </c>
      <c r="AN253" s="91"/>
      <c r="AO253" s="91"/>
      <c r="AP253" s="91">
        <v>2</v>
      </c>
      <c r="AQ253" s="91"/>
      <c r="AR253" s="91"/>
      <c r="AS253" s="91"/>
      <c r="AT253" s="91">
        <v>6.5</v>
      </c>
      <c r="AU253" s="132">
        <f>(VLOOKUP($AF$8,Prices[],2,FALSE)*AF253)+(VLOOKUP($AG$8,Prices[],2,FALSE)*AG253)+(VLOOKUP($AH$8,Prices[],2,FALSE)*AH253)+(VLOOKUP($AI$8,Prices[],2,FALSE)*AI253)+(VLOOKUP($AJ$8,Prices[],2,FALSE)*AJ253)+(VLOOKUP($AK$8,Prices[],2,FALSE)*AK253)+(VLOOKUP($AL$8,Prices[],2,FALSE)*AL253)+(VLOOKUP($AM$8,Prices[],2,FALSE)*AM253)+(VLOOKUP($AN$8,Prices[],2,FALSE)*AN253)+(VLOOKUP($AO$8,Prices[],2,FALSE)*AO253)+(VLOOKUP($AP$8,Prices[],2,FALSE)*AP253)+(VLOOKUP($AT$8,Prices[],2,FALSE)*AT253)+(VLOOKUP($AQ$8,Prices[],2,FALSE)*AQ253)+(VLOOKUP($AR$8,Prices[],2,FALSE)*AR253)+(VLOOKUP($AS$8,Prices[],2,FALSE)*AS253)</f>
        <v>2001950</v>
      </c>
      <c r="AV253" s="132">
        <f t="shared" si="14"/>
        <v>2013392.4999999998</v>
      </c>
      <c r="AW253" s="91" t="str">
        <f t="shared" si="15"/>
        <v>Credit is within Limit</v>
      </c>
      <c r="AX253" s="91" t="str">
        <f>IFERROR(IF(VLOOKUP(C253,'Overdue Credits'!$A:$F,6,0)&gt;2,"High Risk Customer",IF(VLOOKUP(C253,'Overdue Credits'!$A:$F,6,0)&gt;0,"Medium Risk Customer","Low Risk Customer")),"Low Risk Customer")</f>
        <v>Low Risk Customer</v>
      </c>
    </row>
    <row r="254" spans="1:50" x14ac:dyDescent="0.3">
      <c r="A254" s="14">
        <v>246</v>
      </c>
      <c r="B254" s="14" t="s">
        <v>19</v>
      </c>
      <c r="C254" s="14" t="s">
        <v>349</v>
      </c>
      <c r="D254" s="14"/>
      <c r="E254" s="14" t="s">
        <v>350</v>
      </c>
      <c r="F254" s="14" t="s">
        <v>752</v>
      </c>
      <c r="G254" s="137">
        <f t="shared" si="12"/>
        <v>100</v>
      </c>
      <c r="H254" s="91"/>
      <c r="I254" s="91"/>
      <c r="J254" s="91">
        <v>4</v>
      </c>
      <c r="K254" s="91">
        <v>17.399999999999999</v>
      </c>
      <c r="L254" s="91">
        <v>3</v>
      </c>
      <c r="M254" s="91"/>
      <c r="N254" s="91">
        <v>1</v>
      </c>
      <c r="O254" s="91">
        <v>20</v>
      </c>
      <c r="P254" s="91"/>
      <c r="Q254" s="91">
        <v>3</v>
      </c>
      <c r="R254" s="91"/>
      <c r="S254" s="91"/>
      <c r="T254" s="91"/>
      <c r="U254" s="91">
        <v>0.3</v>
      </c>
      <c r="V254" s="91">
        <v>0.3</v>
      </c>
      <c r="W254" s="91">
        <v>1</v>
      </c>
      <c r="X254" s="91">
        <v>50</v>
      </c>
      <c r="Y254" s="91"/>
      <c r="Z254" s="91"/>
      <c r="AA254" s="91"/>
      <c r="AB254" s="91"/>
      <c r="AC254" s="132">
        <f>(VLOOKUP($H$8,Prices[],2,FALSE)*H254)+(VLOOKUP($I$8,Prices[],2,FALSE)*I254)+(VLOOKUP($J$8,Prices[],2,FALSE)*J254)+(VLOOKUP($K$8,Prices[],2,FALSE)*K254)+(VLOOKUP($L$8,Prices[],2,FALSE)*L254)+(VLOOKUP($M$8,Prices[],2,FALSE)*M254)+(VLOOKUP($N$8,Prices[],2,FALSE)*N254)+(VLOOKUP($T$8,Prices[],2,FALSE)*T254)+(VLOOKUP($U$8,Prices[],2,FALSE)*U254)+(VLOOKUP($V$8,Prices[],2,FALSE)*V254)+(VLOOKUP($W$8,Prices[],2,FALSE)*W254)+(VLOOKUP($X$8,Prices[],2,FALSE)*X254)+(VLOOKUP($Y$8,Prices[],2,FALSE)*Y254)+(VLOOKUP($Z$8,Prices[],2,FALSE)*Z254)+(VLOOKUP($AB$8,Prices[],2,FALSE)*AB254)+(VLOOKUP($O$8,Prices[],2,FALSE)*O254)+(VLOOKUP($P$8,Prices[],2,FALSE)*P254)+(VLOOKUP($Q$8,Prices[],2,FALSE)*Q254)+(VLOOKUP($R$8,Prices[],2,FALSE)*R254)+(VLOOKUP($AA$8,Prices[],2,FALSE)*AA254)+(VLOOKUP($S$8,Prices[],2,FALSE)*S254)</f>
        <v>16088950</v>
      </c>
      <c r="AE254" s="132">
        <f t="shared" si="13"/>
        <v>42</v>
      </c>
      <c r="AF254" s="91"/>
      <c r="AG254" s="91">
        <v>0.5</v>
      </c>
      <c r="AH254" s="91">
        <v>1</v>
      </c>
      <c r="AI254" s="91">
        <v>0.1</v>
      </c>
      <c r="AJ254" s="91"/>
      <c r="AK254" s="91">
        <v>0.2</v>
      </c>
      <c r="AL254" s="91">
        <v>20</v>
      </c>
      <c r="AM254" s="91">
        <v>1.2</v>
      </c>
      <c r="AN254" s="91"/>
      <c r="AO254" s="91"/>
      <c r="AP254" s="91">
        <v>2</v>
      </c>
      <c r="AQ254" s="91"/>
      <c r="AR254" s="91"/>
      <c r="AS254" s="91"/>
      <c r="AT254" s="91">
        <v>17</v>
      </c>
      <c r="AU254" s="132">
        <f>(VLOOKUP($AF$8,Prices[],2,FALSE)*AF254)+(VLOOKUP($AG$8,Prices[],2,FALSE)*AG254)+(VLOOKUP($AH$8,Prices[],2,FALSE)*AH254)+(VLOOKUP($AI$8,Prices[],2,FALSE)*AI254)+(VLOOKUP($AJ$8,Prices[],2,FALSE)*AJ254)+(VLOOKUP($AK$8,Prices[],2,FALSE)*AK254)+(VLOOKUP($AL$8,Prices[],2,FALSE)*AL254)+(VLOOKUP($AM$8,Prices[],2,FALSE)*AM254)+(VLOOKUP($AN$8,Prices[],2,FALSE)*AN254)+(VLOOKUP($AO$8,Prices[],2,FALSE)*AO254)+(VLOOKUP($AP$8,Prices[],2,FALSE)*AP254)+(VLOOKUP($AT$8,Prices[],2,FALSE)*AT254)+(VLOOKUP($AQ$8,Prices[],2,FALSE)*AQ254)+(VLOOKUP($AR$8,Prices[],2,FALSE)*AR254)+(VLOOKUP($AS$8,Prices[],2,FALSE)*AS254)</f>
        <v>5544450</v>
      </c>
      <c r="AV254" s="132">
        <f t="shared" si="14"/>
        <v>5631132.5</v>
      </c>
      <c r="AW254" s="91" t="str">
        <f t="shared" si="15"/>
        <v>Credit is within Limit</v>
      </c>
      <c r="AX254" s="91" t="str">
        <f>IFERROR(IF(VLOOKUP(C254,'Overdue Credits'!$A:$F,6,0)&gt;2,"High Risk Customer",IF(VLOOKUP(C254,'Overdue Credits'!$A:$F,6,0)&gt;0,"Medium Risk Customer","Low Risk Customer")),"Low Risk Customer")</f>
        <v>Low Risk Customer</v>
      </c>
    </row>
    <row r="255" spans="1:50" x14ac:dyDescent="0.3">
      <c r="A255" s="14">
        <v>247</v>
      </c>
      <c r="B255" s="14" t="s">
        <v>19</v>
      </c>
      <c r="C255" s="14" t="s">
        <v>432</v>
      </c>
      <c r="D255" s="14"/>
      <c r="E255" s="14" t="s">
        <v>433</v>
      </c>
      <c r="F255" s="14" t="s">
        <v>752</v>
      </c>
      <c r="G255" s="137">
        <f t="shared" si="12"/>
        <v>40</v>
      </c>
      <c r="H255" s="91"/>
      <c r="I255" s="91"/>
      <c r="J255" s="91">
        <v>5</v>
      </c>
      <c r="K255" s="91">
        <v>1</v>
      </c>
      <c r="L255" s="91"/>
      <c r="M255" s="91"/>
      <c r="N255" s="91">
        <v>1</v>
      </c>
      <c r="O255" s="91">
        <v>10</v>
      </c>
      <c r="P255" s="91">
        <v>5</v>
      </c>
      <c r="Q255" s="91">
        <v>3</v>
      </c>
      <c r="R255" s="91"/>
      <c r="S255" s="91"/>
      <c r="T255" s="91"/>
      <c r="U255" s="91">
        <v>1</v>
      </c>
      <c r="V255" s="91">
        <v>1</v>
      </c>
      <c r="W255" s="91">
        <v>3</v>
      </c>
      <c r="X255" s="91">
        <v>10</v>
      </c>
      <c r="Y255" s="91"/>
      <c r="Z255" s="91"/>
      <c r="AA255" s="91"/>
      <c r="AB255" s="91"/>
      <c r="AC255" s="132">
        <f>(VLOOKUP($H$8,Prices[],2,FALSE)*H255)+(VLOOKUP($I$8,Prices[],2,FALSE)*I255)+(VLOOKUP($J$8,Prices[],2,FALSE)*J255)+(VLOOKUP($K$8,Prices[],2,FALSE)*K255)+(VLOOKUP($L$8,Prices[],2,FALSE)*L255)+(VLOOKUP($M$8,Prices[],2,FALSE)*M255)+(VLOOKUP($N$8,Prices[],2,FALSE)*N255)+(VLOOKUP($T$8,Prices[],2,FALSE)*T255)+(VLOOKUP($U$8,Prices[],2,FALSE)*U255)+(VLOOKUP($V$8,Prices[],2,FALSE)*V255)+(VLOOKUP($W$8,Prices[],2,FALSE)*W255)+(VLOOKUP($X$8,Prices[],2,FALSE)*X255)+(VLOOKUP($Y$8,Prices[],2,FALSE)*Y255)+(VLOOKUP($Z$8,Prices[],2,FALSE)*Z255)+(VLOOKUP($AB$8,Prices[],2,FALSE)*AB255)+(VLOOKUP($O$8,Prices[],2,FALSE)*O255)+(VLOOKUP($P$8,Prices[],2,FALSE)*P255)+(VLOOKUP($Q$8,Prices[],2,FALSE)*Q255)+(VLOOKUP($R$8,Prices[],2,FALSE)*R255)+(VLOOKUP($AA$8,Prices[],2,FALSE)*AA255)+(VLOOKUP($S$8,Prices[],2,FALSE)*S255)</f>
        <v>6850000</v>
      </c>
      <c r="AE255" s="132">
        <f t="shared" si="13"/>
        <v>17.3</v>
      </c>
      <c r="AF255" s="91"/>
      <c r="AG255" s="91">
        <v>2</v>
      </c>
      <c r="AH255" s="91">
        <v>2</v>
      </c>
      <c r="AI255" s="91"/>
      <c r="AJ255" s="91"/>
      <c r="AK255" s="91">
        <v>1</v>
      </c>
      <c r="AL255" s="91">
        <v>5</v>
      </c>
      <c r="AM255" s="91">
        <v>0.3</v>
      </c>
      <c r="AN255" s="91"/>
      <c r="AO255" s="91"/>
      <c r="AP255" s="91"/>
      <c r="AQ255" s="91"/>
      <c r="AR255" s="91"/>
      <c r="AS255" s="91"/>
      <c r="AT255" s="91">
        <v>7</v>
      </c>
      <c r="AU255" s="132">
        <f>(VLOOKUP($AF$8,Prices[],2,FALSE)*AF255)+(VLOOKUP($AG$8,Prices[],2,FALSE)*AG255)+(VLOOKUP($AH$8,Prices[],2,FALSE)*AH255)+(VLOOKUP($AI$8,Prices[],2,FALSE)*AI255)+(VLOOKUP($AJ$8,Prices[],2,FALSE)*AJ255)+(VLOOKUP($AK$8,Prices[],2,FALSE)*AK255)+(VLOOKUP($AL$8,Prices[],2,FALSE)*AL255)+(VLOOKUP($AM$8,Prices[],2,FALSE)*AM255)+(VLOOKUP($AN$8,Prices[],2,FALSE)*AN255)+(VLOOKUP($AO$8,Prices[],2,FALSE)*AO255)+(VLOOKUP($AP$8,Prices[],2,FALSE)*AP255)+(VLOOKUP($AT$8,Prices[],2,FALSE)*AT255)+(VLOOKUP($AQ$8,Prices[],2,FALSE)*AQ255)+(VLOOKUP($AR$8,Prices[],2,FALSE)*AR255)+(VLOOKUP($AS$8,Prices[],2,FALSE)*AS255)</f>
        <v>2370750</v>
      </c>
      <c r="AV255" s="132">
        <f t="shared" si="14"/>
        <v>2397500</v>
      </c>
      <c r="AW255" s="91" t="str">
        <f t="shared" si="15"/>
        <v>Credit is within Limit</v>
      </c>
      <c r="AX255" s="91" t="str">
        <f>IFERROR(IF(VLOOKUP(C255,'Overdue Credits'!$A:$F,6,0)&gt;2,"High Risk Customer",IF(VLOOKUP(C255,'Overdue Credits'!$A:$F,6,0)&gt;0,"Medium Risk Customer","Low Risk Customer")),"Low Risk Customer")</f>
        <v>Low Risk Customer</v>
      </c>
    </row>
    <row r="256" spans="1:50" x14ac:dyDescent="0.3">
      <c r="A256" s="14">
        <v>248</v>
      </c>
      <c r="B256" s="14" t="s">
        <v>19</v>
      </c>
      <c r="C256" s="14" t="s">
        <v>369</v>
      </c>
      <c r="D256" s="14"/>
      <c r="E256" s="14" t="s">
        <v>1472</v>
      </c>
      <c r="F256" s="14" t="s">
        <v>753</v>
      </c>
      <c r="G256" s="137">
        <f t="shared" si="12"/>
        <v>14.999999999999998</v>
      </c>
      <c r="H256" s="91"/>
      <c r="I256" s="91"/>
      <c r="J256" s="91">
        <v>2</v>
      </c>
      <c r="K256" s="91">
        <v>1</v>
      </c>
      <c r="L256" s="91">
        <v>0.1</v>
      </c>
      <c r="M256" s="91"/>
      <c r="N256" s="91">
        <v>1</v>
      </c>
      <c r="O256" s="91">
        <v>6.3</v>
      </c>
      <c r="P256" s="91"/>
      <c r="Q256" s="91">
        <v>0.6</v>
      </c>
      <c r="R256" s="91"/>
      <c r="S256" s="91"/>
      <c r="T256" s="91"/>
      <c r="U256" s="91">
        <v>2</v>
      </c>
      <c r="V256" s="91">
        <v>1</v>
      </c>
      <c r="W256" s="91">
        <v>1</v>
      </c>
      <c r="X256" s="91"/>
      <c r="Y256" s="91"/>
      <c r="Z256" s="91"/>
      <c r="AA256" s="91"/>
      <c r="AB256" s="91"/>
      <c r="AC256" s="132">
        <f>(VLOOKUP($H$8,Prices[],2,FALSE)*H256)+(VLOOKUP($I$8,Prices[],2,FALSE)*I256)+(VLOOKUP($J$8,Prices[],2,FALSE)*J256)+(VLOOKUP($K$8,Prices[],2,FALSE)*K256)+(VLOOKUP($L$8,Prices[],2,FALSE)*L256)+(VLOOKUP($M$8,Prices[],2,FALSE)*M256)+(VLOOKUP($N$8,Prices[],2,FALSE)*N256)+(VLOOKUP($T$8,Prices[],2,FALSE)*T256)+(VLOOKUP($U$8,Prices[],2,FALSE)*U256)+(VLOOKUP($V$8,Prices[],2,FALSE)*V256)+(VLOOKUP($W$8,Prices[],2,FALSE)*W256)+(VLOOKUP($X$8,Prices[],2,FALSE)*X256)+(VLOOKUP($Y$8,Prices[],2,FALSE)*Y256)+(VLOOKUP($Z$8,Prices[],2,FALSE)*Z256)+(VLOOKUP($AB$8,Prices[],2,FALSE)*AB256)+(VLOOKUP($O$8,Prices[],2,FALSE)*O256)+(VLOOKUP($P$8,Prices[],2,FALSE)*P256)+(VLOOKUP($Q$8,Prices[],2,FALSE)*Q256)+(VLOOKUP($R$8,Prices[],2,FALSE)*R256)+(VLOOKUP($AA$8,Prices[],2,FALSE)*AA256)+(VLOOKUP($S$8,Prices[],2,FALSE)*S256)</f>
        <v>2371650</v>
      </c>
      <c r="AE256" s="132">
        <f t="shared" si="13"/>
        <v>6.1</v>
      </c>
      <c r="AF256" s="91"/>
      <c r="AG256" s="91">
        <v>0.5</v>
      </c>
      <c r="AH256" s="91">
        <v>1</v>
      </c>
      <c r="AI256" s="91">
        <v>0.1</v>
      </c>
      <c r="AJ256" s="91"/>
      <c r="AK256" s="91">
        <v>0.2</v>
      </c>
      <c r="AL256" s="91">
        <v>1</v>
      </c>
      <c r="AM256" s="91"/>
      <c r="AN256" s="91"/>
      <c r="AO256" s="91"/>
      <c r="AP256" s="91">
        <v>1</v>
      </c>
      <c r="AQ256" s="91"/>
      <c r="AR256" s="91"/>
      <c r="AS256" s="91"/>
      <c r="AT256" s="91">
        <v>2.2999999999999998</v>
      </c>
      <c r="AU256" s="132">
        <f>(VLOOKUP($AF$8,Prices[],2,FALSE)*AF256)+(VLOOKUP($AG$8,Prices[],2,FALSE)*AG256)+(VLOOKUP($AH$8,Prices[],2,FALSE)*AH256)+(VLOOKUP($AI$8,Prices[],2,FALSE)*AI256)+(VLOOKUP($AJ$8,Prices[],2,FALSE)*AJ256)+(VLOOKUP($AK$8,Prices[],2,FALSE)*AK256)+(VLOOKUP($AL$8,Prices[],2,FALSE)*AL256)+(VLOOKUP($AM$8,Prices[],2,FALSE)*AM256)+(VLOOKUP($AN$8,Prices[],2,FALSE)*AN256)+(VLOOKUP($AO$8,Prices[],2,FALSE)*AO256)+(VLOOKUP($AP$8,Prices[],2,FALSE)*AP256)+(VLOOKUP($AT$8,Prices[],2,FALSE)*AT256)+(VLOOKUP($AQ$8,Prices[],2,FALSE)*AQ256)+(VLOOKUP($AR$8,Prices[],2,FALSE)*AR256)+(VLOOKUP($AS$8,Prices[],2,FALSE)*AS256)</f>
        <v>815450</v>
      </c>
      <c r="AV256" s="132">
        <f t="shared" si="14"/>
        <v>830077.5</v>
      </c>
      <c r="AW256" s="91" t="str">
        <f t="shared" si="15"/>
        <v>Credit is within Limit</v>
      </c>
      <c r="AX256" s="91" t="str">
        <f>IFERROR(IF(VLOOKUP(C256,'Overdue Credits'!$A:$F,6,0)&gt;2,"High Risk Customer",IF(VLOOKUP(C256,'Overdue Credits'!$A:$F,6,0)&gt;0,"Medium Risk Customer","Low Risk Customer")),"Low Risk Customer")</f>
        <v>Low Risk Customer</v>
      </c>
    </row>
    <row r="257" spans="1:50" x14ac:dyDescent="0.3">
      <c r="A257" s="14">
        <v>249</v>
      </c>
      <c r="B257" s="14" t="s">
        <v>19</v>
      </c>
      <c r="C257" s="14" t="s">
        <v>323</v>
      </c>
      <c r="D257" s="14"/>
      <c r="E257" s="14" t="s">
        <v>324</v>
      </c>
      <c r="F257" s="14" t="s">
        <v>752</v>
      </c>
      <c r="G257" s="137">
        <f t="shared" si="12"/>
        <v>50</v>
      </c>
      <c r="H257" s="91"/>
      <c r="I257" s="91"/>
      <c r="J257" s="91">
        <v>5</v>
      </c>
      <c r="K257" s="91">
        <v>1</v>
      </c>
      <c r="L257" s="91">
        <v>2</v>
      </c>
      <c r="M257" s="91"/>
      <c r="N257" s="91">
        <v>1</v>
      </c>
      <c r="O257" s="91">
        <v>19</v>
      </c>
      <c r="P257" s="91"/>
      <c r="Q257" s="91">
        <v>1</v>
      </c>
      <c r="R257" s="91"/>
      <c r="S257" s="91"/>
      <c r="T257" s="91"/>
      <c r="U257" s="91">
        <v>1</v>
      </c>
      <c r="V257" s="91">
        <v>1</v>
      </c>
      <c r="W257" s="91">
        <v>1</v>
      </c>
      <c r="X257" s="91">
        <v>18</v>
      </c>
      <c r="Y257" s="91"/>
      <c r="Z257" s="91"/>
      <c r="AA257" s="91"/>
      <c r="AB257" s="91"/>
      <c r="AC257" s="132">
        <f>(VLOOKUP($H$8,Prices[],2,FALSE)*H257)+(VLOOKUP($I$8,Prices[],2,FALSE)*I257)+(VLOOKUP($J$8,Prices[],2,FALSE)*J257)+(VLOOKUP($K$8,Prices[],2,FALSE)*K257)+(VLOOKUP($L$8,Prices[],2,FALSE)*L257)+(VLOOKUP($M$8,Prices[],2,FALSE)*M257)+(VLOOKUP($N$8,Prices[],2,FALSE)*N257)+(VLOOKUP($T$8,Prices[],2,FALSE)*T257)+(VLOOKUP($U$8,Prices[],2,FALSE)*U257)+(VLOOKUP($V$8,Prices[],2,FALSE)*V257)+(VLOOKUP($W$8,Prices[],2,FALSE)*W257)+(VLOOKUP($X$8,Prices[],2,FALSE)*X257)+(VLOOKUP($Y$8,Prices[],2,FALSE)*Y257)+(VLOOKUP($Z$8,Prices[],2,FALSE)*Z257)+(VLOOKUP($AB$8,Prices[],2,FALSE)*AB257)+(VLOOKUP($O$8,Prices[],2,FALSE)*O257)+(VLOOKUP($P$8,Prices[],2,FALSE)*P257)+(VLOOKUP($Q$8,Prices[],2,FALSE)*Q257)+(VLOOKUP($R$8,Prices[],2,FALSE)*R257)+(VLOOKUP($AA$8,Prices[],2,FALSE)*AA257)+(VLOOKUP($S$8,Prices[],2,FALSE)*S257)</f>
        <v>8430000</v>
      </c>
      <c r="AE257" s="132">
        <f t="shared" si="13"/>
        <v>22</v>
      </c>
      <c r="AF257" s="91"/>
      <c r="AG257" s="91">
        <v>0.5</v>
      </c>
      <c r="AH257" s="91">
        <v>1</v>
      </c>
      <c r="AI257" s="91">
        <v>0.1</v>
      </c>
      <c r="AJ257" s="91"/>
      <c r="AK257" s="91">
        <v>7</v>
      </c>
      <c r="AL257" s="91">
        <v>4</v>
      </c>
      <c r="AM257" s="91">
        <v>1</v>
      </c>
      <c r="AN257" s="91"/>
      <c r="AO257" s="91"/>
      <c r="AP257" s="91">
        <v>0.1</v>
      </c>
      <c r="AQ257" s="91"/>
      <c r="AR257" s="91"/>
      <c r="AS257" s="91"/>
      <c r="AT257" s="91">
        <v>8.3000000000000007</v>
      </c>
      <c r="AU257" s="132">
        <f>(VLOOKUP($AF$8,Prices[],2,FALSE)*AF257)+(VLOOKUP($AG$8,Prices[],2,FALSE)*AG257)+(VLOOKUP($AH$8,Prices[],2,FALSE)*AH257)+(VLOOKUP($AI$8,Prices[],2,FALSE)*AI257)+(VLOOKUP($AJ$8,Prices[],2,FALSE)*AJ257)+(VLOOKUP($AK$8,Prices[],2,FALSE)*AK257)+(VLOOKUP($AL$8,Prices[],2,FALSE)*AL257)+(VLOOKUP($AM$8,Prices[],2,FALSE)*AM257)+(VLOOKUP($AN$8,Prices[],2,FALSE)*AN257)+(VLOOKUP($AO$8,Prices[],2,FALSE)*AO257)+(VLOOKUP($AP$8,Prices[],2,FALSE)*AP257)+(VLOOKUP($AT$8,Prices[],2,FALSE)*AT257)+(VLOOKUP($AQ$8,Prices[],2,FALSE)*AQ257)+(VLOOKUP($AR$8,Prices[],2,FALSE)*AR257)+(VLOOKUP($AS$8,Prices[],2,FALSE)*AS257)</f>
        <v>2943550</v>
      </c>
      <c r="AV257" s="132">
        <f t="shared" si="14"/>
        <v>2950500</v>
      </c>
      <c r="AW257" s="91" t="str">
        <f t="shared" si="15"/>
        <v>Credit is within Limit</v>
      </c>
      <c r="AX257" s="91" t="str">
        <f>IFERROR(IF(VLOOKUP(C257,'Overdue Credits'!$A:$F,6,0)&gt;2,"High Risk Customer",IF(VLOOKUP(C257,'Overdue Credits'!$A:$F,6,0)&gt;0,"Medium Risk Customer","Low Risk Customer")),"Low Risk Customer")</f>
        <v>Low Risk Customer</v>
      </c>
    </row>
    <row r="258" spans="1:50" x14ac:dyDescent="0.3">
      <c r="A258" s="14">
        <v>250</v>
      </c>
      <c r="B258" s="14" t="s">
        <v>19</v>
      </c>
      <c r="C258" s="14" t="s">
        <v>487</v>
      </c>
      <c r="D258" s="14"/>
      <c r="E258" s="14" t="s">
        <v>488</v>
      </c>
      <c r="F258" s="14" t="s">
        <v>753</v>
      </c>
      <c r="G258" s="137">
        <f t="shared" si="12"/>
        <v>10</v>
      </c>
      <c r="H258" s="91"/>
      <c r="I258" s="91"/>
      <c r="J258" s="91">
        <v>0.1</v>
      </c>
      <c r="K258" s="91">
        <v>0</v>
      </c>
      <c r="L258" s="91">
        <v>0.5</v>
      </c>
      <c r="M258" s="91"/>
      <c r="N258" s="91">
        <v>0.8</v>
      </c>
      <c r="O258" s="91">
        <v>2</v>
      </c>
      <c r="P258" s="91"/>
      <c r="Q258" s="91">
        <v>0.5</v>
      </c>
      <c r="R258" s="91"/>
      <c r="S258" s="91"/>
      <c r="T258" s="91"/>
      <c r="U258" s="91">
        <v>1</v>
      </c>
      <c r="V258" s="91">
        <v>0</v>
      </c>
      <c r="W258" s="91">
        <v>1</v>
      </c>
      <c r="X258" s="91">
        <v>4.0999999999999996</v>
      </c>
      <c r="Y258" s="91"/>
      <c r="Z258" s="91"/>
      <c r="AA258" s="91"/>
      <c r="AB258" s="91"/>
      <c r="AC258" s="132">
        <f>(VLOOKUP($H$8,Prices[],2,FALSE)*H258)+(VLOOKUP($I$8,Prices[],2,FALSE)*I258)+(VLOOKUP($J$8,Prices[],2,FALSE)*J258)+(VLOOKUP($K$8,Prices[],2,FALSE)*K258)+(VLOOKUP($L$8,Prices[],2,FALSE)*L258)+(VLOOKUP($M$8,Prices[],2,FALSE)*M258)+(VLOOKUP($N$8,Prices[],2,FALSE)*N258)+(VLOOKUP($T$8,Prices[],2,FALSE)*T258)+(VLOOKUP($U$8,Prices[],2,FALSE)*U258)+(VLOOKUP($V$8,Prices[],2,FALSE)*V258)+(VLOOKUP($W$8,Prices[],2,FALSE)*W258)+(VLOOKUP($X$8,Prices[],2,FALSE)*X258)+(VLOOKUP($Y$8,Prices[],2,FALSE)*Y258)+(VLOOKUP($Z$8,Prices[],2,FALSE)*Z258)+(VLOOKUP($AB$8,Prices[],2,FALSE)*AB258)+(VLOOKUP($O$8,Prices[],2,FALSE)*O258)+(VLOOKUP($P$8,Prices[],2,FALSE)*P258)+(VLOOKUP($Q$8,Prices[],2,FALSE)*Q258)+(VLOOKUP($R$8,Prices[],2,FALSE)*R258)+(VLOOKUP($AA$8,Prices[],2,FALSE)*AA258)+(VLOOKUP($S$8,Prices[],2,FALSE)*S258)</f>
        <v>1437350</v>
      </c>
      <c r="AE258" s="132">
        <f t="shared" si="13"/>
        <v>3.3000000000000003</v>
      </c>
      <c r="AF258" s="91"/>
      <c r="AG258" s="91">
        <v>0.5</v>
      </c>
      <c r="AH258" s="91">
        <v>0.1</v>
      </c>
      <c r="AI258" s="91"/>
      <c r="AJ258" s="91"/>
      <c r="AK258" s="91">
        <v>0.2</v>
      </c>
      <c r="AL258" s="91">
        <v>1.3</v>
      </c>
      <c r="AM258" s="91">
        <v>1</v>
      </c>
      <c r="AN258" s="91"/>
      <c r="AO258" s="91"/>
      <c r="AP258" s="91">
        <v>0.2</v>
      </c>
      <c r="AQ258" s="91"/>
      <c r="AR258" s="91"/>
      <c r="AS258" s="91"/>
      <c r="AT258" s="91">
        <v>0</v>
      </c>
      <c r="AU258" s="132">
        <f>(VLOOKUP($AF$8,Prices[],2,FALSE)*AF258)+(VLOOKUP($AG$8,Prices[],2,FALSE)*AG258)+(VLOOKUP($AH$8,Prices[],2,FALSE)*AH258)+(VLOOKUP($AI$8,Prices[],2,FALSE)*AI258)+(VLOOKUP($AJ$8,Prices[],2,FALSE)*AJ258)+(VLOOKUP($AK$8,Prices[],2,FALSE)*AK258)+(VLOOKUP($AL$8,Prices[],2,FALSE)*AL258)+(VLOOKUP($AM$8,Prices[],2,FALSE)*AM258)+(VLOOKUP($AN$8,Prices[],2,FALSE)*AN258)+(VLOOKUP($AO$8,Prices[],2,FALSE)*AO258)+(VLOOKUP($AP$8,Prices[],2,FALSE)*AP258)+(VLOOKUP($AT$8,Prices[],2,FALSE)*AT258)+(VLOOKUP($AQ$8,Prices[],2,FALSE)*AQ258)+(VLOOKUP($AR$8,Prices[],2,FALSE)*AR258)+(VLOOKUP($AS$8,Prices[],2,FALSE)*AS258)</f>
        <v>495800</v>
      </c>
      <c r="AV258" s="132">
        <f t="shared" si="14"/>
        <v>503072.49999999994</v>
      </c>
      <c r="AW258" s="91" t="str">
        <f t="shared" si="15"/>
        <v>Credit is within Limit</v>
      </c>
      <c r="AX258" s="91" t="str">
        <f>IFERROR(IF(VLOOKUP(C258,'Overdue Credits'!$A:$F,6,0)&gt;2,"High Risk Customer",IF(VLOOKUP(C258,'Overdue Credits'!$A:$F,6,0)&gt;0,"Medium Risk Customer","Low Risk Customer")),"Low Risk Customer")</f>
        <v>Low Risk Customer</v>
      </c>
    </row>
    <row r="259" spans="1:50" x14ac:dyDescent="0.3">
      <c r="A259" s="14">
        <v>251</v>
      </c>
      <c r="B259" s="14" t="s">
        <v>19</v>
      </c>
      <c r="C259" s="14" t="s">
        <v>428</v>
      </c>
      <c r="D259" s="14"/>
      <c r="E259" s="14" t="s">
        <v>429</v>
      </c>
      <c r="F259" s="14" t="s">
        <v>753</v>
      </c>
      <c r="G259" s="137">
        <f t="shared" si="12"/>
        <v>10</v>
      </c>
      <c r="H259" s="91"/>
      <c r="I259" s="91"/>
      <c r="J259" s="91">
        <v>1</v>
      </c>
      <c r="K259" s="91">
        <v>0</v>
      </c>
      <c r="L259" s="91"/>
      <c r="M259" s="91"/>
      <c r="N259" s="91"/>
      <c r="O259" s="91">
        <v>1</v>
      </c>
      <c r="P259" s="91">
        <v>2</v>
      </c>
      <c r="Q259" s="91">
        <v>2</v>
      </c>
      <c r="R259" s="91"/>
      <c r="S259" s="91"/>
      <c r="T259" s="91"/>
      <c r="U259" s="91">
        <v>1</v>
      </c>
      <c r="V259" s="91">
        <v>0</v>
      </c>
      <c r="W259" s="91">
        <v>1</v>
      </c>
      <c r="X259" s="91">
        <v>2</v>
      </c>
      <c r="Y259" s="91"/>
      <c r="Z259" s="91"/>
      <c r="AA259" s="91"/>
      <c r="AB259" s="91"/>
      <c r="AC259" s="132">
        <f>(VLOOKUP($H$8,Prices[],2,FALSE)*H259)+(VLOOKUP($I$8,Prices[],2,FALSE)*I259)+(VLOOKUP($J$8,Prices[],2,FALSE)*J259)+(VLOOKUP($K$8,Prices[],2,FALSE)*K259)+(VLOOKUP($L$8,Prices[],2,FALSE)*L259)+(VLOOKUP($M$8,Prices[],2,FALSE)*M259)+(VLOOKUP($N$8,Prices[],2,FALSE)*N259)+(VLOOKUP($T$8,Prices[],2,FALSE)*T259)+(VLOOKUP($U$8,Prices[],2,FALSE)*U259)+(VLOOKUP($V$8,Prices[],2,FALSE)*V259)+(VLOOKUP($W$8,Prices[],2,FALSE)*W259)+(VLOOKUP($X$8,Prices[],2,FALSE)*X259)+(VLOOKUP($Y$8,Prices[],2,FALSE)*Y259)+(VLOOKUP($Z$8,Prices[],2,FALSE)*Z259)+(VLOOKUP($AB$8,Prices[],2,FALSE)*AB259)+(VLOOKUP($O$8,Prices[],2,FALSE)*O259)+(VLOOKUP($P$8,Prices[],2,FALSE)*P259)+(VLOOKUP($Q$8,Prices[],2,FALSE)*Q259)+(VLOOKUP($R$8,Prices[],2,FALSE)*R259)+(VLOOKUP($AA$8,Prices[],2,FALSE)*AA259)+(VLOOKUP($S$8,Prices[],2,FALSE)*S259)</f>
        <v>1664500</v>
      </c>
      <c r="AE259" s="132">
        <f t="shared" si="13"/>
        <v>4.8000000000000007</v>
      </c>
      <c r="AF259" s="91"/>
      <c r="AG259" s="91">
        <v>0.2</v>
      </c>
      <c r="AH259" s="91"/>
      <c r="AI259" s="91"/>
      <c r="AJ259" s="91"/>
      <c r="AK259" s="91">
        <v>1</v>
      </c>
      <c r="AL259" s="91">
        <v>0.4</v>
      </c>
      <c r="AM259" s="91">
        <v>0.1</v>
      </c>
      <c r="AN259" s="91"/>
      <c r="AO259" s="91"/>
      <c r="AP259" s="91">
        <v>0.1</v>
      </c>
      <c r="AQ259" s="91"/>
      <c r="AR259" s="91"/>
      <c r="AS259" s="91"/>
      <c r="AT259" s="91">
        <v>3</v>
      </c>
      <c r="AU259" s="132">
        <f>(VLOOKUP($AF$8,Prices[],2,FALSE)*AF259)+(VLOOKUP($AG$8,Prices[],2,FALSE)*AG259)+(VLOOKUP($AH$8,Prices[],2,FALSE)*AH259)+(VLOOKUP($AI$8,Prices[],2,FALSE)*AI259)+(VLOOKUP($AJ$8,Prices[],2,FALSE)*AJ259)+(VLOOKUP($AK$8,Prices[],2,FALSE)*AK259)+(VLOOKUP($AL$8,Prices[],2,FALSE)*AL259)+(VLOOKUP($AM$8,Prices[],2,FALSE)*AM259)+(VLOOKUP($AN$8,Prices[],2,FALSE)*AN259)+(VLOOKUP($AO$8,Prices[],2,FALSE)*AO259)+(VLOOKUP($AP$8,Prices[],2,FALSE)*AP259)+(VLOOKUP($AT$8,Prices[],2,FALSE)*AT259)+(VLOOKUP($AQ$8,Prices[],2,FALSE)*AQ259)+(VLOOKUP($AR$8,Prices[],2,FALSE)*AR259)+(VLOOKUP($AS$8,Prices[],2,FALSE)*AS259)</f>
        <v>576750</v>
      </c>
      <c r="AV259" s="132">
        <f t="shared" si="14"/>
        <v>582575</v>
      </c>
      <c r="AW259" s="91" t="str">
        <f t="shared" si="15"/>
        <v>Credit is within Limit</v>
      </c>
      <c r="AX259" s="91" t="str">
        <f>IFERROR(IF(VLOOKUP(C259,'Overdue Credits'!$A:$F,6,0)&gt;2,"High Risk Customer",IF(VLOOKUP(C259,'Overdue Credits'!$A:$F,6,0)&gt;0,"Medium Risk Customer","Low Risk Customer")),"Low Risk Customer")</f>
        <v>Low Risk Customer</v>
      </c>
    </row>
    <row r="260" spans="1:50" x14ac:dyDescent="0.3">
      <c r="A260" s="14">
        <v>252</v>
      </c>
      <c r="B260" s="14" t="s">
        <v>19</v>
      </c>
      <c r="C260" s="14" t="s">
        <v>412</v>
      </c>
      <c r="D260" s="14"/>
      <c r="E260" s="14" t="s">
        <v>413</v>
      </c>
      <c r="F260" s="14" t="s">
        <v>753</v>
      </c>
      <c r="G260" s="137">
        <f t="shared" si="12"/>
        <v>0</v>
      </c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132">
        <f>(VLOOKUP($H$8,Prices[],2,FALSE)*H260)+(VLOOKUP($I$8,Prices[],2,FALSE)*I260)+(VLOOKUP($J$8,Prices[],2,FALSE)*J260)+(VLOOKUP($K$8,Prices[],2,FALSE)*K260)+(VLOOKUP($L$8,Prices[],2,FALSE)*L260)+(VLOOKUP($M$8,Prices[],2,FALSE)*M260)+(VLOOKUP($N$8,Prices[],2,FALSE)*N260)+(VLOOKUP($T$8,Prices[],2,FALSE)*T260)+(VLOOKUP($U$8,Prices[],2,FALSE)*U260)+(VLOOKUP($V$8,Prices[],2,FALSE)*V260)+(VLOOKUP($W$8,Prices[],2,FALSE)*W260)+(VLOOKUP($X$8,Prices[],2,FALSE)*X260)+(VLOOKUP($Y$8,Prices[],2,FALSE)*Y260)+(VLOOKUP($Z$8,Prices[],2,FALSE)*Z260)+(VLOOKUP($AB$8,Prices[],2,FALSE)*AB260)+(VLOOKUP($O$8,Prices[],2,FALSE)*O260)+(VLOOKUP($P$8,Prices[],2,FALSE)*P260)+(VLOOKUP($Q$8,Prices[],2,FALSE)*Q260)+(VLOOKUP($R$8,Prices[],2,FALSE)*R260)+(VLOOKUP($AA$8,Prices[],2,FALSE)*AA260)+(VLOOKUP($S$8,Prices[],2,FALSE)*S260)</f>
        <v>0</v>
      </c>
      <c r="AE260" s="132">
        <f t="shared" si="13"/>
        <v>0</v>
      </c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132">
        <f>(VLOOKUP($AF$8,Prices[],2,FALSE)*AF260)+(VLOOKUP($AG$8,Prices[],2,FALSE)*AG260)+(VLOOKUP($AH$8,Prices[],2,FALSE)*AH260)+(VLOOKUP($AI$8,Prices[],2,FALSE)*AI260)+(VLOOKUP($AJ$8,Prices[],2,FALSE)*AJ260)+(VLOOKUP($AK$8,Prices[],2,FALSE)*AK260)+(VLOOKUP($AL$8,Prices[],2,FALSE)*AL260)+(VLOOKUP($AM$8,Prices[],2,FALSE)*AM260)+(VLOOKUP($AN$8,Prices[],2,FALSE)*AN260)+(VLOOKUP($AO$8,Prices[],2,FALSE)*AO260)+(VLOOKUP($AP$8,Prices[],2,FALSE)*AP260)+(VLOOKUP($AT$8,Prices[],2,FALSE)*AT260)+(VLOOKUP($AQ$8,Prices[],2,FALSE)*AQ260)+(VLOOKUP($AR$8,Prices[],2,FALSE)*AR260)+(VLOOKUP($AS$8,Prices[],2,FALSE)*AS260)</f>
        <v>0</v>
      </c>
      <c r="AV260" s="132">
        <f t="shared" si="14"/>
        <v>0</v>
      </c>
      <c r="AW260" s="91" t="str">
        <f t="shared" si="15"/>
        <v xml:space="preserve"> </v>
      </c>
      <c r="AX260" s="91" t="str">
        <f>IFERROR(IF(VLOOKUP(C260,'Overdue Credits'!$A:$F,6,0)&gt;2,"High Risk Customer",IF(VLOOKUP(C260,'Overdue Credits'!$A:$F,6,0)&gt;0,"Medium Risk Customer","Low Risk Customer")),"Low Risk Customer")</f>
        <v>Low Risk Customer</v>
      </c>
    </row>
    <row r="261" spans="1:50" x14ac:dyDescent="0.3">
      <c r="A261" s="14">
        <v>253</v>
      </c>
      <c r="B261" s="14" t="s">
        <v>19</v>
      </c>
      <c r="C261" s="14" t="s">
        <v>341</v>
      </c>
      <c r="D261" s="14"/>
      <c r="E261" s="14" t="s">
        <v>342</v>
      </c>
      <c r="F261" s="14" t="s">
        <v>753</v>
      </c>
      <c r="G261" s="137">
        <f t="shared" si="12"/>
        <v>10</v>
      </c>
      <c r="H261" s="91"/>
      <c r="I261" s="91"/>
      <c r="J261" s="91">
        <v>1</v>
      </c>
      <c r="K261" s="91">
        <v>1</v>
      </c>
      <c r="L261" s="91"/>
      <c r="M261" s="91"/>
      <c r="N261" s="91"/>
      <c r="O261" s="91">
        <v>1</v>
      </c>
      <c r="P261" s="91">
        <v>2</v>
      </c>
      <c r="Q261" s="91">
        <v>1</v>
      </c>
      <c r="R261" s="91"/>
      <c r="S261" s="91"/>
      <c r="T261" s="91"/>
      <c r="U261" s="91">
        <v>1</v>
      </c>
      <c r="V261" s="91">
        <v>0</v>
      </c>
      <c r="W261" s="91">
        <v>1</v>
      </c>
      <c r="X261" s="91">
        <v>2</v>
      </c>
      <c r="Y261" s="91"/>
      <c r="Z261" s="91"/>
      <c r="AA261" s="91"/>
      <c r="AB261" s="91"/>
      <c r="AC261" s="132">
        <f>(VLOOKUP($H$8,Prices[],2,FALSE)*H261)+(VLOOKUP($I$8,Prices[],2,FALSE)*I261)+(VLOOKUP($J$8,Prices[],2,FALSE)*J261)+(VLOOKUP($K$8,Prices[],2,FALSE)*K261)+(VLOOKUP($L$8,Prices[],2,FALSE)*L261)+(VLOOKUP($M$8,Prices[],2,FALSE)*M261)+(VLOOKUP($N$8,Prices[],2,FALSE)*N261)+(VLOOKUP($T$8,Prices[],2,FALSE)*T261)+(VLOOKUP($U$8,Prices[],2,FALSE)*U261)+(VLOOKUP($V$8,Prices[],2,FALSE)*V261)+(VLOOKUP($W$8,Prices[],2,FALSE)*W261)+(VLOOKUP($X$8,Prices[],2,FALSE)*X261)+(VLOOKUP($Y$8,Prices[],2,FALSE)*Y261)+(VLOOKUP($Z$8,Prices[],2,FALSE)*Z261)+(VLOOKUP($AB$8,Prices[],2,FALSE)*AB261)+(VLOOKUP($O$8,Prices[],2,FALSE)*O261)+(VLOOKUP($P$8,Prices[],2,FALSE)*P261)+(VLOOKUP($Q$8,Prices[],2,FALSE)*Q261)+(VLOOKUP($R$8,Prices[],2,FALSE)*R261)+(VLOOKUP($AA$8,Prices[],2,FALSE)*AA261)+(VLOOKUP($S$8,Prices[],2,FALSE)*S261)</f>
        <v>1664500</v>
      </c>
      <c r="AE261" s="132">
        <f t="shared" si="13"/>
        <v>4.7</v>
      </c>
      <c r="AF261" s="91"/>
      <c r="AG261" s="91">
        <v>0.5</v>
      </c>
      <c r="AH261" s="91">
        <v>0.2</v>
      </c>
      <c r="AI261" s="91"/>
      <c r="AJ261" s="91"/>
      <c r="AK261" s="91"/>
      <c r="AL261" s="91">
        <v>1</v>
      </c>
      <c r="AM261" s="91"/>
      <c r="AN261" s="91"/>
      <c r="AO261" s="91"/>
      <c r="AP261" s="91"/>
      <c r="AQ261" s="91"/>
      <c r="AR261" s="91"/>
      <c r="AS261" s="91"/>
      <c r="AT261" s="91">
        <v>3</v>
      </c>
      <c r="AU261" s="132">
        <f>(VLOOKUP($AF$8,Prices[],2,FALSE)*AF261)+(VLOOKUP($AG$8,Prices[],2,FALSE)*AG261)+(VLOOKUP($AH$8,Prices[],2,FALSE)*AH261)+(VLOOKUP($AI$8,Prices[],2,FALSE)*AI261)+(VLOOKUP($AJ$8,Prices[],2,FALSE)*AJ261)+(VLOOKUP($AK$8,Prices[],2,FALSE)*AK261)+(VLOOKUP($AL$8,Prices[],2,FALSE)*AL261)+(VLOOKUP($AM$8,Prices[],2,FALSE)*AM261)+(VLOOKUP($AN$8,Prices[],2,FALSE)*AN261)+(VLOOKUP($AO$8,Prices[],2,FALSE)*AO261)+(VLOOKUP($AP$8,Prices[],2,FALSE)*AP261)+(VLOOKUP($AT$8,Prices[],2,FALSE)*AT261)+(VLOOKUP($AQ$8,Prices[],2,FALSE)*AQ261)+(VLOOKUP($AR$8,Prices[],2,FALSE)*AR261)+(VLOOKUP($AS$8,Prices[],2,FALSE)*AS261)</f>
        <v>581550</v>
      </c>
      <c r="AV261" s="132">
        <f t="shared" si="14"/>
        <v>582575</v>
      </c>
      <c r="AW261" s="91" t="str">
        <f t="shared" si="15"/>
        <v>Credit is within Limit</v>
      </c>
      <c r="AX261" s="91" t="str">
        <f>IFERROR(IF(VLOOKUP(C261,'Overdue Credits'!$A:$F,6,0)&gt;2,"High Risk Customer",IF(VLOOKUP(C261,'Overdue Credits'!$A:$F,6,0)&gt;0,"Medium Risk Customer","Low Risk Customer")),"Low Risk Customer")</f>
        <v>Low Risk Customer</v>
      </c>
    </row>
    <row r="262" spans="1:50" x14ac:dyDescent="0.3">
      <c r="A262" s="14">
        <v>254</v>
      </c>
      <c r="B262" s="14" t="s">
        <v>19</v>
      </c>
      <c r="C262" s="14" t="s">
        <v>501</v>
      </c>
      <c r="D262" s="14"/>
      <c r="E262" s="14" t="s">
        <v>502</v>
      </c>
      <c r="F262" s="14" t="s">
        <v>752</v>
      </c>
      <c r="G262" s="137">
        <f t="shared" si="12"/>
        <v>35</v>
      </c>
      <c r="H262" s="91"/>
      <c r="I262" s="91"/>
      <c r="J262" s="91">
        <v>5</v>
      </c>
      <c r="K262" s="91">
        <v>1.1000000000000001</v>
      </c>
      <c r="L262" s="91">
        <v>1</v>
      </c>
      <c r="M262" s="91"/>
      <c r="N262" s="91">
        <v>0.5</v>
      </c>
      <c r="O262" s="91">
        <v>10</v>
      </c>
      <c r="P262" s="91"/>
      <c r="Q262" s="91">
        <v>0.3</v>
      </c>
      <c r="R262" s="91"/>
      <c r="S262" s="91"/>
      <c r="T262" s="91"/>
      <c r="U262" s="91">
        <v>0.1</v>
      </c>
      <c r="V262" s="91">
        <v>1</v>
      </c>
      <c r="W262" s="91">
        <v>1</v>
      </c>
      <c r="X262" s="91">
        <v>15</v>
      </c>
      <c r="Y262" s="91"/>
      <c r="Z262" s="91"/>
      <c r="AA262" s="91"/>
      <c r="AB262" s="91"/>
      <c r="AC262" s="132">
        <f>(VLOOKUP($H$8,Prices[],2,FALSE)*H262)+(VLOOKUP($I$8,Prices[],2,FALSE)*I262)+(VLOOKUP($J$8,Prices[],2,FALSE)*J262)+(VLOOKUP($K$8,Prices[],2,FALSE)*K262)+(VLOOKUP($L$8,Prices[],2,FALSE)*L262)+(VLOOKUP($M$8,Prices[],2,FALSE)*M262)+(VLOOKUP($N$8,Prices[],2,FALSE)*N262)+(VLOOKUP($T$8,Prices[],2,FALSE)*T262)+(VLOOKUP($U$8,Prices[],2,FALSE)*U262)+(VLOOKUP($V$8,Prices[],2,FALSE)*V262)+(VLOOKUP($W$8,Prices[],2,FALSE)*W262)+(VLOOKUP($X$8,Prices[],2,FALSE)*X262)+(VLOOKUP($Y$8,Prices[],2,FALSE)*Y262)+(VLOOKUP($Z$8,Prices[],2,FALSE)*Z262)+(VLOOKUP($AB$8,Prices[],2,FALSE)*AB262)+(VLOOKUP($O$8,Prices[],2,FALSE)*O262)+(VLOOKUP($P$8,Prices[],2,FALSE)*P262)+(VLOOKUP($Q$8,Prices[],2,FALSE)*Q262)+(VLOOKUP($R$8,Prices[],2,FALSE)*R262)+(VLOOKUP($AA$8,Prices[],2,FALSE)*AA262)+(VLOOKUP($S$8,Prices[],2,FALSE)*S262)</f>
        <v>5911400</v>
      </c>
      <c r="AE262" s="132">
        <f t="shared" si="13"/>
        <v>15.700000000000001</v>
      </c>
      <c r="AF262" s="91"/>
      <c r="AG262" s="91">
        <v>0.5</v>
      </c>
      <c r="AH262" s="91">
        <v>1</v>
      </c>
      <c r="AI262" s="91">
        <v>0.1</v>
      </c>
      <c r="AJ262" s="91"/>
      <c r="AK262" s="91">
        <v>0.2</v>
      </c>
      <c r="AL262" s="91">
        <v>4.2</v>
      </c>
      <c r="AM262" s="91">
        <v>1.2</v>
      </c>
      <c r="AN262" s="91"/>
      <c r="AO262" s="91"/>
      <c r="AP262" s="91">
        <v>0.2</v>
      </c>
      <c r="AQ262" s="91"/>
      <c r="AR262" s="91"/>
      <c r="AS262" s="91"/>
      <c r="AT262" s="91">
        <v>8.3000000000000007</v>
      </c>
      <c r="AU262" s="132">
        <f>(VLOOKUP($AF$8,Prices[],2,FALSE)*AF262)+(VLOOKUP($AG$8,Prices[],2,FALSE)*AG262)+(VLOOKUP($AH$8,Prices[],2,FALSE)*AH262)+(VLOOKUP($AI$8,Prices[],2,FALSE)*AI262)+(VLOOKUP($AJ$8,Prices[],2,FALSE)*AJ262)+(VLOOKUP($AK$8,Prices[],2,FALSE)*AK262)+(VLOOKUP($AL$8,Prices[],2,FALSE)*AL262)+(VLOOKUP($AM$8,Prices[],2,FALSE)*AM262)+(VLOOKUP($AN$8,Prices[],2,FALSE)*AN262)+(VLOOKUP($AO$8,Prices[],2,FALSE)*AO262)+(VLOOKUP($AP$8,Prices[],2,FALSE)*AP262)+(VLOOKUP($AT$8,Prices[],2,FALSE)*AT262)+(VLOOKUP($AQ$8,Prices[],2,FALSE)*AQ262)+(VLOOKUP($AR$8,Prices[],2,FALSE)*AR262)+(VLOOKUP($AS$8,Prices[],2,FALSE)*AS262)</f>
        <v>2032450</v>
      </c>
      <c r="AV262" s="132">
        <f t="shared" si="14"/>
        <v>2068989.9999999998</v>
      </c>
      <c r="AW262" s="91" t="str">
        <f t="shared" si="15"/>
        <v>Credit is within Limit</v>
      </c>
      <c r="AX262" s="91" t="str">
        <f>IFERROR(IF(VLOOKUP(C262,'Overdue Credits'!$A:$F,6,0)&gt;2,"High Risk Customer",IF(VLOOKUP(C262,'Overdue Credits'!$A:$F,6,0)&gt;0,"Medium Risk Customer","Low Risk Customer")),"Low Risk Customer")</f>
        <v>Low Risk Customer</v>
      </c>
    </row>
    <row r="263" spans="1:50" x14ac:dyDescent="0.3">
      <c r="A263" s="14">
        <v>255</v>
      </c>
      <c r="B263" s="14" t="s">
        <v>19</v>
      </c>
      <c r="C263" s="14" t="s">
        <v>499</v>
      </c>
      <c r="D263" s="14"/>
      <c r="E263" s="14" t="s">
        <v>500</v>
      </c>
      <c r="F263" s="14" t="s">
        <v>752</v>
      </c>
      <c r="G263" s="137">
        <f t="shared" si="12"/>
        <v>0</v>
      </c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132">
        <f>(VLOOKUP($H$8,Prices[],2,FALSE)*H263)+(VLOOKUP($I$8,Prices[],2,FALSE)*I263)+(VLOOKUP($J$8,Prices[],2,FALSE)*J263)+(VLOOKUP($K$8,Prices[],2,FALSE)*K263)+(VLOOKUP($L$8,Prices[],2,FALSE)*L263)+(VLOOKUP($M$8,Prices[],2,FALSE)*M263)+(VLOOKUP($N$8,Prices[],2,FALSE)*N263)+(VLOOKUP($T$8,Prices[],2,FALSE)*T263)+(VLOOKUP($U$8,Prices[],2,FALSE)*U263)+(VLOOKUP($V$8,Prices[],2,FALSE)*V263)+(VLOOKUP($W$8,Prices[],2,FALSE)*W263)+(VLOOKUP($X$8,Prices[],2,FALSE)*X263)+(VLOOKUP($Y$8,Prices[],2,FALSE)*Y263)+(VLOOKUP($Z$8,Prices[],2,FALSE)*Z263)+(VLOOKUP($AB$8,Prices[],2,FALSE)*AB263)+(VLOOKUP($O$8,Prices[],2,FALSE)*O263)+(VLOOKUP($P$8,Prices[],2,FALSE)*P263)+(VLOOKUP($Q$8,Prices[],2,FALSE)*Q263)+(VLOOKUP($R$8,Prices[],2,FALSE)*R263)+(VLOOKUP($AA$8,Prices[],2,FALSE)*AA263)+(VLOOKUP($S$8,Prices[],2,FALSE)*S263)</f>
        <v>0</v>
      </c>
      <c r="AE263" s="132">
        <f t="shared" si="13"/>
        <v>0</v>
      </c>
      <c r="AF263" s="91"/>
      <c r="AG263" s="91"/>
      <c r="AH263" s="91"/>
      <c r="AI263" s="91"/>
      <c r="AJ263" s="91"/>
      <c r="AK263" s="91"/>
      <c r="AL263" s="91"/>
      <c r="AM263" s="91"/>
      <c r="AN263" s="91"/>
      <c r="AO263" s="91"/>
      <c r="AP263" s="91"/>
      <c r="AQ263" s="91"/>
      <c r="AR263" s="91"/>
      <c r="AS263" s="91"/>
      <c r="AT263" s="91"/>
      <c r="AU263" s="132">
        <f>(VLOOKUP($AF$8,Prices[],2,FALSE)*AF263)+(VLOOKUP($AG$8,Prices[],2,FALSE)*AG263)+(VLOOKUP($AH$8,Prices[],2,FALSE)*AH263)+(VLOOKUP($AI$8,Prices[],2,FALSE)*AI263)+(VLOOKUP($AJ$8,Prices[],2,FALSE)*AJ263)+(VLOOKUP($AK$8,Prices[],2,FALSE)*AK263)+(VLOOKUP($AL$8,Prices[],2,FALSE)*AL263)+(VLOOKUP($AM$8,Prices[],2,FALSE)*AM263)+(VLOOKUP($AN$8,Prices[],2,FALSE)*AN263)+(VLOOKUP($AO$8,Prices[],2,FALSE)*AO263)+(VLOOKUP($AP$8,Prices[],2,FALSE)*AP263)+(VLOOKUP($AT$8,Prices[],2,FALSE)*AT263)+(VLOOKUP($AQ$8,Prices[],2,FALSE)*AQ263)+(VLOOKUP($AR$8,Prices[],2,FALSE)*AR263)+(VLOOKUP($AS$8,Prices[],2,FALSE)*AS263)</f>
        <v>0</v>
      </c>
      <c r="AV263" s="132">
        <f t="shared" si="14"/>
        <v>0</v>
      </c>
      <c r="AW263" s="91" t="str">
        <f t="shared" si="15"/>
        <v xml:space="preserve"> </v>
      </c>
      <c r="AX263" s="91" t="str">
        <f>IFERROR(IF(VLOOKUP(C263,'Overdue Credits'!$A:$F,6,0)&gt;2,"High Risk Customer",IF(VLOOKUP(C263,'Overdue Credits'!$A:$F,6,0)&gt;0,"Medium Risk Customer","Low Risk Customer")),"Low Risk Customer")</f>
        <v>Low Risk Customer</v>
      </c>
    </row>
    <row r="264" spans="1:50" x14ac:dyDescent="0.3">
      <c r="A264" s="14">
        <v>256</v>
      </c>
      <c r="B264" s="14" t="s">
        <v>19</v>
      </c>
      <c r="C264" s="14" t="s">
        <v>493</v>
      </c>
      <c r="D264" s="14"/>
      <c r="E264" s="14" t="s">
        <v>494</v>
      </c>
      <c r="F264" s="14" t="s">
        <v>753</v>
      </c>
      <c r="G264" s="137">
        <f t="shared" ref="G264:G327" si="16">SUM(H264:AB264)</f>
        <v>50</v>
      </c>
      <c r="H264" s="91"/>
      <c r="I264" s="91"/>
      <c r="J264" s="91">
        <v>10</v>
      </c>
      <c r="K264" s="91">
        <v>1</v>
      </c>
      <c r="L264" s="91">
        <v>1</v>
      </c>
      <c r="M264" s="91"/>
      <c r="N264" s="91">
        <v>1</v>
      </c>
      <c r="O264" s="91">
        <v>23</v>
      </c>
      <c r="P264" s="91"/>
      <c r="Q264" s="91">
        <v>1</v>
      </c>
      <c r="R264" s="91"/>
      <c r="S264" s="91"/>
      <c r="T264" s="91"/>
      <c r="U264" s="91">
        <v>1</v>
      </c>
      <c r="V264" s="91">
        <v>1</v>
      </c>
      <c r="W264" s="91">
        <v>1</v>
      </c>
      <c r="X264" s="91">
        <v>10</v>
      </c>
      <c r="Y264" s="91"/>
      <c r="Z264" s="91"/>
      <c r="AA264" s="91"/>
      <c r="AB264" s="91"/>
      <c r="AC264" s="132">
        <f>(VLOOKUP($H$8,Prices[],2,FALSE)*H264)+(VLOOKUP($I$8,Prices[],2,FALSE)*I264)+(VLOOKUP($J$8,Prices[],2,FALSE)*J264)+(VLOOKUP($K$8,Prices[],2,FALSE)*K264)+(VLOOKUP($L$8,Prices[],2,FALSE)*L264)+(VLOOKUP($M$8,Prices[],2,FALSE)*M264)+(VLOOKUP($N$8,Prices[],2,FALSE)*N264)+(VLOOKUP($T$8,Prices[],2,FALSE)*T264)+(VLOOKUP($U$8,Prices[],2,FALSE)*U264)+(VLOOKUP($V$8,Prices[],2,FALSE)*V264)+(VLOOKUP($W$8,Prices[],2,FALSE)*W264)+(VLOOKUP($X$8,Prices[],2,FALSE)*X264)+(VLOOKUP($Y$8,Prices[],2,FALSE)*Y264)+(VLOOKUP($Z$8,Prices[],2,FALSE)*Z264)+(VLOOKUP($AB$8,Prices[],2,FALSE)*AB264)+(VLOOKUP($O$8,Prices[],2,FALSE)*O264)+(VLOOKUP($P$8,Prices[],2,FALSE)*P264)+(VLOOKUP($Q$8,Prices[],2,FALSE)*Q264)+(VLOOKUP($R$8,Prices[],2,FALSE)*R264)+(VLOOKUP($AA$8,Prices[],2,FALSE)*AA264)+(VLOOKUP($S$8,Prices[],2,FALSE)*S264)</f>
        <v>8936500</v>
      </c>
      <c r="AE264" s="132">
        <f t="shared" si="13"/>
        <v>25.599999999999998</v>
      </c>
      <c r="AF264" s="91"/>
      <c r="AG264" s="91">
        <v>1</v>
      </c>
      <c r="AH264" s="91">
        <v>0.1</v>
      </c>
      <c r="AI264" s="91"/>
      <c r="AJ264" s="91"/>
      <c r="AK264" s="91">
        <v>2</v>
      </c>
      <c r="AL264" s="91">
        <v>4.2</v>
      </c>
      <c r="AM264" s="91">
        <v>1.2</v>
      </c>
      <c r="AN264" s="91"/>
      <c r="AO264" s="91"/>
      <c r="AP264" s="91">
        <v>0.2</v>
      </c>
      <c r="AQ264" s="91"/>
      <c r="AR264" s="91"/>
      <c r="AS264" s="91"/>
      <c r="AT264" s="91">
        <v>16.899999999999999</v>
      </c>
      <c r="AU264" s="132">
        <f>(VLOOKUP($AF$8,Prices[],2,FALSE)*AF264)+(VLOOKUP($AG$8,Prices[],2,FALSE)*AG264)+(VLOOKUP($AH$8,Prices[],2,FALSE)*AH264)+(VLOOKUP($AI$8,Prices[],2,FALSE)*AI264)+(VLOOKUP($AJ$8,Prices[],2,FALSE)*AJ264)+(VLOOKUP($AK$8,Prices[],2,FALSE)*AK264)+(VLOOKUP($AL$8,Prices[],2,FALSE)*AL264)+(VLOOKUP($AM$8,Prices[],2,FALSE)*AM264)+(VLOOKUP($AN$8,Prices[],2,FALSE)*AN264)+(VLOOKUP($AO$8,Prices[],2,FALSE)*AO264)+(VLOOKUP($AP$8,Prices[],2,FALSE)*AP264)+(VLOOKUP($AT$8,Prices[],2,FALSE)*AT264)+(VLOOKUP($AQ$8,Prices[],2,FALSE)*AQ264)+(VLOOKUP($AR$8,Prices[],2,FALSE)*AR264)+(VLOOKUP($AS$8,Prices[],2,FALSE)*AS264)</f>
        <v>3079400</v>
      </c>
      <c r="AV264" s="132">
        <f t="shared" si="14"/>
        <v>3127775</v>
      </c>
      <c r="AW264" s="91" t="str">
        <f t="shared" si="15"/>
        <v>Credit is within Limit</v>
      </c>
      <c r="AX264" s="91" t="str">
        <f>IFERROR(IF(VLOOKUP(C264,'Overdue Credits'!$A:$F,6,0)&gt;2,"High Risk Customer",IF(VLOOKUP(C264,'Overdue Credits'!$A:$F,6,0)&gt;0,"Medium Risk Customer","Low Risk Customer")),"Low Risk Customer")</f>
        <v>Low Risk Customer</v>
      </c>
    </row>
    <row r="265" spans="1:50" x14ac:dyDescent="0.3">
      <c r="A265" s="14">
        <v>257</v>
      </c>
      <c r="B265" s="14" t="s">
        <v>19</v>
      </c>
      <c r="C265" s="14" t="s">
        <v>365</v>
      </c>
      <c r="D265" s="14"/>
      <c r="E265" s="14" t="s">
        <v>366</v>
      </c>
      <c r="F265" s="14" t="s">
        <v>833</v>
      </c>
      <c r="G265" s="137">
        <f t="shared" si="16"/>
        <v>60</v>
      </c>
      <c r="H265" s="91"/>
      <c r="I265" s="91"/>
      <c r="J265" s="91">
        <v>5</v>
      </c>
      <c r="K265" s="91">
        <v>1</v>
      </c>
      <c r="L265" s="91">
        <v>2</v>
      </c>
      <c r="M265" s="91"/>
      <c r="N265" s="91">
        <v>1</v>
      </c>
      <c r="O265" s="91">
        <v>29</v>
      </c>
      <c r="P265" s="91"/>
      <c r="Q265" s="91">
        <v>1</v>
      </c>
      <c r="R265" s="91"/>
      <c r="S265" s="91"/>
      <c r="T265" s="91"/>
      <c r="U265" s="91">
        <v>1</v>
      </c>
      <c r="V265" s="91">
        <v>1</v>
      </c>
      <c r="W265" s="91">
        <v>1</v>
      </c>
      <c r="X265" s="91">
        <v>18</v>
      </c>
      <c r="Y265" s="91"/>
      <c r="Z265" s="91"/>
      <c r="AA265" s="91"/>
      <c r="AB265" s="91"/>
      <c r="AC265" s="132">
        <f>(VLOOKUP($H$8,Prices[],2,FALSE)*H265)+(VLOOKUP($I$8,Prices[],2,FALSE)*I265)+(VLOOKUP($J$8,Prices[],2,FALSE)*J265)+(VLOOKUP($K$8,Prices[],2,FALSE)*K265)+(VLOOKUP($L$8,Prices[],2,FALSE)*L265)+(VLOOKUP($M$8,Prices[],2,FALSE)*M265)+(VLOOKUP($N$8,Prices[],2,FALSE)*N265)+(VLOOKUP($T$8,Prices[],2,FALSE)*T265)+(VLOOKUP($U$8,Prices[],2,FALSE)*U265)+(VLOOKUP($V$8,Prices[],2,FALSE)*V265)+(VLOOKUP($W$8,Prices[],2,FALSE)*W265)+(VLOOKUP($X$8,Prices[],2,FALSE)*X265)+(VLOOKUP($Y$8,Prices[],2,FALSE)*Y265)+(VLOOKUP($Z$8,Prices[],2,FALSE)*Z265)+(VLOOKUP($AB$8,Prices[],2,FALSE)*AB265)+(VLOOKUP($O$8,Prices[],2,FALSE)*O265)+(VLOOKUP($P$8,Prices[],2,FALSE)*P265)+(VLOOKUP($Q$8,Prices[],2,FALSE)*Q265)+(VLOOKUP($R$8,Prices[],2,FALSE)*R265)+(VLOOKUP($AA$8,Prices[],2,FALSE)*AA265)+(VLOOKUP($S$8,Prices[],2,FALSE)*S265)</f>
        <v>10320000</v>
      </c>
      <c r="AE265" s="132">
        <f t="shared" ref="AE265:AE328" si="17">SUM(AF265:AT265)</f>
        <v>28.2</v>
      </c>
      <c r="AF265" s="91"/>
      <c r="AG265" s="91">
        <v>0.5</v>
      </c>
      <c r="AH265" s="91">
        <v>1</v>
      </c>
      <c r="AI265" s="91">
        <v>0.1</v>
      </c>
      <c r="AJ265" s="91"/>
      <c r="AK265" s="91">
        <v>0.2</v>
      </c>
      <c r="AL265" s="91">
        <v>11</v>
      </c>
      <c r="AM265" s="91"/>
      <c r="AN265" s="91"/>
      <c r="AO265" s="91"/>
      <c r="AP265" s="91">
        <v>0.2</v>
      </c>
      <c r="AQ265" s="91"/>
      <c r="AR265" s="91"/>
      <c r="AS265" s="91"/>
      <c r="AT265" s="91">
        <v>15.2</v>
      </c>
      <c r="AU265" s="132">
        <f>(VLOOKUP($AF$8,Prices[],2,FALSE)*AF265)+(VLOOKUP($AG$8,Prices[],2,FALSE)*AG265)+(VLOOKUP($AH$8,Prices[],2,FALSE)*AH265)+(VLOOKUP($AI$8,Prices[],2,FALSE)*AI265)+(VLOOKUP($AJ$8,Prices[],2,FALSE)*AJ265)+(VLOOKUP($AK$8,Prices[],2,FALSE)*AK265)+(VLOOKUP($AL$8,Prices[],2,FALSE)*AL265)+(VLOOKUP($AM$8,Prices[],2,FALSE)*AM265)+(VLOOKUP($AN$8,Prices[],2,FALSE)*AN265)+(VLOOKUP($AO$8,Prices[],2,FALSE)*AO265)+(VLOOKUP($AP$8,Prices[],2,FALSE)*AP265)+(VLOOKUP($AT$8,Prices[],2,FALSE)*AT265)+(VLOOKUP($AQ$8,Prices[],2,FALSE)*AQ265)+(VLOOKUP($AR$8,Prices[],2,FALSE)*AR265)+(VLOOKUP($AS$8,Prices[],2,FALSE)*AS265)</f>
        <v>3610950</v>
      </c>
      <c r="AV265" s="132">
        <f t="shared" ref="AV265:AV328" si="18">AC265*0.35</f>
        <v>3612000</v>
      </c>
      <c r="AW265" s="91" t="str">
        <f t="shared" ref="AW265:AW328" si="19">IF(AU265&gt;AV265,"Credit is above Limit. Requires HOTM approval",IF(AU265=0," ",IF(AV265&gt;=AU265,"Credit is within Limit","CheckInput")))</f>
        <v>Credit is within Limit</v>
      </c>
      <c r="AX265" s="91" t="str">
        <f>IFERROR(IF(VLOOKUP(C265,'Overdue Credits'!$A:$F,6,0)&gt;2,"High Risk Customer",IF(VLOOKUP(C265,'Overdue Credits'!$A:$F,6,0)&gt;0,"Medium Risk Customer","Low Risk Customer")),"Low Risk Customer")</f>
        <v>Low Risk Customer</v>
      </c>
    </row>
    <row r="266" spans="1:50" x14ac:dyDescent="0.3">
      <c r="A266" s="14">
        <v>258</v>
      </c>
      <c r="B266" s="14" t="s">
        <v>19</v>
      </c>
      <c r="C266" s="14" t="s">
        <v>1286</v>
      </c>
      <c r="D266" s="14">
        <v>0</v>
      </c>
      <c r="E266" s="14" t="s">
        <v>1287</v>
      </c>
      <c r="F266" s="14" t="s">
        <v>753</v>
      </c>
      <c r="G266" s="137">
        <f t="shared" si="16"/>
        <v>15</v>
      </c>
      <c r="H266" s="91"/>
      <c r="I266" s="91"/>
      <c r="J266" s="91">
        <v>2</v>
      </c>
      <c r="K266" s="91">
        <v>1</v>
      </c>
      <c r="L266" s="91">
        <v>0</v>
      </c>
      <c r="M266" s="91"/>
      <c r="N266" s="91">
        <v>1</v>
      </c>
      <c r="O266" s="91">
        <v>1</v>
      </c>
      <c r="P266" s="91">
        <v>2</v>
      </c>
      <c r="Q266" s="91">
        <v>1</v>
      </c>
      <c r="R266" s="91"/>
      <c r="S266" s="91"/>
      <c r="T266" s="91"/>
      <c r="U266" s="91">
        <v>1</v>
      </c>
      <c r="V266" s="91">
        <v>0.75</v>
      </c>
      <c r="W266" s="91">
        <v>1</v>
      </c>
      <c r="X266" s="91">
        <v>4.25</v>
      </c>
      <c r="Y266" s="91"/>
      <c r="Z266" s="91"/>
      <c r="AA266" s="91"/>
      <c r="AB266" s="91"/>
      <c r="AC266" s="132">
        <f>(VLOOKUP($H$8,Prices[],2,FALSE)*H266)+(VLOOKUP($I$8,Prices[],2,FALSE)*I266)+(VLOOKUP($J$8,Prices[],2,FALSE)*J266)+(VLOOKUP($K$8,Prices[],2,FALSE)*K266)+(VLOOKUP($L$8,Prices[],2,FALSE)*L266)+(VLOOKUP($M$8,Prices[],2,FALSE)*M266)+(VLOOKUP($N$8,Prices[],2,FALSE)*N266)+(VLOOKUP($T$8,Prices[],2,FALSE)*T266)+(VLOOKUP($U$8,Prices[],2,FALSE)*U266)+(VLOOKUP($V$8,Prices[],2,FALSE)*V266)+(VLOOKUP($W$8,Prices[],2,FALSE)*W266)+(VLOOKUP($X$8,Prices[],2,FALSE)*X266)+(VLOOKUP($Y$8,Prices[],2,FALSE)*Y266)+(VLOOKUP($Z$8,Prices[],2,FALSE)*Z266)+(VLOOKUP($AB$8,Prices[],2,FALSE)*AB266)+(VLOOKUP($O$8,Prices[],2,FALSE)*O266)+(VLOOKUP($P$8,Prices[],2,FALSE)*P266)+(VLOOKUP($Q$8,Prices[],2,FALSE)*Q266)+(VLOOKUP($R$8,Prices[],2,FALSE)*R266)+(VLOOKUP($AA$8,Prices[],2,FALSE)*AA266)+(VLOOKUP($S$8,Prices[],2,FALSE)*S266)</f>
        <v>2392875</v>
      </c>
      <c r="AE266" s="132">
        <f t="shared" si="17"/>
        <v>6.1</v>
      </c>
      <c r="AF266" s="91"/>
      <c r="AG266" s="91">
        <v>1</v>
      </c>
      <c r="AH266" s="91"/>
      <c r="AI266" s="91"/>
      <c r="AJ266" s="91"/>
      <c r="AK266" s="91"/>
      <c r="AL266" s="91">
        <v>2</v>
      </c>
      <c r="AM266" s="91">
        <v>1</v>
      </c>
      <c r="AN266" s="91"/>
      <c r="AO266" s="91"/>
      <c r="AP266" s="91">
        <v>1.1000000000000001</v>
      </c>
      <c r="AQ266" s="91"/>
      <c r="AR266" s="91"/>
      <c r="AS266" s="91"/>
      <c r="AT266" s="91">
        <v>1</v>
      </c>
      <c r="AU266" s="132">
        <f>(VLOOKUP($AF$8,Prices[],2,FALSE)*AF266)+(VLOOKUP($AG$8,Prices[],2,FALSE)*AG266)+(VLOOKUP($AH$8,Prices[],2,FALSE)*AH266)+(VLOOKUP($AI$8,Prices[],2,FALSE)*AI266)+(VLOOKUP($AJ$8,Prices[],2,FALSE)*AJ266)+(VLOOKUP($AK$8,Prices[],2,FALSE)*AK266)+(VLOOKUP($AL$8,Prices[],2,FALSE)*AL266)+(VLOOKUP($AM$8,Prices[],2,FALSE)*AM266)+(VLOOKUP($AN$8,Prices[],2,FALSE)*AN266)+(VLOOKUP($AO$8,Prices[],2,FALSE)*AO266)+(VLOOKUP($AP$8,Prices[],2,FALSE)*AP266)+(VLOOKUP($AT$8,Prices[],2,FALSE)*AT266)+(VLOOKUP($AQ$8,Prices[],2,FALSE)*AQ266)+(VLOOKUP($AR$8,Prices[],2,FALSE)*AR266)+(VLOOKUP($AS$8,Prices[],2,FALSE)*AS266)</f>
        <v>830500</v>
      </c>
      <c r="AV266" s="132">
        <f t="shared" si="18"/>
        <v>837506.25</v>
      </c>
      <c r="AW266" s="91" t="str">
        <f t="shared" si="19"/>
        <v>Credit is within Limit</v>
      </c>
      <c r="AX266" s="91" t="str">
        <f>IFERROR(IF(VLOOKUP(C266,'Overdue Credits'!$A:$F,6,0)&gt;2,"High Risk Customer",IF(VLOOKUP(C266,'Overdue Credits'!$A:$F,6,0)&gt;0,"Medium Risk Customer","Low Risk Customer")),"Low Risk Customer")</f>
        <v>Low Risk Customer</v>
      </c>
    </row>
    <row r="267" spans="1:50" x14ac:dyDescent="0.3">
      <c r="A267" s="14">
        <v>259</v>
      </c>
      <c r="B267" s="14" t="s">
        <v>19</v>
      </c>
      <c r="C267" s="14" t="s">
        <v>1406</v>
      </c>
      <c r="D267" s="14"/>
      <c r="E267" s="14" t="s">
        <v>1407</v>
      </c>
      <c r="F267" s="14" t="s">
        <v>753</v>
      </c>
      <c r="G267" s="137">
        <f t="shared" si="16"/>
        <v>0</v>
      </c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132">
        <f>(VLOOKUP($H$8,Prices[],2,FALSE)*H267)+(VLOOKUP($I$8,Prices[],2,FALSE)*I267)+(VLOOKUP($J$8,Prices[],2,FALSE)*J267)+(VLOOKUP($K$8,Prices[],2,FALSE)*K267)+(VLOOKUP($L$8,Prices[],2,FALSE)*L267)+(VLOOKUP($M$8,Prices[],2,FALSE)*M267)+(VLOOKUP($N$8,Prices[],2,FALSE)*N267)+(VLOOKUP($T$8,Prices[],2,FALSE)*T267)+(VLOOKUP($U$8,Prices[],2,FALSE)*U267)+(VLOOKUP($V$8,Prices[],2,FALSE)*V267)+(VLOOKUP($W$8,Prices[],2,FALSE)*W267)+(VLOOKUP($X$8,Prices[],2,FALSE)*X267)+(VLOOKUP($Y$8,Prices[],2,FALSE)*Y267)+(VLOOKUP($Z$8,Prices[],2,FALSE)*Z267)+(VLOOKUP($AB$8,Prices[],2,FALSE)*AB267)+(VLOOKUP($O$8,Prices[],2,FALSE)*O267)+(VLOOKUP($P$8,Prices[],2,FALSE)*P267)+(VLOOKUP($Q$8,Prices[],2,FALSE)*Q267)+(VLOOKUP($R$8,Prices[],2,FALSE)*R267)+(VLOOKUP($AA$8,Prices[],2,FALSE)*AA267)+(VLOOKUP($S$8,Prices[],2,FALSE)*S267)</f>
        <v>0</v>
      </c>
      <c r="AE267" s="132">
        <f t="shared" si="17"/>
        <v>0</v>
      </c>
      <c r="AF267" s="91"/>
      <c r="AG267" s="91"/>
      <c r="AH267" s="91"/>
      <c r="AI267" s="91"/>
      <c r="AJ267" s="91"/>
      <c r="AK267" s="91"/>
      <c r="AL267" s="91"/>
      <c r="AM267" s="91"/>
      <c r="AN267" s="91"/>
      <c r="AO267" s="91"/>
      <c r="AP267" s="91"/>
      <c r="AQ267" s="91"/>
      <c r="AR267" s="91"/>
      <c r="AS267" s="91"/>
      <c r="AT267" s="91"/>
      <c r="AU267" s="132">
        <f>(VLOOKUP($AF$8,Prices[],2,FALSE)*AF267)+(VLOOKUP($AG$8,Prices[],2,FALSE)*AG267)+(VLOOKUP($AH$8,Prices[],2,FALSE)*AH267)+(VLOOKUP($AI$8,Prices[],2,FALSE)*AI267)+(VLOOKUP($AJ$8,Prices[],2,FALSE)*AJ267)+(VLOOKUP($AK$8,Prices[],2,FALSE)*AK267)+(VLOOKUP($AL$8,Prices[],2,FALSE)*AL267)+(VLOOKUP($AM$8,Prices[],2,FALSE)*AM267)+(VLOOKUP($AN$8,Prices[],2,FALSE)*AN267)+(VLOOKUP($AO$8,Prices[],2,FALSE)*AO267)+(VLOOKUP($AP$8,Prices[],2,FALSE)*AP267)+(VLOOKUP($AT$8,Prices[],2,FALSE)*AT267)+(VLOOKUP($AQ$8,Prices[],2,FALSE)*AQ267)+(VLOOKUP($AR$8,Prices[],2,FALSE)*AR267)+(VLOOKUP($AS$8,Prices[],2,FALSE)*AS267)</f>
        <v>0</v>
      </c>
      <c r="AV267" s="132">
        <f t="shared" si="18"/>
        <v>0</v>
      </c>
      <c r="AW267" s="91" t="str">
        <f t="shared" si="19"/>
        <v xml:space="preserve"> </v>
      </c>
      <c r="AX267" s="91" t="str">
        <f>IFERROR(IF(VLOOKUP(C267,'Overdue Credits'!$A:$F,6,0)&gt;2,"High Risk Customer",IF(VLOOKUP(C267,'Overdue Credits'!$A:$F,6,0)&gt;0,"Medium Risk Customer","Low Risk Customer")),"Low Risk Customer")</f>
        <v>Low Risk Customer</v>
      </c>
    </row>
    <row r="268" spans="1:50" x14ac:dyDescent="0.3">
      <c r="A268" s="14">
        <v>260</v>
      </c>
      <c r="B268" s="14" t="s">
        <v>19</v>
      </c>
      <c r="C268" s="14" t="s">
        <v>1420</v>
      </c>
      <c r="D268" s="14"/>
      <c r="E268" s="14" t="s">
        <v>1421</v>
      </c>
      <c r="F268" s="14" t="s">
        <v>61</v>
      </c>
      <c r="G268" s="137">
        <f t="shared" si="16"/>
        <v>25</v>
      </c>
      <c r="H268" s="91"/>
      <c r="I268" s="91"/>
      <c r="J268" s="91">
        <v>6</v>
      </c>
      <c r="K268" s="91">
        <v>1</v>
      </c>
      <c r="L268" s="91">
        <v>1</v>
      </c>
      <c r="M268" s="91"/>
      <c r="N268" s="91">
        <v>0.5</v>
      </c>
      <c r="O268" s="91">
        <v>5</v>
      </c>
      <c r="P268" s="91"/>
      <c r="Q268" s="91"/>
      <c r="R268" s="91"/>
      <c r="S268" s="91"/>
      <c r="T268" s="91"/>
      <c r="U268" s="91">
        <v>0.3</v>
      </c>
      <c r="V268" s="91">
        <v>0.2</v>
      </c>
      <c r="W268" s="91">
        <v>6</v>
      </c>
      <c r="X268" s="91">
        <v>5</v>
      </c>
      <c r="Y268" s="91"/>
      <c r="Z268" s="91"/>
      <c r="AA268" s="91"/>
      <c r="AB268" s="91"/>
      <c r="AC268" s="132">
        <f>(VLOOKUP($H$8,Prices[],2,FALSE)*H268)+(VLOOKUP($I$8,Prices[],2,FALSE)*I268)+(VLOOKUP($J$8,Prices[],2,FALSE)*J268)+(VLOOKUP($K$8,Prices[],2,FALSE)*K268)+(VLOOKUP($L$8,Prices[],2,FALSE)*L268)+(VLOOKUP($M$8,Prices[],2,FALSE)*M268)+(VLOOKUP($N$8,Prices[],2,FALSE)*N268)+(VLOOKUP($T$8,Prices[],2,FALSE)*T268)+(VLOOKUP($U$8,Prices[],2,FALSE)*U268)+(VLOOKUP($V$8,Prices[],2,FALSE)*V268)+(VLOOKUP($W$8,Prices[],2,FALSE)*W268)+(VLOOKUP($X$8,Prices[],2,FALSE)*X268)+(VLOOKUP($Y$8,Prices[],2,FALSE)*Y268)+(VLOOKUP($Z$8,Prices[],2,FALSE)*Z268)+(VLOOKUP($AB$8,Prices[],2,FALSE)*AB268)+(VLOOKUP($O$8,Prices[],2,FALSE)*O268)+(VLOOKUP($P$8,Prices[],2,FALSE)*P268)+(VLOOKUP($Q$8,Prices[],2,FALSE)*Q268)+(VLOOKUP($R$8,Prices[],2,FALSE)*R268)+(VLOOKUP($AA$8,Prices[],2,FALSE)*AA268)+(VLOOKUP($S$8,Prices[],2,FALSE)*S268)</f>
        <v>4062700</v>
      </c>
      <c r="AE268" s="132">
        <f t="shared" si="17"/>
        <v>10.1</v>
      </c>
      <c r="AF268" s="91"/>
      <c r="AG268" s="91">
        <v>0.3</v>
      </c>
      <c r="AH268" s="91">
        <v>1</v>
      </c>
      <c r="AI268" s="91">
        <v>1</v>
      </c>
      <c r="AJ268" s="91"/>
      <c r="AK268" s="91"/>
      <c r="AL268" s="91">
        <v>0.2</v>
      </c>
      <c r="AM268" s="91">
        <v>2</v>
      </c>
      <c r="AN268" s="91"/>
      <c r="AO268" s="91"/>
      <c r="AP268" s="91">
        <v>2</v>
      </c>
      <c r="AQ268" s="91"/>
      <c r="AR268" s="91"/>
      <c r="AS268" s="91"/>
      <c r="AT268" s="91">
        <v>3.6</v>
      </c>
      <c r="AU268" s="132">
        <f>(VLOOKUP($AF$8,Prices[],2,FALSE)*AF268)+(VLOOKUP($AG$8,Prices[],2,FALSE)*AG268)+(VLOOKUP($AH$8,Prices[],2,FALSE)*AH268)+(VLOOKUP($AI$8,Prices[],2,FALSE)*AI268)+(VLOOKUP($AJ$8,Prices[],2,FALSE)*AJ268)+(VLOOKUP($AK$8,Prices[],2,FALSE)*AK268)+(VLOOKUP($AL$8,Prices[],2,FALSE)*AL268)+(VLOOKUP($AM$8,Prices[],2,FALSE)*AM268)+(VLOOKUP($AN$8,Prices[],2,FALSE)*AN268)+(VLOOKUP($AO$8,Prices[],2,FALSE)*AO268)+(VLOOKUP($AP$8,Prices[],2,FALSE)*AP268)+(VLOOKUP($AT$8,Prices[],2,FALSE)*AT268)+(VLOOKUP($AQ$8,Prices[],2,FALSE)*AQ268)+(VLOOKUP($AR$8,Prices[],2,FALSE)*AR268)+(VLOOKUP($AS$8,Prices[],2,FALSE)*AS268)</f>
        <v>1381250</v>
      </c>
      <c r="AV268" s="132">
        <f t="shared" si="18"/>
        <v>1421945</v>
      </c>
      <c r="AW268" s="91" t="str">
        <f t="shared" si="19"/>
        <v>Credit is within Limit</v>
      </c>
      <c r="AX268" s="91" t="str">
        <f>IFERROR(IF(VLOOKUP(C268,'Overdue Credits'!$A:$F,6,0)&gt;2,"High Risk Customer",IF(VLOOKUP(C268,'Overdue Credits'!$A:$F,6,0)&gt;0,"Medium Risk Customer","Low Risk Customer")),"Low Risk Customer")</f>
        <v>Low Risk Customer</v>
      </c>
    </row>
    <row r="269" spans="1:50" x14ac:dyDescent="0.3">
      <c r="A269" s="14">
        <v>261</v>
      </c>
      <c r="B269" s="14" t="s">
        <v>19</v>
      </c>
      <c r="C269" s="14" t="s">
        <v>1486</v>
      </c>
      <c r="D269" s="14"/>
      <c r="E269" s="14" t="s">
        <v>1487</v>
      </c>
      <c r="F269" s="14" t="s">
        <v>753</v>
      </c>
      <c r="G269" s="137">
        <f t="shared" si="16"/>
        <v>70</v>
      </c>
      <c r="H269" s="91"/>
      <c r="I269" s="91"/>
      <c r="J269" s="91">
        <v>10</v>
      </c>
      <c r="K269" s="91">
        <v>2</v>
      </c>
      <c r="L269" s="91">
        <v>2</v>
      </c>
      <c r="M269" s="91"/>
      <c r="N269" s="91">
        <v>1</v>
      </c>
      <c r="O269" s="91">
        <v>23</v>
      </c>
      <c r="P269" s="91">
        <v>8</v>
      </c>
      <c r="Q269" s="91">
        <v>6</v>
      </c>
      <c r="R269" s="91"/>
      <c r="S269" s="91"/>
      <c r="T269" s="91"/>
      <c r="U269" s="91">
        <v>2</v>
      </c>
      <c r="V269" s="91">
        <v>1</v>
      </c>
      <c r="W269" s="91">
        <v>5</v>
      </c>
      <c r="X269" s="91">
        <v>10</v>
      </c>
      <c r="Y269" s="91"/>
      <c r="Z269" s="91"/>
      <c r="AA269" s="91"/>
      <c r="AB269" s="91"/>
      <c r="AC269" s="132">
        <f>(VLOOKUP($H$8,Prices[],2,FALSE)*H269)+(VLOOKUP($I$8,Prices[],2,FALSE)*I269)+(VLOOKUP($J$8,Prices[],2,FALSE)*J269)+(VLOOKUP($K$8,Prices[],2,FALSE)*K269)+(VLOOKUP($L$8,Prices[],2,FALSE)*L269)+(VLOOKUP($M$8,Prices[],2,FALSE)*M269)+(VLOOKUP($N$8,Prices[],2,FALSE)*N269)+(VLOOKUP($T$8,Prices[],2,FALSE)*T269)+(VLOOKUP($U$8,Prices[],2,FALSE)*U269)+(VLOOKUP($V$8,Prices[],2,FALSE)*V269)+(VLOOKUP($W$8,Prices[],2,FALSE)*W269)+(VLOOKUP($X$8,Prices[],2,FALSE)*X269)+(VLOOKUP($Y$8,Prices[],2,FALSE)*Y269)+(VLOOKUP($Z$8,Prices[],2,FALSE)*Z269)+(VLOOKUP($AB$8,Prices[],2,FALSE)*AB269)+(VLOOKUP($O$8,Prices[],2,FALSE)*O269)+(VLOOKUP($P$8,Prices[],2,FALSE)*P269)+(VLOOKUP($Q$8,Prices[],2,FALSE)*Q269)+(VLOOKUP($R$8,Prices[],2,FALSE)*R269)+(VLOOKUP($AA$8,Prices[],2,FALSE)*AA269)+(VLOOKUP($S$8,Prices[],2,FALSE)*S269)</f>
        <v>12291500</v>
      </c>
      <c r="AE269" s="132">
        <f t="shared" si="17"/>
        <v>31.1</v>
      </c>
      <c r="AF269" s="91"/>
      <c r="AG269" s="91">
        <v>2</v>
      </c>
      <c r="AH269" s="91">
        <v>2.5</v>
      </c>
      <c r="AI269" s="91"/>
      <c r="AJ269" s="91"/>
      <c r="AK269" s="91">
        <v>2.5</v>
      </c>
      <c r="AL269" s="91">
        <v>10</v>
      </c>
      <c r="AM269" s="91">
        <v>2.6</v>
      </c>
      <c r="AN269" s="91"/>
      <c r="AO269" s="91"/>
      <c r="AP269" s="91">
        <v>1.5</v>
      </c>
      <c r="AQ269" s="91"/>
      <c r="AR269" s="91"/>
      <c r="AS269" s="91"/>
      <c r="AT269" s="91">
        <v>10</v>
      </c>
      <c r="AU269" s="132">
        <f>(VLOOKUP($AF$8,Prices[],2,FALSE)*AF269)+(VLOOKUP($AG$8,Prices[],2,FALSE)*AG269)+(VLOOKUP($AH$8,Prices[],2,FALSE)*AH269)+(VLOOKUP($AI$8,Prices[],2,FALSE)*AI269)+(VLOOKUP($AJ$8,Prices[],2,FALSE)*AJ269)+(VLOOKUP($AK$8,Prices[],2,FALSE)*AK269)+(VLOOKUP($AL$8,Prices[],2,FALSE)*AL269)+(VLOOKUP($AM$8,Prices[],2,FALSE)*AM269)+(VLOOKUP($AN$8,Prices[],2,FALSE)*AN269)+(VLOOKUP($AO$8,Prices[],2,FALSE)*AO269)+(VLOOKUP($AP$8,Prices[],2,FALSE)*AP269)+(VLOOKUP($AT$8,Prices[],2,FALSE)*AT269)+(VLOOKUP($AQ$8,Prices[],2,FALSE)*AQ269)+(VLOOKUP($AR$8,Prices[],2,FALSE)*AR269)+(VLOOKUP($AS$8,Prices[],2,FALSE)*AS269)</f>
        <v>4267750</v>
      </c>
      <c r="AV269" s="132">
        <f t="shared" si="18"/>
        <v>4302025</v>
      </c>
      <c r="AW269" s="91" t="str">
        <f t="shared" si="19"/>
        <v>Credit is within Limit</v>
      </c>
      <c r="AX269" s="91" t="str">
        <f>IFERROR(IF(VLOOKUP(C269,'Overdue Credits'!$A:$F,6,0)&gt;2,"High Risk Customer",IF(VLOOKUP(C269,'Overdue Credits'!$A:$F,6,0)&gt;0,"Medium Risk Customer","Low Risk Customer")),"Low Risk Customer")</f>
        <v>Low Risk Customer</v>
      </c>
    </row>
    <row r="270" spans="1:50" x14ac:dyDescent="0.3">
      <c r="A270" s="14">
        <v>262</v>
      </c>
      <c r="B270" s="14" t="s">
        <v>1471</v>
      </c>
      <c r="C270" s="14" t="s">
        <v>380</v>
      </c>
      <c r="D270" s="14"/>
      <c r="E270" s="14" t="s">
        <v>381</v>
      </c>
      <c r="F270" s="14" t="s">
        <v>833</v>
      </c>
      <c r="G270" s="137">
        <f t="shared" si="16"/>
        <v>35</v>
      </c>
      <c r="H270" s="91"/>
      <c r="I270" s="91"/>
      <c r="J270" s="91">
        <v>3</v>
      </c>
      <c r="K270" s="91">
        <v>0.5</v>
      </c>
      <c r="L270" s="91">
        <v>2</v>
      </c>
      <c r="M270" s="91">
        <v>0.1</v>
      </c>
      <c r="N270" s="91">
        <v>0.1</v>
      </c>
      <c r="O270" s="91">
        <v>15</v>
      </c>
      <c r="P270" s="91">
        <v>3</v>
      </c>
      <c r="Q270" s="91">
        <v>1</v>
      </c>
      <c r="R270" s="91"/>
      <c r="S270" s="91">
        <v>0</v>
      </c>
      <c r="T270" s="91">
        <v>0</v>
      </c>
      <c r="U270" s="91">
        <v>3</v>
      </c>
      <c r="V270" s="91">
        <v>1.2</v>
      </c>
      <c r="W270" s="91">
        <v>6</v>
      </c>
      <c r="X270" s="91">
        <v>0.1</v>
      </c>
      <c r="Y270" s="91"/>
      <c r="Z270" s="91">
        <v>0</v>
      </c>
      <c r="AA270" s="91"/>
      <c r="AB270" s="91"/>
      <c r="AC270" s="132">
        <f>(VLOOKUP($H$8,Prices[],2,FALSE)*H270)+(VLOOKUP($I$8,Prices[],2,FALSE)*I270)+(VLOOKUP($J$8,Prices[],2,FALSE)*J270)+(VLOOKUP($K$8,Prices[],2,FALSE)*K270)+(VLOOKUP($L$8,Prices[],2,FALSE)*L270)+(VLOOKUP($M$8,Prices[],2,FALSE)*M270)+(VLOOKUP($N$8,Prices[],2,FALSE)*N270)+(VLOOKUP($T$8,Prices[],2,FALSE)*T270)+(VLOOKUP($U$8,Prices[],2,FALSE)*U270)+(VLOOKUP($V$8,Prices[],2,FALSE)*V270)+(VLOOKUP($W$8,Prices[],2,FALSE)*W270)+(VLOOKUP($X$8,Prices[],2,FALSE)*X270)+(VLOOKUP($Y$8,Prices[],2,FALSE)*Y270)+(VLOOKUP($Z$8,Prices[],2,FALSE)*Z270)+(VLOOKUP($AB$8,Prices[],2,FALSE)*AB270)+(VLOOKUP($O$8,Prices[],2,FALSE)*O270)+(VLOOKUP($P$8,Prices[],2,FALSE)*P270)+(VLOOKUP($Q$8,Prices[],2,FALSE)*Q270)+(VLOOKUP($R$8,Prices[],2,FALSE)*R270)+(VLOOKUP($AA$8,Prices[],2,FALSE)*AA270)+(VLOOKUP($S$8,Prices[],2,FALSE)*S270)</f>
        <v>5759300</v>
      </c>
      <c r="AE270" s="132">
        <f t="shared" si="17"/>
        <v>11.6</v>
      </c>
      <c r="AF270" s="91"/>
      <c r="AG270" s="91">
        <v>1</v>
      </c>
      <c r="AH270" s="91">
        <v>6</v>
      </c>
      <c r="AI270" s="91"/>
      <c r="AJ270" s="91"/>
      <c r="AK270" s="91"/>
      <c r="AL270" s="91">
        <v>4</v>
      </c>
      <c r="AM270" s="91"/>
      <c r="AN270" s="91"/>
      <c r="AO270" s="91"/>
      <c r="AP270" s="91">
        <v>0.6</v>
      </c>
      <c r="AQ270" s="91"/>
      <c r="AR270" s="91">
        <v>0</v>
      </c>
      <c r="AS270" s="91"/>
      <c r="AT270" s="91"/>
      <c r="AU270" s="132">
        <f>(VLOOKUP($AF$8,Prices[],2,FALSE)*AF270)+(VLOOKUP($AG$8,Prices[],2,FALSE)*AG270)+(VLOOKUP($AH$8,Prices[],2,FALSE)*AH270)+(VLOOKUP($AI$8,Prices[],2,FALSE)*AI270)+(VLOOKUP($AJ$8,Prices[],2,FALSE)*AJ270)+(VLOOKUP($AK$8,Prices[],2,FALSE)*AK270)+(VLOOKUP($AL$8,Prices[],2,FALSE)*AL270)+(VLOOKUP($AM$8,Prices[],2,FALSE)*AM270)+(VLOOKUP($AN$8,Prices[],2,FALSE)*AN270)+(VLOOKUP($AO$8,Prices[],2,FALSE)*AO270)+(VLOOKUP($AP$8,Prices[],2,FALSE)*AP270)+(VLOOKUP($AT$8,Prices[],2,FALSE)*AT270)+(VLOOKUP($AQ$8,Prices[],2,FALSE)*AQ270)+(VLOOKUP($AR$8,Prices[],2,FALSE)*AR270)+(VLOOKUP($AS$8,Prices[],2,FALSE)*AS270)</f>
        <v>1959500</v>
      </c>
      <c r="AV270" s="132">
        <f t="shared" si="18"/>
        <v>2015754.9999999998</v>
      </c>
      <c r="AW270" s="91" t="str">
        <f t="shared" si="19"/>
        <v>Credit is within Limit</v>
      </c>
      <c r="AX270" s="91" t="str">
        <f>IFERROR(IF(VLOOKUP(C270,'Overdue Credits'!$A:$F,6,0)&gt;2,"High Risk Customer",IF(VLOOKUP(C270,'Overdue Credits'!$A:$F,6,0)&gt;0,"Medium Risk Customer","Low Risk Customer")),"Low Risk Customer")</f>
        <v>Low Risk Customer</v>
      </c>
    </row>
    <row r="271" spans="1:50" x14ac:dyDescent="0.3">
      <c r="A271" s="14">
        <v>263</v>
      </c>
      <c r="B271" s="14" t="s">
        <v>1471</v>
      </c>
      <c r="C271" s="14" t="s">
        <v>468</v>
      </c>
      <c r="D271" s="14"/>
      <c r="E271" s="14" t="s">
        <v>469</v>
      </c>
      <c r="F271" s="14" t="s">
        <v>752</v>
      </c>
      <c r="G271" s="137">
        <f t="shared" si="16"/>
        <v>10</v>
      </c>
      <c r="H271" s="91"/>
      <c r="I271" s="91"/>
      <c r="J271" s="91">
        <v>1.9</v>
      </c>
      <c r="K271" s="91">
        <v>0.1</v>
      </c>
      <c r="L271" s="91">
        <v>1</v>
      </c>
      <c r="M271" s="91"/>
      <c r="N271" s="91"/>
      <c r="O271" s="91">
        <v>4</v>
      </c>
      <c r="P271" s="91"/>
      <c r="Q271" s="91">
        <v>0.5</v>
      </c>
      <c r="R271" s="91"/>
      <c r="S271" s="91">
        <v>0</v>
      </c>
      <c r="T271" s="91"/>
      <c r="U271" s="91">
        <v>0.5</v>
      </c>
      <c r="V271" s="91"/>
      <c r="W271" s="91">
        <v>2</v>
      </c>
      <c r="X271" s="91"/>
      <c r="Y271" s="91"/>
      <c r="Z271" s="91"/>
      <c r="AA271" s="91"/>
      <c r="AB271" s="91"/>
      <c r="AC271" s="132">
        <f>(VLOOKUP($H$8,Prices[],2,FALSE)*H271)+(VLOOKUP($I$8,Prices[],2,FALSE)*I271)+(VLOOKUP($J$8,Prices[],2,FALSE)*J271)+(VLOOKUP($K$8,Prices[],2,FALSE)*K271)+(VLOOKUP($L$8,Prices[],2,FALSE)*L271)+(VLOOKUP($M$8,Prices[],2,FALSE)*M271)+(VLOOKUP($N$8,Prices[],2,FALSE)*N271)+(VLOOKUP($T$8,Prices[],2,FALSE)*T271)+(VLOOKUP($U$8,Prices[],2,FALSE)*U271)+(VLOOKUP($V$8,Prices[],2,FALSE)*V271)+(VLOOKUP($W$8,Prices[],2,FALSE)*W271)+(VLOOKUP($X$8,Prices[],2,FALSE)*X271)+(VLOOKUP($Y$8,Prices[],2,FALSE)*Y271)+(VLOOKUP($Z$8,Prices[],2,FALSE)*Z271)+(VLOOKUP($AB$8,Prices[],2,FALSE)*AB271)+(VLOOKUP($O$8,Prices[],2,FALSE)*O271)+(VLOOKUP($P$8,Prices[],2,FALSE)*P271)+(VLOOKUP($Q$8,Prices[],2,FALSE)*Q271)+(VLOOKUP($R$8,Prices[],2,FALSE)*R271)+(VLOOKUP($AA$8,Prices[],2,FALSE)*AA271)+(VLOOKUP($S$8,Prices[],2,FALSE)*S271)</f>
        <v>1671450</v>
      </c>
      <c r="AE271" s="132">
        <f t="shared" si="17"/>
        <v>3.18</v>
      </c>
      <c r="AF271" s="91"/>
      <c r="AG271" s="91">
        <v>0.08</v>
      </c>
      <c r="AH271" s="91">
        <v>2</v>
      </c>
      <c r="AI271" s="91"/>
      <c r="AJ271" s="91"/>
      <c r="AK271" s="91"/>
      <c r="AL271" s="91">
        <v>1.1000000000000001</v>
      </c>
      <c r="AM271" s="91"/>
      <c r="AN271" s="91"/>
      <c r="AO271" s="91"/>
      <c r="AP271" s="91"/>
      <c r="AQ271" s="91"/>
      <c r="AR271" s="91">
        <v>0</v>
      </c>
      <c r="AS271" s="91"/>
      <c r="AT271" s="91"/>
      <c r="AU271" s="132">
        <f>(VLOOKUP($AF$8,Prices[],2,FALSE)*AF271)+(VLOOKUP($AG$8,Prices[],2,FALSE)*AG271)+(VLOOKUP($AH$8,Prices[],2,FALSE)*AH271)+(VLOOKUP($AI$8,Prices[],2,FALSE)*AI271)+(VLOOKUP($AJ$8,Prices[],2,FALSE)*AJ271)+(VLOOKUP($AK$8,Prices[],2,FALSE)*AK271)+(VLOOKUP($AL$8,Prices[],2,FALSE)*AL271)+(VLOOKUP($AM$8,Prices[],2,FALSE)*AM271)+(VLOOKUP($AN$8,Prices[],2,FALSE)*AN271)+(VLOOKUP($AO$8,Prices[],2,FALSE)*AO271)+(VLOOKUP($AP$8,Prices[],2,FALSE)*AP271)+(VLOOKUP($AT$8,Prices[],2,FALSE)*AT271)+(VLOOKUP($AQ$8,Prices[],2,FALSE)*AQ271)+(VLOOKUP($AR$8,Prices[],2,FALSE)*AR271)+(VLOOKUP($AS$8,Prices[],2,FALSE)*AS271)</f>
        <v>557950</v>
      </c>
      <c r="AV271" s="132">
        <f t="shared" si="18"/>
        <v>585007.5</v>
      </c>
      <c r="AW271" s="91" t="str">
        <f t="shared" si="19"/>
        <v>Credit is within Limit</v>
      </c>
      <c r="AX271" s="91" t="str">
        <f>IFERROR(IF(VLOOKUP(C271,'Overdue Credits'!$A:$F,6,0)&gt;2,"High Risk Customer",IF(VLOOKUP(C271,'Overdue Credits'!$A:$F,6,0)&gt;0,"Medium Risk Customer","Low Risk Customer")),"Low Risk Customer")</f>
        <v>Low Risk Customer</v>
      </c>
    </row>
    <row r="272" spans="1:50" x14ac:dyDescent="0.3">
      <c r="A272" s="14">
        <v>264</v>
      </c>
      <c r="B272" s="14" t="s">
        <v>1471</v>
      </c>
      <c r="C272" s="14" t="s">
        <v>426</v>
      </c>
      <c r="D272" s="14"/>
      <c r="E272" s="14" t="s">
        <v>1488</v>
      </c>
      <c r="F272" s="14" t="s">
        <v>1291</v>
      </c>
      <c r="G272" s="137">
        <f t="shared" si="16"/>
        <v>10</v>
      </c>
      <c r="H272" s="91"/>
      <c r="I272" s="91"/>
      <c r="J272" s="91">
        <v>1.9</v>
      </c>
      <c r="K272" s="91">
        <v>0.1</v>
      </c>
      <c r="L272" s="91">
        <v>1</v>
      </c>
      <c r="M272" s="91"/>
      <c r="N272" s="91"/>
      <c r="O272" s="91">
        <v>4</v>
      </c>
      <c r="P272" s="91"/>
      <c r="Q272" s="91">
        <v>1</v>
      </c>
      <c r="R272" s="91"/>
      <c r="S272" s="91"/>
      <c r="T272" s="91"/>
      <c r="U272" s="91"/>
      <c r="V272" s="91"/>
      <c r="W272" s="91">
        <v>2</v>
      </c>
      <c r="X272" s="91"/>
      <c r="Y272" s="91"/>
      <c r="Z272" s="91"/>
      <c r="AA272" s="91"/>
      <c r="AB272" s="91"/>
      <c r="AC272" s="132">
        <f>(VLOOKUP($H$8,Prices[],2,FALSE)*H272)+(VLOOKUP($I$8,Prices[],2,FALSE)*I272)+(VLOOKUP($J$8,Prices[],2,FALSE)*J272)+(VLOOKUP($K$8,Prices[],2,FALSE)*K272)+(VLOOKUP($L$8,Prices[],2,FALSE)*L272)+(VLOOKUP($M$8,Prices[],2,FALSE)*M272)+(VLOOKUP($N$8,Prices[],2,FALSE)*N272)+(VLOOKUP($T$8,Prices[],2,FALSE)*T272)+(VLOOKUP($U$8,Prices[],2,FALSE)*U272)+(VLOOKUP($V$8,Prices[],2,FALSE)*V272)+(VLOOKUP($W$8,Prices[],2,FALSE)*W272)+(VLOOKUP($X$8,Prices[],2,FALSE)*X272)+(VLOOKUP($Y$8,Prices[],2,FALSE)*Y272)+(VLOOKUP($Z$8,Prices[],2,FALSE)*Z272)+(VLOOKUP($AB$8,Prices[],2,FALSE)*AB272)+(VLOOKUP($O$8,Prices[],2,FALSE)*O272)+(VLOOKUP($P$8,Prices[],2,FALSE)*P272)+(VLOOKUP($Q$8,Prices[],2,FALSE)*Q272)+(VLOOKUP($R$8,Prices[],2,FALSE)*R272)+(VLOOKUP($AA$8,Prices[],2,FALSE)*AA272)+(VLOOKUP($S$8,Prices[],2,FALSE)*S272)</f>
        <v>1701950</v>
      </c>
      <c r="AE272" s="132">
        <f t="shared" si="17"/>
        <v>3.4</v>
      </c>
      <c r="AF272" s="91"/>
      <c r="AG272" s="91">
        <v>0.2</v>
      </c>
      <c r="AH272" s="91">
        <v>1.6</v>
      </c>
      <c r="AI272" s="91"/>
      <c r="AJ272" s="91"/>
      <c r="AK272" s="91"/>
      <c r="AL272" s="91">
        <v>1.5</v>
      </c>
      <c r="AM272" s="91"/>
      <c r="AN272" s="91"/>
      <c r="AO272" s="91"/>
      <c r="AP272" s="91">
        <v>0.1</v>
      </c>
      <c r="AQ272" s="91"/>
      <c r="AR272" s="91">
        <v>0</v>
      </c>
      <c r="AS272" s="91"/>
      <c r="AT272" s="91"/>
      <c r="AU272" s="132">
        <f>(VLOOKUP($AF$8,Prices[],2,FALSE)*AF272)+(VLOOKUP($AG$8,Prices[],2,FALSE)*AG272)+(VLOOKUP($AH$8,Prices[],2,FALSE)*AH272)+(VLOOKUP($AI$8,Prices[],2,FALSE)*AI272)+(VLOOKUP($AJ$8,Prices[],2,FALSE)*AJ272)+(VLOOKUP($AK$8,Prices[],2,FALSE)*AK272)+(VLOOKUP($AL$8,Prices[],2,FALSE)*AL272)+(VLOOKUP($AM$8,Prices[],2,FALSE)*AM272)+(VLOOKUP($AN$8,Prices[],2,FALSE)*AN272)+(VLOOKUP($AO$8,Prices[],2,FALSE)*AO272)+(VLOOKUP($AP$8,Prices[],2,FALSE)*AP272)+(VLOOKUP($AT$8,Prices[],2,FALSE)*AT272)+(VLOOKUP($AQ$8,Prices[],2,FALSE)*AQ272)+(VLOOKUP($AR$8,Prices[],2,FALSE)*AR272)+(VLOOKUP($AS$8,Prices[],2,FALSE)*AS272)</f>
        <v>572150</v>
      </c>
      <c r="AV272" s="132">
        <f t="shared" si="18"/>
        <v>595682.5</v>
      </c>
      <c r="AW272" s="91" t="str">
        <f t="shared" si="19"/>
        <v>Credit is within Limit</v>
      </c>
      <c r="AX272" s="91" t="str">
        <f>IFERROR(IF(VLOOKUP(C272,'Overdue Credits'!$A:$F,6,0)&gt;2,"High Risk Customer",IF(VLOOKUP(C272,'Overdue Credits'!$A:$F,6,0)&gt;0,"Medium Risk Customer","Low Risk Customer")),"Low Risk Customer")</f>
        <v>Low Risk Customer</v>
      </c>
    </row>
    <row r="273" spans="1:50" x14ac:dyDescent="0.3">
      <c r="A273" s="14">
        <v>265</v>
      </c>
      <c r="B273" s="14" t="s">
        <v>89</v>
      </c>
      <c r="C273" s="14" t="s">
        <v>511</v>
      </c>
      <c r="D273" s="14"/>
      <c r="E273" s="14" t="s">
        <v>512</v>
      </c>
      <c r="F273" s="14" t="s">
        <v>753</v>
      </c>
      <c r="G273" s="137">
        <f t="shared" si="16"/>
        <v>0</v>
      </c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132">
        <f>(VLOOKUP($H$8,Prices[],2,FALSE)*H273)+(VLOOKUP($I$8,Prices[],2,FALSE)*I273)+(VLOOKUP($J$8,Prices[],2,FALSE)*J273)+(VLOOKUP($K$8,Prices[],2,FALSE)*K273)+(VLOOKUP($L$8,Prices[],2,FALSE)*L273)+(VLOOKUP($M$8,Prices[],2,FALSE)*M273)+(VLOOKUP($N$8,Prices[],2,FALSE)*N273)+(VLOOKUP($T$8,Prices[],2,FALSE)*T273)+(VLOOKUP($U$8,Prices[],2,FALSE)*U273)+(VLOOKUP($V$8,Prices[],2,FALSE)*V273)+(VLOOKUP($W$8,Prices[],2,FALSE)*W273)+(VLOOKUP($X$8,Prices[],2,FALSE)*X273)+(VLOOKUP($Y$8,Prices[],2,FALSE)*Y273)+(VLOOKUP($Z$8,Prices[],2,FALSE)*Z273)+(VLOOKUP($AB$8,Prices[],2,FALSE)*AB273)+(VLOOKUP($O$8,Prices[],2,FALSE)*O273)+(VLOOKUP($P$8,Prices[],2,FALSE)*P273)+(VLOOKUP($Q$8,Prices[],2,FALSE)*Q273)+(VLOOKUP($R$8,Prices[],2,FALSE)*R273)+(VLOOKUP($AA$8,Prices[],2,FALSE)*AA273)+(VLOOKUP($S$8,Prices[],2,FALSE)*S273)</f>
        <v>0</v>
      </c>
      <c r="AE273" s="132">
        <f t="shared" si="17"/>
        <v>0</v>
      </c>
      <c r="AF273" s="91"/>
      <c r="AG273" s="91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1"/>
      <c r="AT273" s="91"/>
      <c r="AU273" s="132">
        <f>(VLOOKUP($AF$8,Prices[],2,FALSE)*AF273)+(VLOOKUP($AG$8,Prices[],2,FALSE)*AG273)+(VLOOKUP($AH$8,Prices[],2,FALSE)*AH273)+(VLOOKUP($AI$8,Prices[],2,FALSE)*AI273)+(VLOOKUP($AJ$8,Prices[],2,FALSE)*AJ273)+(VLOOKUP($AK$8,Prices[],2,FALSE)*AK273)+(VLOOKUP($AL$8,Prices[],2,FALSE)*AL273)+(VLOOKUP($AM$8,Prices[],2,FALSE)*AM273)+(VLOOKUP($AN$8,Prices[],2,FALSE)*AN273)+(VLOOKUP($AO$8,Prices[],2,FALSE)*AO273)+(VLOOKUP($AP$8,Prices[],2,FALSE)*AP273)+(VLOOKUP($AT$8,Prices[],2,FALSE)*AT273)+(VLOOKUP($AQ$8,Prices[],2,FALSE)*AQ273)+(VLOOKUP($AR$8,Prices[],2,FALSE)*AR273)+(VLOOKUP($AS$8,Prices[],2,FALSE)*AS273)</f>
        <v>0</v>
      </c>
      <c r="AV273" s="132">
        <f t="shared" si="18"/>
        <v>0</v>
      </c>
      <c r="AW273" s="91" t="str">
        <f t="shared" si="19"/>
        <v xml:space="preserve"> </v>
      </c>
      <c r="AX273" s="91" t="str">
        <f>IFERROR(IF(VLOOKUP(C273,'Overdue Credits'!$A:$F,6,0)&gt;2,"High Risk Customer",IF(VLOOKUP(C273,'Overdue Credits'!$A:$F,6,0)&gt;0,"Medium Risk Customer","Low Risk Customer")),"Low Risk Customer")</f>
        <v>High Risk Customer</v>
      </c>
    </row>
    <row r="274" spans="1:50" x14ac:dyDescent="0.3">
      <c r="A274" s="14">
        <v>266</v>
      </c>
      <c r="B274" s="14" t="s">
        <v>89</v>
      </c>
      <c r="C274" s="14" t="s">
        <v>1106</v>
      </c>
      <c r="D274" s="14"/>
      <c r="E274" s="14" t="s">
        <v>1107</v>
      </c>
      <c r="F274" s="14" t="s">
        <v>753</v>
      </c>
      <c r="G274" s="137">
        <f t="shared" si="16"/>
        <v>0</v>
      </c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132">
        <f>(VLOOKUP($H$8,Prices[],2,FALSE)*H274)+(VLOOKUP($I$8,Prices[],2,FALSE)*I274)+(VLOOKUP($J$8,Prices[],2,FALSE)*J274)+(VLOOKUP($K$8,Prices[],2,FALSE)*K274)+(VLOOKUP($L$8,Prices[],2,FALSE)*L274)+(VLOOKUP($M$8,Prices[],2,FALSE)*M274)+(VLOOKUP($N$8,Prices[],2,FALSE)*N274)+(VLOOKUP($T$8,Prices[],2,FALSE)*T274)+(VLOOKUP($U$8,Prices[],2,FALSE)*U274)+(VLOOKUP($V$8,Prices[],2,FALSE)*V274)+(VLOOKUP($W$8,Prices[],2,FALSE)*W274)+(VLOOKUP($X$8,Prices[],2,FALSE)*X274)+(VLOOKUP($Y$8,Prices[],2,FALSE)*Y274)+(VLOOKUP($Z$8,Prices[],2,FALSE)*Z274)+(VLOOKUP($AB$8,Prices[],2,FALSE)*AB274)+(VLOOKUP($O$8,Prices[],2,FALSE)*O274)+(VLOOKUP($P$8,Prices[],2,FALSE)*P274)+(VLOOKUP($Q$8,Prices[],2,FALSE)*Q274)+(VLOOKUP($R$8,Prices[],2,FALSE)*R274)+(VLOOKUP($AA$8,Prices[],2,FALSE)*AA274)+(VLOOKUP($S$8,Prices[],2,FALSE)*S274)</f>
        <v>0</v>
      </c>
      <c r="AE274" s="132">
        <f t="shared" si="17"/>
        <v>0</v>
      </c>
      <c r="AF274" s="91"/>
      <c r="AG274" s="91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1"/>
      <c r="AT274" s="91"/>
      <c r="AU274" s="132">
        <f>(VLOOKUP($AF$8,Prices[],2,FALSE)*AF274)+(VLOOKUP($AG$8,Prices[],2,FALSE)*AG274)+(VLOOKUP($AH$8,Prices[],2,FALSE)*AH274)+(VLOOKUP($AI$8,Prices[],2,FALSE)*AI274)+(VLOOKUP($AJ$8,Prices[],2,FALSE)*AJ274)+(VLOOKUP($AK$8,Prices[],2,FALSE)*AK274)+(VLOOKUP($AL$8,Prices[],2,FALSE)*AL274)+(VLOOKUP($AM$8,Prices[],2,FALSE)*AM274)+(VLOOKUP($AN$8,Prices[],2,FALSE)*AN274)+(VLOOKUP($AO$8,Prices[],2,FALSE)*AO274)+(VLOOKUP($AP$8,Prices[],2,FALSE)*AP274)+(VLOOKUP($AT$8,Prices[],2,FALSE)*AT274)+(VLOOKUP($AQ$8,Prices[],2,FALSE)*AQ274)+(VLOOKUP($AR$8,Prices[],2,FALSE)*AR274)+(VLOOKUP($AS$8,Prices[],2,FALSE)*AS274)</f>
        <v>0</v>
      </c>
      <c r="AV274" s="132">
        <f t="shared" si="18"/>
        <v>0</v>
      </c>
      <c r="AW274" s="91" t="str">
        <f t="shared" si="19"/>
        <v xml:space="preserve"> </v>
      </c>
      <c r="AX274" s="91" t="str">
        <f>IFERROR(IF(VLOOKUP(C274,'Overdue Credits'!$A:$F,6,0)&gt;2,"High Risk Customer",IF(VLOOKUP(C274,'Overdue Credits'!$A:$F,6,0)&gt;0,"Medium Risk Customer","Low Risk Customer")),"Low Risk Customer")</f>
        <v>Low Risk Customer</v>
      </c>
    </row>
    <row r="275" spans="1:50" x14ac:dyDescent="0.3">
      <c r="A275" s="14">
        <v>267</v>
      </c>
      <c r="B275" s="14" t="s">
        <v>89</v>
      </c>
      <c r="C275" s="14" t="s">
        <v>454</v>
      </c>
      <c r="D275" s="14"/>
      <c r="E275" s="14" t="s">
        <v>455</v>
      </c>
      <c r="F275" s="14" t="s">
        <v>753</v>
      </c>
      <c r="G275" s="137">
        <f t="shared" si="16"/>
        <v>0</v>
      </c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132">
        <f>(VLOOKUP($H$8,Prices[],2,FALSE)*H275)+(VLOOKUP($I$8,Prices[],2,FALSE)*I275)+(VLOOKUP($J$8,Prices[],2,FALSE)*J275)+(VLOOKUP($K$8,Prices[],2,FALSE)*K275)+(VLOOKUP($L$8,Prices[],2,FALSE)*L275)+(VLOOKUP($M$8,Prices[],2,FALSE)*M275)+(VLOOKUP($N$8,Prices[],2,FALSE)*N275)+(VLOOKUP($T$8,Prices[],2,FALSE)*T275)+(VLOOKUP($U$8,Prices[],2,FALSE)*U275)+(VLOOKUP($V$8,Prices[],2,FALSE)*V275)+(VLOOKUP($W$8,Prices[],2,FALSE)*W275)+(VLOOKUP($X$8,Prices[],2,FALSE)*X275)+(VLOOKUP($Y$8,Prices[],2,FALSE)*Y275)+(VLOOKUP($Z$8,Prices[],2,FALSE)*Z275)+(VLOOKUP($AB$8,Prices[],2,FALSE)*AB275)+(VLOOKUP($O$8,Prices[],2,FALSE)*O275)+(VLOOKUP($P$8,Prices[],2,FALSE)*P275)+(VLOOKUP($Q$8,Prices[],2,FALSE)*Q275)+(VLOOKUP($R$8,Prices[],2,FALSE)*R275)+(VLOOKUP($AA$8,Prices[],2,FALSE)*AA275)+(VLOOKUP($S$8,Prices[],2,FALSE)*S275)</f>
        <v>0</v>
      </c>
      <c r="AE275" s="132">
        <f t="shared" si="17"/>
        <v>0</v>
      </c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  <c r="AT275" s="91"/>
      <c r="AU275" s="132">
        <f>(VLOOKUP($AF$8,Prices[],2,FALSE)*AF275)+(VLOOKUP($AG$8,Prices[],2,FALSE)*AG275)+(VLOOKUP($AH$8,Prices[],2,FALSE)*AH275)+(VLOOKUP($AI$8,Prices[],2,FALSE)*AI275)+(VLOOKUP($AJ$8,Prices[],2,FALSE)*AJ275)+(VLOOKUP($AK$8,Prices[],2,FALSE)*AK275)+(VLOOKUP($AL$8,Prices[],2,FALSE)*AL275)+(VLOOKUP($AM$8,Prices[],2,FALSE)*AM275)+(VLOOKUP($AN$8,Prices[],2,FALSE)*AN275)+(VLOOKUP($AO$8,Prices[],2,FALSE)*AO275)+(VLOOKUP($AP$8,Prices[],2,FALSE)*AP275)+(VLOOKUP($AT$8,Prices[],2,FALSE)*AT275)+(VLOOKUP($AQ$8,Prices[],2,FALSE)*AQ275)+(VLOOKUP($AR$8,Prices[],2,FALSE)*AR275)+(VLOOKUP($AS$8,Prices[],2,FALSE)*AS275)</f>
        <v>0</v>
      </c>
      <c r="AV275" s="132">
        <f t="shared" si="18"/>
        <v>0</v>
      </c>
      <c r="AW275" s="91" t="str">
        <f t="shared" si="19"/>
        <v xml:space="preserve"> </v>
      </c>
      <c r="AX275" s="91" t="str">
        <f>IFERROR(IF(VLOOKUP(C275,'Overdue Credits'!$A:$F,6,0)&gt;2,"High Risk Customer",IF(VLOOKUP(C275,'Overdue Credits'!$A:$F,6,0)&gt;0,"Medium Risk Customer","Low Risk Customer")),"Low Risk Customer")</f>
        <v>High Risk Customer</v>
      </c>
    </row>
    <row r="276" spans="1:50" x14ac:dyDescent="0.3">
      <c r="A276" s="14">
        <v>268</v>
      </c>
      <c r="B276" s="14" t="s">
        <v>89</v>
      </c>
      <c r="C276" s="14" t="s">
        <v>450</v>
      </c>
      <c r="D276" s="14"/>
      <c r="E276" s="14" t="s">
        <v>451</v>
      </c>
      <c r="F276" s="14" t="s">
        <v>752</v>
      </c>
      <c r="G276" s="137">
        <f t="shared" si="16"/>
        <v>30</v>
      </c>
      <c r="H276" s="91">
        <v>0.2</v>
      </c>
      <c r="I276" s="91"/>
      <c r="J276" s="91">
        <v>0.6</v>
      </c>
      <c r="K276" s="91">
        <v>0.1</v>
      </c>
      <c r="L276" s="91"/>
      <c r="M276" s="91">
        <v>8</v>
      </c>
      <c r="N276" s="91"/>
      <c r="O276" s="91">
        <v>0.5</v>
      </c>
      <c r="P276" s="91"/>
      <c r="Q276" s="91"/>
      <c r="R276" s="91"/>
      <c r="S276" s="91">
        <v>0.1</v>
      </c>
      <c r="T276" s="91">
        <v>0.3</v>
      </c>
      <c r="U276" s="91"/>
      <c r="V276" s="91">
        <v>20.2</v>
      </c>
      <c r="W276" s="91"/>
      <c r="X276" s="91"/>
      <c r="Y276" s="91"/>
      <c r="Z276" s="91"/>
      <c r="AA276" s="91"/>
      <c r="AB276" s="91"/>
      <c r="AC276" s="132">
        <f>(VLOOKUP($H$8,Prices[],2,FALSE)*H276)+(VLOOKUP($I$8,Prices[],2,FALSE)*I276)+(VLOOKUP($J$8,Prices[],2,FALSE)*J276)+(VLOOKUP($K$8,Prices[],2,FALSE)*K276)+(VLOOKUP($L$8,Prices[],2,FALSE)*L276)+(VLOOKUP($M$8,Prices[],2,FALSE)*M276)+(VLOOKUP($N$8,Prices[],2,FALSE)*N276)+(VLOOKUP($T$8,Prices[],2,FALSE)*T276)+(VLOOKUP($U$8,Prices[],2,FALSE)*U276)+(VLOOKUP($V$8,Prices[],2,FALSE)*V276)+(VLOOKUP($W$8,Prices[],2,FALSE)*W276)+(VLOOKUP($X$8,Prices[],2,FALSE)*X276)+(VLOOKUP($Y$8,Prices[],2,FALSE)*Y276)+(VLOOKUP($Z$8,Prices[],2,FALSE)*Z276)+(VLOOKUP($AB$8,Prices[],2,FALSE)*AB276)+(VLOOKUP($O$8,Prices[],2,FALSE)*O276)+(VLOOKUP($P$8,Prices[],2,FALSE)*P276)+(VLOOKUP($Q$8,Prices[],2,FALSE)*Q276)+(VLOOKUP($R$8,Prices[],2,FALSE)*R276)+(VLOOKUP($AA$8,Prices[],2,FALSE)*AA276)+(VLOOKUP($S$8,Prices[],2,FALSE)*S276)</f>
        <v>3580150</v>
      </c>
      <c r="AE276" s="132">
        <f t="shared" si="17"/>
        <v>6.3000000000000007</v>
      </c>
      <c r="AF276" s="91"/>
      <c r="AG276" s="91">
        <v>0.5</v>
      </c>
      <c r="AH276" s="91">
        <v>4</v>
      </c>
      <c r="AI276" s="91">
        <v>0.2</v>
      </c>
      <c r="AJ276" s="91">
        <v>0.2</v>
      </c>
      <c r="AK276" s="91">
        <v>0.4</v>
      </c>
      <c r="AL276" s="91">
        <v>1</v>
      </c>
      <c r="AM276" s="91"/>
      <c r="AN276" s="91"/>
      <c r="AO276" s="91"/>
      <c r="AP276" s="91">
        <v>0</v>
      </c>
      <c r="AQ276" s="91"/>
      <c r="AR276" s="91"/>
      <c r="AS276" s="91"/>
      <c r="AT276" s="91">
        <v>0</v>
      </c>
      <c r="AU276" s="132">
        <f>(VLOOKUP($AF$8,Prices[],2,FALSE)*AF276)+(VLOOKUP($AG$8,Prices[],2,FALSE)*AG276)+(VLOOKUP($AH$8,Prices[],2,FALSE)*AH276)+(VLOOKUP($AI$8,Prices[],2,FALSE)*AI276)+(VLOOKUP($AJ$8,Prices[],2,FALSE)*AJ276)+(VLOOKUP($AK$8,Prices[],2,FALSE)*AK276)+(VLOOKUP($AL$8,Prices[],2,FALSE)*AL276)+(VLOOKUP($AM$8,Prices[],2,FALSE)*AM276)+(VLOOKUP($AN$8,Prices[],2,FALSE)*AN276)+(VLOOKUP($AO$8,Prices[],2,FALSE)*AO276)+(VLOOKUP($AP$8,Prices[],2,FALSE)*AP276)+(VLOOKUP($AT$8,Prices[],2,FALSE)*AT276)+(VLOOKUP($AQ$8,Prices[],2,FALSE)*AQ276)+(VLOOKUP($AR$8,Prices[],2,FALSE)*AR276)+(VLOOKUP($AS$8,Prices[],2,FALSE)*AS276)</f>
        <v>1116050</v>
      </c>
      <c r="AV276" s="132">
        <f t="shared" si="18"/>
        <v>1253052.5</v>
      </c>
      <c r="AW276" s="91" t="str">
        <f t="shared" si="19"/>
        <v>Credit is within Limit</v>
      </c>
      <c r="AX276" s="91" t="str">
        <f>IFERROR(IF(VLOOKUP(C276,'Overdue Credits'!$A:$F,6,0)&gt;2,"High Risk Customer",IF(VLOOKUP(C276,'Overdue Credits'!$A:$F,6,0)&gt;0,"Medium Risk Customer","Low Risk Customer")),"Low Risk Customer")</f>
        <v>Low Risk Customer</v>
      </c>
    </row>
    <row r="277" spans="1:50" x14ac:dyDescent="0.3">
      <c r="A277" s="14">
        <v>269</v>
      </c>
      <c r="B277" s="14" t="s">
        <v>89</v>
      </c>
      <c r="C277" s="14" t="s">
        <v>440</v>
      </c>
      <c r="D277" s="14"/>
      <c r="E277" s="14" t="s">
        <v>441</v>
      </c>
      <c r="F277" s="14" t="s">
        <v>753</v>
      </c>
      <c r="G277" s="137">
        <f t="shared" si="16"/>
        <v>10</v>
      </c>
      <c r="H277" s="91">
        <v>0.2</v>
      </c>
      <c r="I277" s="91"/>
      <c r="J277" s="91">
        <v>0.1</v>
      </c>
      <c r="K277" s="91"/>
      <c r="L277" s="91"/>
      <c r="M277" s="91">
        <v>3.8</v>
      </c>
      <c r="N277" s="91"/>
      <c r="O277" s="91"/>
      <c r="P277" s="91"/>
      <c r="Q277" s="91"/>
      <c r="R277" s="91"/>
      <c r="S277" s="91">
        <v>0.1</v>
      </c>
      <c r="T277" s="91">
        <v>0.2</v>
      </c>
      <c r="U277" s="91"/>
      <c r="V277" s="91">
        <v>5.6</v>
      </c>
      <c r="W277" s="91"/>
      <c r="X277" s="91"/>
      <c r="Y277" s="91"/>
      <c r="Z277" s="91"/>
      <c r="AA277" s="91"/>
      <c r="AB277" s="91"/>
      <c r="AC277" s="132">
        <f>(VLOOKUP($H$8,Prices[],2,FALSE)*H277)+(VLOOKUP($I$8,Prices[],2,FALSE)*I277)+(VLOOKUP($J$8,Prices[],2,FALSE)*J277)+(VLOOKUP($K$8,Prices[],2,FALSE)*K277)+(VLOOKUP($L$8,Prices[],2,FALSE)*L277)+(VLOOKUP($M$8,Prices[],2,FALSE)*M277)+(VLOOKUP($N$8,Prices[],2,FALSE)*N277)+(VLOOKUP($T$8,Prices[],2,FALSE)*T277)+(VLOOKUP($U$8,Prices[],2,FALSE)*U277)+(VLOOKUP($V$8,Prices[],2,FALSE)*V277)+(VLOOKUP($W$8,Prices[],2,FALSE)*W277)+(VLOOKUP($X$8,Prices[],2,FALSE)*X277)+(VLOOKUP($Y$8,Prices[],2,FALSE)*Y277)+(VLOOKUP($Z$8,Prices[],2,FALSE)*Z277)+(VLOOKUP($AB$8,Prices[],2,FALSE)*AB277)+(VLOOKUP($O$8,Prices[],2,FALSE)*O277)+(VLOOKUP($P$8,Prices[],2,FALSE)*P277)+(VLOOKUP($Q$8,Prices[],2,FALSE)*Q277)+(VLOOKUP($R$8,Prices[],2,FALSE)*R277)+(VLOOKUP($AA$8,Prices[],2,FALSE)*AA277)+(VLOOKUP($S$8,Prices[],2,FALSE)*S277)</f>
        <v>1212150</v>
      </c>
      <c r="AE277" s="132">
        <f t="shared" si="17"/>
        <v>2.4500000000000002</v>
      </c>
      <c r="AF277" s="91"/>
      <c r="AG277" s="91">
        <v>0.1</v>
      </c>
      <c r="AH277" s="91">
        <v>1</v>
      </c>
      <c r="AI277" s="91">
        <v>0.1</v>
      </c>
      <c r="AJ277" s="91">
        <v>0.2</v>
      </c>
      <c r="AK277" s="91">
        <v>0.45</v>
      </c>
      <c r="AL277" s="91">
        <v>0.6</v>
      </c>
      <c r="AM277" s="91"/>
      <c r="AN277" s="91"/>
      <c r="AO277" s="91"/>
      <c r="AP277" s="91">
        <v>0</v>
      </c>
      <c r="AQ277" s="91"/>
      <c r="AR277" s="91"/>
      <c r="AS277" s="91"/>
      <c r="AT277" s="91">
        <v>0</v>
      </c>
      <c r="AU277" s="132">
        <f>(VLOOKUP($AF$8,Prices[],2,FALSE)*AF277)+(VLOOKUP($AG$8,Prices[],2,FALSE)*AG277)+(VLOOKUP($AH$8,Prices[],2,FALSE)*AH277)+(VLOOKUP($AI$8,Prices[],2,FALSE)*AI277)+(VLOOKUP($AJ$8,Prices[],2,FALSE)*AJ277)+(VLOOKUP($AK$8,Prices[],2,FALSE)*AK277)+(VLOOKUP($AL$8,Prices[],2,FALSE)*AL277)+(VLOOKUP($AM$8,Prices[],2,FALSE)*AM277)+(VLOOKUP($AN$8,Prices[],2,FALSE)*AN277)+(VLOOKUP($AO$8,Prices[],2,FALSE)*AO277)+(VLOOKUP($AP$8,Prices[],2,FALSE)*AP277)+(VLOOKUP($AT$8,Prices[],2,FALSE)*AT277)+(VLOOKUP($AQ$8,Prices[],2,FALSE)*AQ277)+(VLOOKUP($AR$8,Prices[],2,FALSE)*AR277)+(VLOOKUP($AS$8,Prices[],2,FALSE)*AS277)</f>
        <v>411975</v>
      </c>
      <c r="AV277" s="132">
        <f t="shared" si="18"/>
        <v>424252.5</v>
      </c>
      <c r="AW277" s="91" t="str">
        <f t="shared" si="19"/>
        <v>Credit is within Limit</v>
      </c>
      <c r="AX277" s="91" t="str">
        <f>IFERROR(IF(VLOOKUP(C277,'Overdue Credits'!$A:$F,6,0)&gt;2,"High Risk Customer",IF(VLOOKUP(C277,'Overdue Credits'!$A:$F,6,0)&gt;0,"Medium Risk Customer","Low Risk Customer")),"Low Risk Customer")</f>
        <v>Low Risk Customer</v>
      </c>
    </row>
    <row r="278" spans="1:50" x14ac:dyDescent="0.3">
      <c r="A278" s="14">
        <v>270</v>
      </c>
      <c r="B278" s="14" t="s">
        <v>89</v>
      </c>
      <c r="C278" s="14" t="s">
        <v>448</v>
      </c>
      <c r="D278" s="14"/>
      <c r="E278" s="14" t="s">
        <v>449</v>
      </c>
      <c r="F278" s="14" t="s">
        <v>752</v>
      </c>
      <c r="G278" s="137">
        <f t="shared" si="16"/>
        <v>55</v>
      </c>
      <c r="H278" s="91"/>
      <c r="I278" s="91"/>
      <c r="J278" s="91">
        <v>1.1000000000000001</v>
      </c>
      <c r="K278" s="91">
        <v>0.5</v>
      </c>
      <c r="L278" s="91">
        <v>2</v>
      </c>
      <c r="M278" s="91">
        <v>1</v>
      </c>
      <c r="N278" s="91"/>
      <c r="O278" s="91">
        <v>20</v>
      </c>
      <c r="P278" s="91">
        <v>0.6</v>
      </c>
      <c r="Q278" s="91">
        <v>2</v>
      </c>
      <c r="R278" s="91"/>
      <c r="S278" s="91"/>
      <c r="T278" s="91"/>
      <c r="U278" s="91">
        <v>0.4</v>
      </c>
      <c r="V278" s="91">
        <v>2</v>
      </c>
      <c r="W278" s="91">
        <v>0.4</v>
      </c>
      <c r="X278" s="91">
        <v>25</v>
      </c>
      <c r="Y278" s="91"/>
      <c r="Z278" s="91"/>
      <c r="AA278" s="91"/>
      <c r="AB278" s="91"/>
      <c r="AC278" s="132">
        <f>(VLOOKUP($H$8,Prices[],2,FALSE)*H278)+(VLOOKUP($I$8,Prices[],2,FALSE)*I278)+(VLOOKUP($J$8,Prices[],2,FALSE)*J278)+(VLOOKUP($K$8,Prices[],2,FALSE)*K278)+(VLOOKUP($L$8,Prices[],2,FALSE)*L278)+(VLOOKUP($M$8,Prices[],2,FALSE)*M278)+(VLOOKUP($N$8,Prices[],2,FALSE)*N278)+(VLOOKUP($T$8,Prices[],2,FALSE)*T278)+(VLOOKUP($U$8,Prices[],2,FALSE)*U278)+(VLOOKUP($V$8,Prices[],2,FALSE)*V278)+(VLOOKUP($W$8,Prices[],2,FALSE)*W278)+(VLOOKUP($X$8,Prices[],2,FALSE)*X278)+(VLOOKUP($Y$8,Prices[],2,FALSE)*Y278)+(VLOOKUP($Z$8,Prices[],2,FALSE)*Z278)+(VLOOKUP($AB$8,Prices[],2,FALSE)*AB278)+(VLOOKUP($O$8,Prices[],2,FALSE)*O278)+(VLOOKUP($P$8,Prices[],2,FALSE)*P278)+(VLOOKUP($Q$8,Prices[],2,FALSE)*Q278)+(VLOOKUP($R$8,Prices[],2,FALSE)*R278)+(VLOOKUP($AA$8,Prices[],2,FALSE)*AA278)+(VLOOKUP($S$8,Prices[],2,FALSE)*S278)</f>
        <v>9074950</v>
      </c>
      <c r="AE278" s="132">
        <f t="shared" si="17"/>
        <v>19</v>
      </c>
      <c r="AF278" s="91"/>
      <c r="AG278" s="91">
        <v>3</v>
      </c>
      <c r="AH278" s="91">
        <v>7</v>
      </c>
      <c r="AI278" s="91">
        <v>2</v>
      </c>
      <c r="AJ278" s="91">
        <v>1.1000000000000001</v>
      </c>
      <c r="AK278" s="91">
        <v>1.1000000000000001</v>
      </c>
      <c r="AL278" s="91">
        <v>2.2999999999999998</v>
      </c>
      <c r="AM278" s="91"/>
      <c r="AN278" s="91"/>
      <c r="AO278" s="91"/>
      <c r="AP278" s="91">
        <v>1.3</v>
      </c>
      <c r="AQ278" s="91"/>
      <c r="AR278" s="91"/>
      <c r="AS278" s="91"/>
      <c r="AT278" s="91">
        <v>1.2</v>
      </c>
      <c r="AU278" s="132">
        <f>(VLOOKUP($AF$8,Prices[],2,FALSE)*AF278)+(VLOOKUP($AG$8,Prices[],2,FALSE)*AG278)+(VLOOKUP($AH$8,Prices[],2,FALSE)*AH278)+(VLOOKUP($AI$8,Prices[],2,FALSE)*AI278)+(VLOOKUP($AJ$8,Prices[],2,FALSE)*AJ278)+(VLOOKUP($AK$8,Prices[],2,FALSE)*AK278)+(VLOOKUP($AL$8,Prices[],2,FALSE)*AL278)+(VLOOKUP($AM$8,Prices[],2,FALSE)*AM278)+(VLOOKUP($AN$8,Prices[],2,FALSE)*AN278)+(VLOOKUP($AO$8,Prices[],2,FALSE)*AO278)+(VLOOKUP($AP$8,Prices[],2,FALSE)*AP278)+(VLOOKUP($AT$8,Prices[],2,FALSE)*AT278)+(VLOOKUP($AQ$8,Prices[],2,FALSE)*AQ278)+(VLOOKUP($AR$8,Prices[],2,FALSE)*AR278)+(VLOOKUP($AS$8,Prices[],2,FALSE)*AS278)</f>
        <v>3157650</v>
      </c>
      <c r="AV278" s="132">
        <f t="shared" si="18"/>
        <v>3176232.5</v>
      </c>
      <c r="AW278" s="91" t="str">
        <f t="shared" si="19"/>
        <v>Credit is within Limit</v>
      </c>
      <c r="AX278" s="91" t="str">
        <f>IFERROR(IF(VLOOKUP(C278,'Overdue Credits'!$A:$F,6,0)&gt;2,"High Risk Customer",IF(VLOOKUP(C278,'Overdue Credits'!$A:$F,6,0)&gt;0,"Medium Risk Customer","Low Risk Customer")),"Low Risk Customer")</f>
        <v>Low Risk Customer</v>
      </c>
    </row>
    <row r="279" spans="1:50" x14ac:dyDescent="0.3">
      <c r="A279" s="14">
        <v>271</v>
      </c>
      <c r="B279" s="14" t="s">
        <v>89</v>
      </c>
      <c r="C279" s="14" t="s">
        <v>837</v>
      </c>
      <c r="D279" s="14"/>
      <c r="E279" s="14" t="s">
        <v>838</v>
      </c>
      <c r="F279" s="14" t="s">
        <v>753</v>
      </c>
      <c r="G279" s="137">
        <f t="shared" si="16"/>
        <v>10</v>
      </c>
      <c r="H279" s="91"/>
      <c r="I279" s="91"/>
      <c r="J279" s="91">
        <v>0.2</v>
      </c>
      <c r="K279" s="91"/>
      <c r="L279" s="91">
        <v>0.2</v>
      </c>
      <c r="M279" s="91"/>
      <c r="N279" s="91"/>
      <c r="O279" s="91">
        <v>3.6</v>
      </c>
      <c r="P279" s="91"/>
      <c r="Q279" s="91">
        <v>0.1</v>
      </c>
      <c r="R279" s="91"/>
      <c r="S279" s="91"/>
      <c r="T279" s="91"/>
      <c r="U279" s="91">
        <v>0.2</v>
      </c>
      <c r="V279" s="91">
        <v>0.2</v>
      </c>
      <c r="W279" s="91"/>
      <c r="X279" s="91">
        <v>5.5</v>
      </c>
      <c r="Y279" s="91"/>
      <c r="Z279" s="91"/>
      <c r="AA279" s="91"/>
      <c r="AB279" s="91"/>
      <c r="AC279" s="132">
        <f>(VLOOKUP($H$8,Prices[],2,FALSE)*H279)+(VLOOKUP($I$8,Prices[],2,FALSE)*I279)+(VLOOKUP($J$8,Prices[],2,FALSE)*J279)+(VLOOKUP($K$8,Prices[],2,FALSE)*K279)+(VLOOKUP($L$8,Prices[],2,FALSE)*L279)+(VLOOKUP($M$8,Prices[],2,FALSE)*M279)+(VLOOKUP($N$8,Prices[],2,FALSE)*N279)+(VLOOKUP($T$8,Prices[],2,FALSE)*T279)+(VLOOKUP($U$8,Prices[],2,FALSE)*U279)+(VLOOKUP($V$8,Prices[],2,FALSE)*V279)+(VLOOKUP($W$8,Prices[],2,FALSE)*W279)+(VLOOKUP($X$8,Prices[],2,FALSE)*X279)+(VLOOKUP($Y$8,Prices[],2,FALSE)*Y279)+(VLOOKUP($Z$8,Prices[],2,FALSE)*Z279)+(VLOOKUP($AB$8,Prices[],2,FALSE)*AB279)+(VLOOKUP($O$8,Prices[],2,FALSE)*O279)+(VLOOKUP($P$8,Prices[],2,FALSE)*P279)+(VLOOKUP($Q$8,Prices[],2,FALSE)*Q279)+(VLOOKUP($R$8,Prices[],2,FALSE)*R279)+(VLOOKUP($AA$8,Prices[],2,FALSE)*AA279)+(VLOOKUP($S$8,Prices[],2,FALSE)*S279)</f>
        <v>1647200</v>
      </c>
      <c r="AE279" s="132">
        <f t="shared" si="17"/>
        <v>3.6900000000000004</v>
      </c>
      <c r="AF279" s="91"/>
      <c r="AG279" s="91">
        <v>0.1</v>
      </c>
      <c r="AH279" s="91">
        <v>1</v>
      </c>
      <c r="AI279" s="91">
        <v>0.1</v>
      </c>
      <c r="AJ279" s="91">
        <v>0.1</v>
      </c>
      <c r="AK279" s="91">
        <v>0.3</v>
      </c>
      <c r="AL279" s="91">
        <v>1.5</v>
      </c>
      <c r="AM279" s="91"/>
      <c r="AN279" s="91"/>
      <c r="AO279" s="91"/>
      <c r="AP279" s="91">
        <v>0.5</v>
      </c>
      <c r="AQ279" s="91"/>
      <c r="AR279" s="91"/>
      <c r="AS279" s="91"/>
      <c r="AT279" s="91">
        <v>0.09</v>
      </c>
      <c r="AU279" s="132">
        <f>(VLOOKUP($AF$8,Prices[],2,FALSE)*AF279)+(VLOOKUP($AG$8,Prices[],2,FALSE)*AG279)+(VLOOKUP($AH$8,Prices[],2,FALSE)*AH279)+(VLOOKUP($AI$8,Prices[],2,FALSE)*AI279)+(VLOOKUP($AJ$8,Prices[],2,FALSE)*AJ279)+(VLOOKUP($AK$8,Prices[],2,FALSE)*AK279)+(VLOOKUP($AL$8,Prices[],2,FALSE)*AL279)+(VLOOKUP($AM$8,Prices[],2,FALSE)*AM279)+(VLOOKUP($AN$8,Prices[],2,FALSE)*AN279)+(VLOOKUP($AO$8,Prices[],2,FALSE)*AO279)+(VLOOKUP($AP$8,Prices[],2,FALSE)*AP279)+(VLOOKUP($AT$8,Prices[],2,FALSE)*AT279)+(VLOOKUP($AQ$8,Prices[],2,FALSE)*AQ279)+(VLOOKUP($AR$8,Prices[],2,FALSE)*AR279)+(VLOOKUP($AS$8,Prices[],2,FALSE)*AS279)</f>
        <v>575050</v>
      </c>
      <c r="AV279" s="132">
        <f t="shared" si="18"/>
        <v>576520</v>
      </c>
      <c r="AW279" s="91" t="str">
        <f t="shared" si="19"/>
        <v>Credit is within Limit</v>
      </c>
      <c r="AX279" s="91" t="str">
        <f>IFERROR(IF(VLOOKUP(C279,'Overdue Credits'!$A:$F,6,0)&gt;2,"High Risk Customer",IF(VLOOKUP(C279,'Overdue Credits'!$A:$F,6,0)&gt;0,"Medium Risk Customer","Low Risk Customer")),"Low Risk Customer")</f>
        <v>Low Risk Customer</v>
      </c>
    </row>
    <row r="280" spans="1:50" x14ac:dyDescent="0.3">
      <c r="A280" s="14">
        <v>272</v>
      </c>
      <c r="B280" s="14" t="s">
        <v>89</v>
      </c>
      <c r="C280" s="14" t="s">
        <v>446</v>
      </c>
      <c r="D280" s="14"/>
      <c r="E280" s="14" t="s">
        <v>447</v>
      </c>
      <c r="F280" s="14" t="s">
        <v>752</v>
      </c>
      <c r="G280" s="137">
        <f t="shared" si="16"/>
        <v>60.000000000000007</v>
      </c>
      <c r="H280" s="91"/>
      <c r="I280" s="91"/>
      <c r="J280" s="91">
        <v>0.5</v>
      </c>
      <c r="K280" s="91"/>
      <c r="L280" s="91">
        <v>3</v>
      </c>
      <c r="M280" s="91">
        <v>0.3</v>
      </c>
      <c r="N280" s="91"/>
      <c r="O280" s="91">
        <v>35.700000000000003</v>
      </c>
      <c r="P280" s="91">
        <v>0.2</v>
      </c>
      <c r="Q280" s="91">
        <v>0.1</v>
      </c>
      <c r="R280" s="91"/>
      <c r="S280" s="91"/>
      <c r="T280" s="91"/>
      <c r="U280" s="91">
        <v>0.2</v>
      </c>
      <c r="V280" s="91">
        <v>0.4</v>
      </c>
      <c r="W280" s="91"/>
      <c r="X280" s="91">
        <v>19.600000000000001</v>
      </c>
      <c r="Y280" s="91"/>
      <c r="Z280" s="91"/>
      <c r="AA280" s="91"/>
      <c r="AB280" s="91"/>
      <c r="AC280" s="132">
        <f>(VLOOKUP($H$8,Prices[],2,FALSE)*H280)+(VLOOKUP($I$8,Prices[],2,FALSE)*I280)+(VLOOKUP($J$8,Prices[],2,FALSE)*J280)+(VLOOKUP($K$8,Prices[],2,FALSE)*K280)+(VLOOKUP($L$8,Prices[],2,FALSE)*L280)+(VLOOKUP($M$8,Prices[],2,FALSE)*M280)+(VLOOKUP($N$8,Prices[],2,FALSE)*N280)+(VLOOKUP($T$8,Prices[],2,FALSE)*T280)+(VLOOKUP($U$8,Prices[],2,FALSE)*U280)+(VLOOKUP($V$8,Prices[],2,FALSE)*V280)+(VLOOKUP($W$8,Prices[],2,FALSE)*W280)+(VLOOKUP($X$8,Prices[],2,FALSE)*X280)+(VLOOKUP($Y$8,Prices[],2,FALSE)*Y280)+(VLOOKUP($Z$8,Prices[],2,FALSE)*Z280)+(VLOOKUP($AB$8,Prices[],2,FALSE)*AB280)+(VLOOKUP($O$8,Prices[],2,FALSE)*O280)+(VLOOKUP($P$8,Prices[],2,FALSE)*P280)+(VLOOKUP($Q$8,Prices[],2,FALSE)*Q280)+(VLOOKUP($R$8,Prices[],2,FALSE)*R280)+(VLOOKUP($AA$8,Prices[],2,FALSE)*AA280)+(VLOOKUP($S$8,Prices[],2,FALSE)*S280)</f>
        <v>10444800</v>
      </c>
      <c r="AE280" s="132">
        <f t="shared" si="17"/>
        <v>21.82</v>
      </c>
      <c r="AF280" s="91"/>
      <c r="AG280" s="91">
        <v>1</v>
      </c>
      <c r="AH280" s="91">
        <v>10</v>
      </c>
      <c r="AI280" s="91">
        <v>0.5</v>
      </c>
      <c r="AJ280" s="91">
        <v>0.2</v>
      </c>
      <c r="AK280" s="91">
        <v>2</v>
      </c>
      <c r="AL280" s="91">
        <v>6</v>
      </c>
      <c r="AM280" s="91">
        <v>0.5</v>
      </c>
      <c r="AN280" s="91"/>
      <c r="AO280" s="91"/>
      <c r="AP280" s="91">
        <v>1.5</v>
      </c>
      <c r="AQ280" s="91"/>
      <c r="AR280" s="91"/>
      <c r="AS280" s="91"/>
      <c r="AT280" s="91">
        <v>0.12</v>
      </c>
      <c r="AU280" s="132">
        <f>(VLOOKUP($AF$8,Prices[],2,FALSE)*AF280)+(VLOOKUP($AG$8,Prices[],2,FALSE)*AG280)+(VLOOKUP($AH$8,Prices[],2,FALSE)*AH280)+(VLOOKUP($AI$8,Prices[],2,FALSE)*AI280)+(VLOOKUP($AJ$8,Prices[],2,FALSE)*AJ280)+(VLOOKUP($AK$8,Prices[],2,FALSE)*AK280)+(VLOOKUP($AL$8,Prices[],2,FALSE)*AL280)+(VLOOKUP($AM$8,Prices[],2,FALSE)*AM280)+(VLOOKUP($AN$8,Prices[],2,FALSE)*AN280)+(VLOOKUP($AO$8,Prices[],2,FALSE)*AO280)+(VLOOKUP($AP$8,Prices[],2,FALSE)*AP280)+(VLOOKUP($AT$8,Prices[],2,FALSE)*AT280)+(VLOOKUP($AQ$8,Prices[],2,FALSE)*AQ280)+(VLOOKUP($AR$8,Prices[],2,FALSE)*AR280)+(VLOOKUP($AS$8,Prices[],2,FALSE)*AS280)</f>
        <v>3633250</v>
      </c>
      <c r="AV280" s="132">
        <f t="shared" si="18"/>
        <v>3655680</v>
      </c>
      <c r="AW280" s="91" t="str">
        <f t="shared" si="19"/>
        <v>Credit is within Limit</v>
      </c>
      <c r="AX280" s="91" t="str">
        <f>IFERROR(IF(VLOOKUP(C280,'Overdue Credits'!$A:$F,6,0)&gt;2,"High Risk Customer",IF(VLOOKUP(C280,'Overdue Credits'!$A:$F,6,0)&gt;0,"Medium Risk Customer","Low Risk Customer")),"Low Risk Customer")</f>
        <v>Low Risk Customer</v>
      </c>
    </row>
    <row r="281" spans="1:50" x14ac:dyDescent="0.3">
      <c r="A281" s="14">
        <v>273</v>
      </c>
      <c r="B281" s="14" t="s">
        <v>89</v>
      </c>
      <c r="C281" s="14" t="s">
        <v>458</v>
      </c>
      <c r="D281" s="14"/>
      <c r="E281" s="14" t="s">
        <v>459</v>
      </c>
      <c r="F281" s="14" t="s">
        <v>752</v>
      </c>
      <c r="G281" s="137">
        <f t="shared" si="16"/>
        <v>60</v>
      </c>
      <c r="H281" s="91"/>
      <c r="I281" s="91"/>
      <c r="J281" s="91">
        <v>1</v>
      </c>
      <c r="K281" s="91">
        <v>1</v>
      </c>
      <c r="L281" s="91">
        <v>1</v>
      </c>
      <c r="M281" s="91">
        <v>1</v>
      </c>
      <c r="N281" s="91"/>
      <c r="O281" s="91">
        <v>14</v>
      </c>
      <c r="P281" s="91">
        <v>1</v>
      </c>
      <c r="Q281" s="91">
        <v>0.4</v>
      </c>
      <c r="R281" s="91"/>
      <c r="S281" s="91"/>
      <c r="T281" s="91"/>
      <c r="U281" s="91">
        <v>0.2</v>
      </c>
      <c r="V281" s="91">
        <v>0.4</v>
      </c>
      <c r="W281" s="91"/>
      <c r="X281" s="91">
        <v>40</v>
      </c>
      <c r="Y281" s="91"/>
      <c r="Z281" s="91"/>
      <c r="AA281" s="91"/>
      <c r="AB281" s="91"/>
      <c r="AC281" s="132">
        <f>(VLOOKUP($H$8,Prices[],2,FALSE)*H281)+(VLOOKUP($I$8,Prices[],2,FALSE)*I281)+(VLOOKUP($J$8,Prices[],2,FALSE)*J281)+(VLOOKUP($K$8,Prices[],2,FALSE)*K281)+(VLOOKUP($L$8,Prices[],2,FALSE)*L281)+(VLOOKUP($M$8,Prices[],2,FALSE)*M281)+(VLOOKUP($N$8,Prices[],2,FALSE)*N281)+(VLOOKUP($T$8,Prices[],2,FALSE)*T281)+(VLOOKUP($U$8,Prices[],2,FALSE)*U281)+(VLOOKUP($V$8,Prices[],2,FALSE)*V281)+(VLOOKUP($W$8,Prices[],2,FALSE)*W281)+(VLOOKUP($X$8,Prices[],2,FALSE)*X281)+(VLOOKUP($Y$8,Prices[],2,FALSE)*Y281)+(VLOOKUP($Z$8,Prices[],2,FALSE)*Z281)+(VLOOKUP($AB$8,Prices[],2,FALSE)*AB281)+(VLOOKUP($O$8,Prices[],2,FALSE)*O281)+(VLOOKUP($P$8,Prices[],2,FALSE)*P281)+(VLOOKUP($Q$8,Prices[],2,FALSE)*Q281)+(VLOOKUP($R$8,Prices[],2,FALSE)*R281)+(VLOOKUP($AA$8,Prices[],2,FALSE)*AA281)+(VLOOKUP($S$8,Prices[],2,FALSE)*S281)</f>
        <v>9754800</v>
      </c>
      <c r="AE281" s="132">
        <f t="shared" si="17"/>
        <v>20.7</v>
      </c>
      <c r="AF281" s="91"/>
      <c r="AG281" s="91">
        <v>1</v>
      </c>
      <c r="AH281" s="91">
        <v>6</v>
      </c>
      <c r="AI281" s="91">
        <v>0.1</v>
      </c>
      <c r="AJ281" s="91">
        <v>0.2</v>
      </c>
      <c r="AK281" s="91">
        <v>1</v>
      </c>
      <c r="AL281" s="91">
        <v>12.2</v>
      </c>
      <c r="AM281" s="91">
        <v>0.2</v>
      </c>
      <c r="AN281" s="91"/>
      <c r="AO281" s="91"/>
      <c r="AP281" s="91">
        <v>0</v>
      </c>
      <c r="AQ281" s="91"/>
      <c r="AR281" s="91"/>
      <c r="AS281" s="91"/>
      <c r="AT281" s="91">
        <v>0</v>
      </c>
      <c r="AU281" s="132">
        <f>(VLOOKUP($AF$8,Prices[],2,FALSE)*AF281)+(VLOOKUP($AG$8,Prices[],2,FALSE)*AG281)+(VLOOKUP($AH$8,Prices[],2,FALSE)*AH281)+(VLOOKUP($AI$8,Prices[],2,FALSE)*AI281)+(VLOOKUP($AJ$8,Prices[],2,FALSE)*AJ281)+(VLOOKUP($AK$8,Prices[],2,FALSE)*AK281)+(VLOOKUP($AL$8,Prices[],2,FALSE)*AL281)+(VLOOKUP($AM$8,Prices[],2,FALSE)*AM281)+(VLOOKUP($AN$8,Prices[],2,FALSE)*AN281)+(VLOOKUP($AO$8,Prices[],2,FALSE)*AO281)+(VLOOKUP($AP$8,Prices[],2,FALSE)*AP281)+(VLOOKUP($AT$8,Prices[],2,FALSE)*AT281)+(VLOOKUP($AQ$8,Prices[],2,FALSE)*AQ281)+(VLOOKUP($AR$8,Prices[],2,FALSE)*AR281)+(VLOOKUP($AS$8,Prices[],2,FALSE)*AS281)</f>
        <v>3373200</v>
      </c>
      <c r="AV281" s="132">
        <f t="shared" si="18"/>
        <v>3414180</v>
      </c>
      <c r="AW281" s="91" t="str">
        <f t="shared" si="19"/>
        <v>Credit is within Limit</v>
      </c>
      <c r="AX281" s="91" t="str">
        <f>IFERROR(IF(VLOOKUP(C281,'Overdue Credits'!$A:$F,6,0)&gt;2,"High Risk Customer",IF(VLOOKUP(C281,'Overdue Credits'!$A:$F,6,0)&gt;0,"Medium Risk Customer","Low Risk Customer")),"Low Risk Customer")</f>
        <v>Low Risk Customer</v>
      </c>
    </row>
    <row r="282" spans="1:50" x14ac:dyDescent="0.3">
      <c r="A282" s="14">
        <v>274</v>
      </c>
      <c r="B282" s="14" t="s">
        <v>89</v>
      </c>
      <c r="C282" s="14" t="s">
        <v>434</v>
      </c>
      <c r="D282" s="14"/>
      <c r="E282" s="14" t="s">
        <v>836</v>
      </c>
      <c r="F282" s="14" t="s">
        <v>752</v>
      </c>
      <c r="G282" s="137">
        <f t="shared" si="16"/>
        <v>70</v>
      </c>
      <c r="H282" s="91"/>
      <c r="I282" s="91"/>
      <c r="J282" s="91">
        <v>0.5</v>
      </c>
      <c r="K282" s="91"/>
      <c r="L282" s="91">
        <v>2</v>
      </c>
      <c r="M282" s="91">
        <v>0.1</v>
      </c>
      <c r="N282" s="91"/>
      <c r="O282" s="91">
        <v>18.8</v>
      </c>
      <c r="P282" s="91">
        <v>0.2</v>
      </c>
      <c r="Q282" s="91">
        <v>2</v>
      </c>
      <c r="R282" s="91"/>
      <c r="S282" s="91"/>
      <c r="T282" s="91"/>
      <c r="U282" s="91">
        <v>0.5</v>
      </c>
      <c r="V282" s="91">
        <v>0.5</v>
      </c>
      <c r="W282" s="91"/>
      <c r="X282" s="91">
        <v>45.4</v>
      </c>
      <c r="Y282" s="91"/>
      <c r="Z282" s="91"/>
      <c r="AA282" s="91"/>
      <c r="AB282" s="91"/>
      <c r="AC282" s="132">
        <f>(VLOOKUP($H$8,Prices[],2,FALSE)*H282)+(VLOOKUP($I$8,Prices[],2,FALSE)*I282)+(VLOOKUP($J$8,Prices[],2,FALSE)*J282)+(VLOOKUP($K$8,Prices[],2,FALSE)*K282)+(VLOOKUP($L$8,Prices[],2,FALSE)*L282)+(VLOOKUP($M$8,Prices[],2,FALSE)*M282)+(VLOOKUP($N$8,Prices[],2,FALSE)*N282)+(VLOOKUP($T$8,Prices[],2,FALSE)*T282)+(VLOOKUP($U$8,Prices[],2,FALSE)*U282)+(VLOOKUP($V$8,Prices[],2,FALSE)*V282)+(VLOOKUP($W$8,Prices[],2,FALSE)*W282)+(VLOOKUP($X$8,Prices[],2,FALSE)*X282)+(VLOOKUP($Y$8,Prices[],2,FALSE)*Y282)+(VLOOKUP($Z$8,Prices[],2,FALSE)*Z282)+(VLOOKUP($AB$8,Prices[],2,FALSE)*AB282)+(VLOOKUP($O$8,Prices[],2,FALSE)*O282)+(VLOOKUP($P$8,Prices[],2,FALSE)*P282)+(VLOOKUP($Q$8,Prices[],2,FALSE)*Q282)+(VLOOKUP($R$8,Prices[],2,FALSE)*R282)+(VLOOKUP($AA$8,Prices[],2,FALSE)*AA282)+(VLOOKUP($S$8,Prices[],2,FALSE)*S282)</f>
        <v>11339500</v>
      </c>
      <c r="AE282" s="132">
        <f t="shared" si="17"/>
        <v>24.89</v>
      </c>
      <c r="AF282" s="91"/>
      <c r="AG282" s="91">
        <v>1.1000000000000001</v>
      </c>
      <c r="AH282" s="91">
        <v>6</v>
      </c>
      <c r="AI282" s="91">
        <v>0.25</v>
      </c>
      <c r="AJ282" s="91">
        <v>0.2</v>
      </c>
      <c r="AK282" s="91">
        <v>1</v>
      </c>
      <c r="AL282" s="91">
        <v>15</v>
      </c>
      <c r="AM282" s="91">
        <v>0.1</v>
      </c>
      <c r="AN282" s="91"/>
      <c r="AO282" s="91"/>
      <c r="AP282" s="91">
        <v>1.2</v>
      </c>
      <c r="AQ282" s="91"/>
      <c r="AR282" s="91"/>
      <c r="AS282" s="91"/>
      <c r="AT282" s="91">
        <v>0.04</v>
      </c>
      <c r="AU282" s="132">
        <f>(VLOOKUP($AF$8,Prices[],2,FALSE)*AF282)+(VLOOKUP($AG$8,Prices[],2,FALSE)*AG282)+(VLOOKUP($AH$8,Prices[],2,FALSE)*AH282)+(VLOOKUP($AI$8,Prices[],2,FALSE)*AI282)+(VLOOKUP($AJ$8,Prices[],2,FALSE)*AJ282)+(VLOOKUP($AK$8,Prices[],2,FALSE)*AK282)+(VLOOKUP($AL$8,Prices[],2,FALSE)*AL282)+(VLOOKUP($AM$8,Prices[],2,FALSE)*AM282)+(VLOOKUP($AN$8,Prices[],2,FALSE)*AN282)+(VLOOKUP($AO$8,Prices[],2,FALSE)*AO282)+(VLOOKUP($AP$8,Prices[],2,FALSE)*AP282)+(VLOOKUP($AT$8,Prices[],2,FALSE)*AT282)+(VLOOKUP($AQ$8,Prices[],2,FALSE)*AQ282)+(VLOOKUP($AR$8,Prices[],2,FALSE)*AR282)+(VLOOKUP($AS$8,Prices[],2,FALSE)*AS282)</f>
        <v>3963850</v>
      </c>
      <c r="AV282" s="132">
        <f t="shared" si="18"/>
        <v>3968824.9999999995</v>
      </c>
      <c r="AW282" s="91" t="str">
        <f t="shared" si="19"/>
        <v>Credit is within Limit</v>
      </c>
      <c r="AX282" s="91" t="str">
        <f>IFERROR(IF(VLOOKUP(C282,'Overdue Credits'!$A:$F,6,0)&gt;2,"High Risk Customer",IF(VLOOKUP(C282,'Overdue Credits'!$A:$F,6,0)&gt;0,"Medium Risk Customer","Low Risk Customer")),"Low Risk Customer")</f>
        <v>Low Risk Customer</v>
      </c>
    </row>
    <row r="283" spans="1:50" x14ac:dyDescent="0.3">
      <c r="A283" s="14">
        <v>275</v>
      </c>
      <c r="B283" s="14" t="s">
        <v>89</v>
      </c>
      <c r="C283" s="14" t="s">
        <v>430</v>
      </c>
      <c r="D283" s="14"/>
      <c r="E283" s="14" t="s">
        <v>431</v>
      </c>
      <c r="F283" s="14" t="s">
        <v>752</v>
      </c>
      <c r="G283" s="137">
        <f t="shared" si="16"/>
        <v>15</v>
      </c>
      <c r="H283" s="91"/>
      <c r="I283" s="91"/>
      <c r="J283" s="91">
        <v>1</v>
      </c>
      <c r="K283" s="91">
        <v>0.3</v>
      </c>
      <c r="L283" s="91">
        <v>1</v>
      </c>
      <c r="M283" s="91">
        <v>0.3</v>
      </c>
      <c r="N283" s="91"/>
      <c r="O283" s="91">
        <v>3</v>
      </c>
      <c r="P283" s="91">
        <v>1</v>
      </c>
      <c r="Q283" s="91">
        <v>1</v>
      </c>
      <c r="R283" s="91"/>
      <c r="S283" s="91"/>
      <c r="T283" s="91"/>
      <c r="U283" s="91">
        <v>0.2</v>
      </c>
      <c r="V283" s="91">
        <v>1</v>
      </c>
      <c r="W283" s="91">
        <v>0.2</v>
      </c>
      <c r="X283" s="91">
        <v>6</v>
      </c>
      <c r="Y283" s="91"/>
      <c r="Z283" s="91"/>
      <c r="AA283" s="91"/>
      <c r="AB283" s="91"/>
      <c r="AC283" s="132">
        <f>(VLOOKUP($H$8,Prices[],2,FALSE)*H283)+(VLOOKUP($I$8,Prices[],2,FALSE)*I283)+(VLOOKUP($J$8,Prices[],2,FALSE)*J283)+(VLOOKUP($K$8,Prices[],2,FALSE)*K283)+(VLOOKUP($L$8,Prices[],2,FALSE)*L283)+(VLOOKUP($M$8,Prices[],2,FALSE)*M283)+(VLOOKUP($N$8,Prices[],2,FALSE)*N283)+(VLOOKUP($T$8,Prices[],2,FALSE)*T283)+(VLOOKUP($U$8,Prices[],2,FALSE)*U283)+(VLOOKUP($V$8,Prices[],2,FALSE)*V283)+(VLOOKUP($W$8,Prices[],2,FALSE)*W283)+(VLOOKUP($X$8,Prices[],2,FALSE)*X283)+(VLOOKUP($Y$8,Prices[],2,FALSE)*Y283)+(VLOOKUP($Z$8,Prices[],2,FALSE)*Z283)+(VLOOKUP($AB$8,Prices[],2,FALSE)*AB283)+(VLOOKUP($O$8,Prices[],2,FALSE)*O283)+(VLOOKUP($P$8,Prices[],2,FALSE)*P283)+(VLOOKUP($Q$8,Prices[],2,FALSE)*Q283)+(VLOOKUP($R$8,Prices[],2,FALSE)*R283)+(VLOOKUP($AA$8,Prices[],2,FALSE)*AA283)+(VLOOKUP($S$8,Prices[],2,FALSE)*S283)</f>
        <v>2458400</v>
      </c>
      <c r="AE283" s="132">
        <f t="shared" si="17"/>
        <v>5</v>
      </c>
      <c r="AF283" s="91"/>
      <c r="AG283" s="91">
        <v>2</v>
      </c>
      <c r="AH283" s="91">
        <v>2</v>
      </c>
      <c r="AI283" s="91"/>
      <c r="AJ283" s="91"/>
      <c r="AK283" s="91"/>
      <c r="AL283" s="91">
        <v>1</v>
      </c>
      <c r="AM283" s="91"/>
      <c r="AN283" s="91"/>
      <c r="AO283" s="91"/>
      <c r="AP283" s="91">
        <v>0</v>
      </c>
      <c r="AQ283" s="91"/>
      <c r="AR283" s="91"/>
      <c r="AS283" s="91"/>
      <c r="AT283" s="91"/>
      <c r="AU283" s="132">
        <f>(VLOOKUP($AF$8,Prices[],2,FALSE)*AF283)+(VLOOKUP($AG$8,Prices[],2,FALSE)*AG283)+(VLOOKUP($AH$8,Prices[],2,FALSE)*AH283)+(VLOOKUP($AI$8,Prices[],2,FALSE)*AI283)+(VLOOKUP($AJ$8,Prices[],2,FALSE)*AJ283)+(VLOOKUP($AK$8,Prices[],2,FALSE)*AK283)+(VLOOKUP($AL$8,Prices[],2,FALSE)*AL283)+(VLOOKUP($AM$8,Prices[],2,FALSE)*AM283)+(VLOOKUP($AN$8,Prices[],2,FALSE)*AN283)+(VLOOKUP($AO$8,Prices[],2,FALSE)*AO283)+(VLOOKUP($AP$8,Prices[],2,FALSE)*AP283)+(VLOOKUP($AT$8,Prices[],2,FALSE)*AT283)+(VLOOKUP($AQ$8,Prices[],2,FALSE)*AQ283)+(VLOOKUP($AR$8,Prices[],2,FALSE)*AR283)+(VLOOKUP($AS$8,Prices[],2,FALSE)*AS283)</f>
        <v>835500</v>
      </c>
      <c r="AV283" s="132">
        <f t="shared" si="18"/>
        <v>860440</v>
      </c>
      <c r="AW283" s="91" t="str">
        <f t="shared" si="19"/>
        <v>Credit is within Limit</v>
      </c>
      <c r="AX283" s="91" t="str">
        <f>IFERROR(IF(VLOOKUP(C283,'Overdue Credits'!$A:$F,6,0)&gt;2,"High Risk Customer",IF(VLOOKUP(C283,'Overdue Credits'!$A:$F,6,0)&gt;0,"Medium Risk Customer","Low Risk Customer")),"Low Risk Customer")</f>
        <v>Low Risk Customer</v>
      </c>
    </row>
    <row r="284" spans="1:50" x14ac:dyDescent="0.3">
      <c r="A284" s="14">
        <v>276</v>
      </c>
      <c r="B284" s="14" t="s">
        <v>89</v>
      </c>
      <c r="C284" s="14" t="s">
        <v>839</v>
      </c>
      <c r="D284" s="14"/>
      <c r="E284" s="14" t="s">
        <v>840</v>
      </c>
      <c r="F284" s="14" t="s">
        <v>753</v>
      </c>
      <c r="G284" s="137">
        <f t="shared" si="16"/>
        <v>15</v>
      </c>
      <c r="H284" s="91"/>
      <c r="I284" s="91"/>
      <c r="J284" s="91">
        <v>1</v>
      </c>
      <c r="K284" s="91">
        <v>0.3</v>
      </c>
      <c r="L284" s="91">
        <v>1</v>
      </c>
      <c r="M284" s="91">
        <v>0.3</v>
      </c>
      <c r="N284" s="91"/>
      <c r="O284" s="91">
        <v>3</v>
      </c>
      <c r="P284" s="91">
        <v>1</v>
      </c>
      <c r="Q284" s="91">
        <v>1</v>
      </c>
      <c r="R284" s="91"/>
      <c r="S284" s="91"/>
      <c r="T284" s="91"/>
      <c r="U284" s="91">
        <v>0.2</v>
      </c>
      <c r="V284" s="91">
        <v>1</v>
      </c>
      <c r="W284" s="91">
        <v>0.2</v>
      </c>
      <c r="X284" s="91">
        <v>6</v>
      </c>
      <c r="Y284" s="91"/>
      <c r="Z284" s="91"/>
      <c r="AA284" s="91"/>
      <c r="AB284" s="91"/>
      <c r="AC284" s="132">
        <f>(VLOOKUP($H$8,Prices[],2,FALSE)*H284)+(VLOOKUP($I$8,Prices[],2,FALSE)*I284)+(VLOOKUP($J$8,Prices[],2,FALSE)*J284)+(VLOOKUP($K$8,Prices[],2,FALSE)*K284)+(VLOOKUP($L$8,Prices[],2,FALSE)*L284)+(VLOOKUP($M$8,Prices[],2,FALSE)*M284)+(VLOOKUP($N$8,Prices[],2,FALSE)*N284)+(VLOOKUP($T$8,Prices[],2,FALSE)*T284)+(VLOOKUP($U$8,Prices[],2,FALSE)*U284)+(VLOOKUP($V$8,Prices[],2,FALSE)*V284)+(VLOOKUP($W$8,Prices[],2,FALSE)*W284)+(VLOOKUP($X$8,Prices[],2,FALSE)*X284)+(VLOOKUP($Y$8,Prices[],2,FALSE)*Y284)+(VLOOKUP($Z$8,Prices[],2,FALSE)*Z284)+(VLOOKUP($AB$8,Prices[],2,FALSE)*AB284)+(VLOOKUP($O$8,Prices[],2,FALSE)*O284)+(VLOOKUP($P$8,Prices[],2,FALSE)*P284)+(VLOOKUP($Q$8,Prices[],2,FALSE)*Q284)+(VLOOKUP($R$8,Prices[],2,FALSE)*R284)+(VLOOKUP($AA$8,Prices[],2,FALSE)*AA284)+(VLOOKUP($S$8,Prices[],2,FALSE)*S284)</f>
        <v>2458400</v>
      </c>
      <c r="AE284" s="132">
        <f t="shared" si="17"/>
        <v>5</v>
      </c>
      <c r="AF284" s="91"/>
      <c r="AG284" s="91">
        <v>2</v>
      </c>
      <c r="AH284" s="91">
        <v>2</v>
      </c>
      <c r="AI284" s="91"/>
      <c r="AJ284" s="91"/>
      <c r="AK284" s="91"/>
      <c r="AL284" s="91">
        <v>1</v>
      </c>
      <c r="AM284" s="91"/>
      <c r="AN284" s="91"/>
      <c r="AO284" s="91"/>
      <c r="AP284" s="91">
        <v>0</v>
      </c>
      <c r="AQ284" s="91"/>
      <c r="AR284" s="91"/>
      <c r="AS284" s="91"/>
      <c r="AT284" s="91"/>
      <c r="AU284" s="132">
        <f>(VLOOKUP($AF$8,Prices[],2,FALSE)*AF284)+(VLOOKUP($AG$8,Prices[],2,FALSE)*AG284)+(VLOOKUP($AH$8,Prices[],2,FALSE)*AH284)+(VLOOKUP($AI$8,Prices[],2,FALSE)*AI284)+(VLOOKUP($AJ$8,Prices[],2,FALSE)*AJ284)+(VLOOKUP($AK$8,Prices[],2,FALSE)*AK284)+(VLOOKUP($AL$8,Prices[],2,FALSE)*AL284)+(VLOOKUP($AM$8,Prices[],2,FALSE)*AM284)+(VLOOKUP($AN$8,Prices[],2,FALSE)*AN284)+(VLOOKUP($AO$8,Prices[],2,FALSE)*AO284)+(VLOOKUP($AP$8,Prices[],2,FALSE)*AP284)+(VLOOKUP($AT$8,Prices[],2,FALSE)*AT284)+(VLOOKUP($AQ$8,Prices[],2,FALSE)*AQ284)+(VLOOKUP($AR$8,Prices[],2,FALSE)*AR284)+(VLOOKUP($AS$8,Prices[],2,FALSE)*AS284)</f>
        <v>835500</v>
      </c>
      <c r="AV284" s="132">
        <f t="shared" si="18"/>
        <v>860440</v>
      </c>
      <c r="AW284" s="91" t="str">
        <f t="shared" si="19"/>
        <v>Credit is within Limit</v>
      </c>
      <c r="AX284" s="91" t="str">
        <f>IFERROR(IF(VLOOKUP(C284,'Overdue Credits'!$A:$F,6,0)&gt;2,"High Risk Customer",IF(VLOOKUP(C284,'Overdue Credits'!$A:$F,6,0)&gt;0,"Medium Risk Customer","Low Risk Customer")),"Low Risk Customer")</f>
        <v>Low Risk Customer</v>
      </c>
    </row>
    <row r="285" spans="1:50" x14ac:dyDescent="0.3">
      <c r="A285" s="14">
        <v>277</v>
      </c>
      <c r="B285" s="14" t="s">
        <v>89</v>
      </c>
      <c r="C285" s="14" t="s">
        <v>422</v>
      </c>
      <c r="D285" s="14"/>
      <c r="E285" s="14" t="s">
        <v>423</v>
      </c>
      <c r="F285" s="14" t="s">
        <v>753</v>
      </c>
      <c r="G285" s="137">
        <f t="shared" si="16"/>
        <v>20</v>
      </c>
      <c r="H285" s="91"/>
      <c r="I285" s="91"/>
      <c r="J285" s="91">
        <v>0.2</v>
      </c>
      <c r="K285" s="91"/>
      <c r="L285" s="91">
        <v>0.5</v>
      </c>
      <c r="M285" s="91">
        <v>0.1</v>
      </c>
      <c r="N285" s="91"/>
      <c r="O285" s="91">
        <v>13.8</v>
      </c>
      <c r="P285" s="91">
        <v>0.1</v>
      </c>
      <c r="Q285" s="91">
        <v>0.1</v>
      </c>
      <c r="R285" s="91"/>
      <c r="S285" s="91"/>
      <c r="T285" s="91"/>
      <c r="U285" s="91">
        <v>1</v>
      </c>
      <c r="V285" s="91">
        <v>2</v>
      </c>
      <c r="W285" s="91">
        <v>0.2</v>
      </c>
      <c r="X285" s="91">
        <v>2</v>
      </c>
      <c r="Y285" s="91"/>
      <c r="Z285" s="91"/>
      <c r="AA285" s="91"/>
      <c r="AB285" s="91"/>
      <c r="AC285" s="132">
        <f>(VLOOKUP($H$8,Prices[],2,FALSE)*H285)+(VLOOKUP($I$8,Prices[],2,FALSE)*I285)+(VLOOKUP($J$8,Prices[],2,FALSE)*J285)+(VLOOKUP($K$8,Prices[],2,FALSE)*K285)+(VLOOKUP($L$8,Prices[],2,FALSE)*L285)+(VLOOKUP($M$8,Prices[],2,FALSE)*M285)+(VLOOKUP($N$8,Prices[],2,FALSE)*N285)+(VLOOKUP($T$8,Prices[],2,FALSE)*T285)+(VLOOKUP($U$8,Prices[],2,FALSE)*U285)+(VLOOKUP($V$8,Prices[],2,FALSE)*V285)+(VLOOKUP($W$8,Prices[],2,FALSE)*W285)+(VLOOKUP($X$8,Prices[],2,FALSE)*X285)+(VLOOKUP($Y$8,Prices[],2,FALSE)*Y285)+(VLOOKUP($Z$8,Prices[],2,FALSE)*Z285)+(VLOOKUP($AB$8,Prices[],2,FALSE)*AB285)+(VLOOKUP($O$8,Prices[],2,FALSE)*O285)+(VLOOKUP($P$8,Prices[],2,FALSE)*P285)+(VLOOKUP($Q$8,Prices[],2,FALSE)*Q285)+(VLOOKUP($R$8,Prices[],2,FALSE)*R285)+(VLOOKUP($AA$8,Prices[],2,FALSE)*AA285)+(VLOOKUP($S$8,Prices[],2,FALSE)*S285)</f>
        <v>3404550</v>
      </c>
      <c r="AE285" s="132">
        <f t="shared" si="17"/>
        <v>6.6999999999999984</v>
      </c>
      <c r="AF285" s="91"/>
      <c r="AG285" s="91">
        <v>0.1</v>
      </c>
      <c r="AH285" s="91">
        <v>5</v>
      </c>
      <c r="AI285" s="91">
        <v>0.1</v>
      </c>
      <c r="AJ285" s="91"/>
      <c r="AK285" s="91">
        <v>0.1</v>
      </c>
      <c r="AL285" s="91">
        <v>1</v>
      </c>
      <c r="AM285" s="91"/>
      <c r="AN285" s="91"/>
      <c r="AO285" s="91"/>
      <c r="AP285" s="91">
        <v>0.1</v>
      </c>
      <c r="AQ285" s="91"/>
      <c r="AR285" s="91"/>
      <c r="AS285" s="91"/>
      <c r="AT285" s="91">
        <v>0.3</v>
      </c>
      <c r="AU285" s="132">
        <f>(VLOOKUP($AF$8,Prices[],2,FALSE)*AF285)+(VLOOKUP($AG$8,Prices[],2,FALSE)*AG285)+(VLOOKUP($AH$8,Prices[],2,FALSE)*AH285)+(VLOOKUP($AI$8,Prices[],2,FALSE)*AI285)+(VLOOKUP($AJ$8,Prices[],2,FALSE)*AJ285)+(VLOOKUP($AK$8,Prices[],2,FALSE)*AK285)+(VLOOKUP($AL$8,Prices[],2,FALSE)*AL285)+(VLOOKUP($AM$8,Prices[],2,FALSE)*AM285)+(VLOOKUP($AN$8,Prices[],2,FALSE)*AN285)+(VLOOKUP($AO$8,Prices[],2,FALSE)*AO285)+(VLOOKUP($AP$8,Prices[],2,FALSE)*AP285)+(VLOOKUP($AT$8,Prices[],2,FALSE)*AT285)+(VLOOKUP($AQ$8,Prices[],2,FALSE)*AQ285)+(VLOOKUP($AR$8,Prices[],2,FALSE)*AR285)+(VLOOKUP($AS$8,Prices[],2,FALSE)*AS285)</f>
        <v>1191500</v>
      </c>
      <c r="AV285" s="132">
        <f t="shared" si="18"/>
        <v>1191592.5</v>
      </c>
      <c r="AW285" s="91" t="str">
        <f t="shared" si="19"/>
        <v>Credit is within Limit</v>
      </c>
      <c r="AX285" s="91" t="str">
        <f>IFERROR(IF(VLOOKUP(C285,'Overdue Credits'!$A:$F,6,0)&gt;2,"High Risk Customer",IF(VLOOKUP(C285,'Overdue Credits'!$A:$F,6,0)&gt;0,"Medium Risk Customer","Low Risk Customer")),"Low Risk Customer")</f>
        <v>Low Risk Customer</v>
      </c>
    </row>
    <row r="286" spans="1:50" x14ac:dyDescent="0.3">
      <c r="A286" s="14">
        <v>278</v>
      </c>
      <c r="B286" s="14" t="s">
        <v>89</v>
      </c>
      <c r="C286" s="14" t="s">
        <v>384</v>
      </c>
      <c r="D286" s="14"/>
      <c r="E286" s="14" t="s">
        <v>385</v>
      </c>
      <c r="F286" s="14" t="s">
        <v>752</v>
      </c>
      <c r="G286" s="137">
        <f t="shared" si="16"/>
        <v>35</v>
      </c>
      <c r="H286" s="91"/>
      <c r="I286" s="91"/>
      <c r="J286" s="91">
        <v>0.2</v>
      </c>
      <c r="K286" s="91"/>
      <c r="L286" s="91">
        <v>1</v>
      </c>
      <c r="M286" s="91"/>
      <c r="N286" s="91"/>
      <c r="O286" s="91">
        <v>27</v>
      </c>
      <c r="P286" s="91">
        <v>0.3</v>
      </c>
      <c r="Q286" s="91">
        <v>0.1</v>
      </c>
      <c r="R286" s="91"/>
      <c r="S286" s="91"/>
      <c r="T286" s="91"/>
      <c r="U286" s="91">
        <v>4</v>
      </c>
      <c r="V286" s="91">
        <v>0.1</v>
      </c>
      <c r="W286" s="91">
        <v>0.3</v>
      </c>
      <c r="X286" s="91">
        <v>2</v>
      </c>
      <c r="Y286" s="91"/>
      <c r="Z286" s="91"/>
      <c r="AA286" s="91"/>
      <c r="AB286" s="91"/>
      <c r="AC286" s="132">
        <f>(VLOOKUP($H$8,Prices[],2,FALSE)*H286)+(VLOOKUP($I$8,Prices[],2,FALSE)*I286)+(VLOOKUP($J$8,Prices[],2,FALSE)*J286)+(VLOOKUP($K$8,Prices[],2,FALSE)*K286)+(VLOOKUP($L$8,Prices[],2,FALSE)*L286)+(VLOOKUP($M$8,Prices[],2,FALSE)*M286)+(VLOOKUP($N$8,Prices[],2,FALSE)*N286)+(VLOOKUP($T$8,Prices[],2,FALSE)*T286)+(VLOOKUP($U$8,Prices[],2,FALSE)*U286)+(VLOOKUP($V$8,Prices[],2,FALSE)*V286)+(VLOOKUP($W$8,Prices[],2,FALSE)*W286)+(VLOOKUP($X$8,Prices[],2,FALSE)*X286)+(VLOOKUP($Y$8,Prices[],2,FALSE)*Y286)+(VLOOKUP($Z$8,Prices[],2,FALSE)*Z286)+(VLOOKUP($AB$8,Prices[],2,FALSE)*AB286)+(VLOOKUP($O$8,Prices[],2,FALSE)*O286)+(VLOOKUP($P$8,Prices[],2,FALSE)*P286)+(VLOOKUP($Q$8,Prices[],2,FALSE)*Q286)+(VLOOKUP($R$8,Prices[],2,FALSE)*R286)+(VLOOKUP($AA$8,Prices[],2,FALSE)*AA286)+(VLOOKUP($S$8,Prices[],2,FALSE)*S286)</f>
        <v>6087250</v>
      </c>
      <c r="AE286" s="132">
        <f t="shared" si="17"/>
        <v>11.499999999999998</v>
      </c>
      <c r="AF286" s="91">
        <v>0.1</v>
      </c>
      <c r="AG286" s="91">
        <v>0.1</v>
      </c>
      <c r="AH286" s="91">
        <v>10</v>
      </c>
      <c r="AI286" s="91">
        <v>0.1</v>
      </c>
      <c r="AJ286" s="91"/>
      <c r="AK286" s="91">
        <v>0.1</v>
      </c>
      <c r="AL286" s="91">
        <v>1</v>
      </c>
      <c r="AM286" s="91"/>
      <c r="AN286" s="91"/>
      <c r="AO286" s="91"/>
      <c r="AP286" s="91"/>
      <c r="AQ286" s="91"/>
      <c r="AR286" s="91"/>
      <c r="AS286" s="91"/>
      <c r="AT286" s="91">
        <v>0.1</v>
      </c>
      <c r="AU286" s="132">
        <f>(VLOOKUP($AF$8,Prices[],2,FALSE)*AF286)+(VLOOKUP($AG$8,Prices[],2,FALSE)*AG286)+(VLOOKUP($AH$8,Prices[],2,FALSE)*AH286)+(VLOOKUP($AI$8,Prices[],2,FALSE)*AI286)+(VLOOKUP($AJ$8,Prices[],2,FALSE)*AJ286)+(VLOOKUP($AK$8,Prices[],2,FALSE)*AK286)+(VLOOKUP($AL$8,Prices[],2,FALSE)*AL286)+(VLOOKUP($AM$8,Prices[],2,FALSE)*AM286)+(VLOOKUP($AN$8,Prices[],2,FALSE)*AN286)+(VLOOKUP($AO$8,Prices[],2,FALSE)*AO286)+(VLOOKUP($AP$8,Prices[],2,FALSE)*AP286)+(VLOOKUP($AT$8,Prices[],2,FALSE)*AT286)+(VLOOKUP($AQ$8,Prices[],2,FALSE)*AQ286)+(VLOOKUP($AR$8,Prices[],2,FALSE)*AR286)+(VLOOKUP($AS$8,Prices[],2,FALSE)*AS286)</f>
        <v>2127300</v>
      </c>
      <c r="AV286" s="132">
        <f t="shared" si="18"/>
        <v>2130537.5</v>
      </c>
      <c r="AW286" s="91" t="str">
        <f t="shared" si="19"/>
        <v>Credit is within Limit</v>
      </c>
      <c r="AX286" s="91" t="str">
        <f>IFERROR(IF(VLOOKUP(C286,'Overdue Credits'!$A:$F,6,0)&gt;2,"High Risk Customer",IF(VLOOKUP(C286,'Overdue Credits'!$A:$F,6,0)&gt;0,"Medium Risk Customer","Low Risk Customer")),"Low Risk Customer")</f>
        <v>Low Risk Customer</v>
      </c>
    </row>
    <row r="287" spans="1:50" x14ac:dyDescent="0.3">
      <c r="A287" s="14">
        <v>279</v>
      </c>
      <c r="B287" s="14" t="s">
        <v>89</v>
      </c>
      <c r="C287" s="14" t="s">
        <v>347</v>
      </c>
      <c r="D287" s="14"/>
      <c r="E287" s="14" t="s">
        <v>348</v>
      </c>
      <c r="F287" s="14" t="s">
        <v>753</v>
      </c>
      <c r="G287" s="137">
        <f t="shared" si="16"/>
        <v>0</v>
      </c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132">
        <f>(VLOOKUP($H$8,Prices[],2,FALSE)*H287)+(VLOOKUP($I$8,Prices[],2,FALSE)*I287)+(VLOOKUP($J$8,Prices[],2,FALSE)*J287)+(VLOOKUP($K$8,Prices[],2,FALSE)*K287)+(VLOOKUP($L$8,Prices[],2,FALSE)*L287)+(VLOOKUP($M$8,Prices[],2,FALSE)*M287)+(VLOOKUP($N$8,Prices[],2,FALSE)*N287)+(VLOOKUP($T$8,Prices[],2,FALSE)*T287)+(VLOOKUP($U$8,Prices[],2,FALSE)*U287)+(VLOOKUP($V$8,Prices[],2,FALSE)*V287)+(VLOOKUP($W$8,Prices[],2,FALSE)*W287)+(VLOOKUP($X$8,Prices[],2,FALSE)*X287)+(VLOOKUP($Y$8,Prices[],2,FALSE)*Y287)+(VLOOKUP($Z$8,Prices[],2,FALSE)*Z287)+(VLOOKUP($AB$8,Prices[],2,FALSE)*AB287)+(VLOOKUP($O$8,Prices[],2,FALSE)*O287)+(VLOOKUP($P$8,Prices[],2,FALSE)*P287)+(VLOOKUP($Q$8,Prices[],2,FALSE)*Q287)+(VLOOKUP($R$8,Prices[],2,FALSE)*R287)+(VLOOKUP($AA$8,Prices[],2,FALSE)*AA287)+(VLOOKUP($S$8,Prices[],2,FALSE)*S287)</f>
        <v>0</v>
      </c>
      <c r="AE287" s="132">
        <f t="shared" si="17"/>
        <v>0</v>
      </c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T287" s="91"/>
      <c r="AU287" s="132">
        <f>(VLOOKUP($AF$8,Prices[],2,FALSE)*AF287)+(VLOOKUP($AG$8,Prices[],2,FALSE)*AG287)+(VLOOKUP($AH$8,Prices[],2,FALSE)*AH287)+(VLOOKUP($AI$8,Prices[],2,FALSE)*AI287)+(VLOOKUP($AJ$8,Prices[],2,FALSE)*AJ287)+(VLOOKUP($AK$8,Prices[],2,FALSE)*AK287)+(VLOOKUP($AL$8,Prices[],2,FALSE)*AL287)+(VLOOKUP($AM$8,Prices[],2,FALSE)*AM287)+(VLOOKUP($AN$8,Prices[],2,FALSE)*AN287)+(VLOOKUP($AO$8,Prices[],2,FALSE)*AO287)+(VLOOKUP($AP$8,Prices[],2,FALSE)*AP287)+(VLOOKUP($AT$8,Prices[],2,FALSE)*AT287)+(VLOOKUP($AQ$8,Prices[],2,FALSE)*AQ287)+(VLOOKUP($AR$8,Prices[],2,FALSE)*AR287)+(VLOOKUP($AS$8,Prices[],2,FALSE)*AS287)</f>
        <v>0</v>
      </c>
      <c r="AV287" s="132">
        <f t="shared" si="18"/>
        <v>0</v>
      </c>
      <c r="AW287" s="91" t="str">
        <f t="shared" si="19"/>
        <v xml:space="preserve"> </v>
      </c>
      <c r="AX287" s="91" t="str">
        <f>IFERROR(IF(VLOOKUP(C287,'Overdue Credits'!$A:$F,6,0)&gt;2,"High Risk Customer",IF(VLOOKUP(C287,'Overdue Credits'!$A:$F,6,0)&gt;0,"Medium Risk Customer","Low Risk Customer")),"Low Risk Customer")</f>
        <v>Low Risk Customer</v>
      </c>
    </row>
    <row r="288" spans="1:50" x14ac:dyDescent="0.3">
      <c r="A288" s="14">
        <v>280</v>
      </c>
      <c r="B288" s="14" t="s">
        <v>89</v>
      </c>
      <c r="C288" s="14" t="s">
        <v>495</v>
      </c>
      <c r="D288" s="14"/>
      <c r="E288" s="14" t="s">
        <v>496</v>
      </c>
      <c r="F288" s="14" t="s">
        <v>752</v>
      </c>
      <c r="G288" s="137">
        <f t="shared" si="16"/>
        <v>0</v>
      </c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132">
        <f>(VLOOKUP($H$8,Prices[],2,FALSE)*H288)+(VLOOKUP($I$8,Prices[],2,FALSE)*I288)+(VLOOKUP($J$8,Prices[],2,FALSE)*J288)+(VLOOKUP($K$8,Prices[],2,FALSE)*K288)+(VLOOKUP($L$8,Prices[],2,FALSE)*L288)+(VLOOKUP($M$8,Prices[],2,FALSE)*M288)+(VLOOKUP($N$8,Prices[],2,FALSE)*N288)+(VLOOKUP($T$8,Prices[],2,FALSE)*T288)+(VLOOKUP($U$8,Prices[],2,FALSE)*U288)+(VLOOKUP($V$8,Prices[],2,FALSE)*V288)+(VLOOKUP($W$8,Prices[],2,FALSE)*W288)+(VLOOKUP($X$8,Prices[],2,FALSE)*X288)+(VLOOKUP($Y$8,Prices[],2,FALSE)*Y288)+(VLOOKUP($Z$8,Prices[],2,FALSE)*Z288)+(VLOOKUP($AB$8,Prices[],2,FALSE)*AB288)+(VLOOKUP($O$8,Prices[],2,FALSE)*O288)+(VLOOKUP($P$8,Prices[],2,FALSE)*P288)+(VLOOKUP($Q$8,Prices[],2,FALSE)*Q288)+(VLOOKUP($R$8,Prices[],2,FALSE)*R288)+(VLOOKUP($AA$8,Prices[],2,FALSE)*AA288)+(VLOOKUP($S$8,Prices[],2,FALSE)*S288)</f>
        <v>0</v>
      </c>
      <c r="AE288" s="132">
        <f t="shared" si="17"/>
        <v>0</v>
      </c>
      <c r="AF288" s="91"/>
      <c r="AG288" s="91"/>
      <c r="AH288" s="91"/>
      <c r="AI288" s="91"/>
      <c r="AJ288" s="91"/>
      <c r="AK288" s="91"/>
      <c r="AL288" s="91"/>
      <c r="AM288" s="91"/>
      <c r="AN288" s="91"/>
      <c r="AO288" s="91"/>
      <c r="AP288" s="91"/>
      <c r="AQ288" s="91"/>
      <c r="AR288" s="91"/>
      <c r="AS288" s="91"/>
      <c r="AT288" s="91"/>
      <c r="AU288" s="132">
        <f>(VLOOKUP($AF$8,Prices[],2,FALSE)*AF288)+(VLOOKUP($AG$8,Prices[],2,FALSE)*AG288)+(VLOOKUP($AH$8,Prices[],2,FALSE)*AH288)+(VLOOKUP($AI$8,Prices[],2,FALSE)*AI288)+(VLOOKUP($AJ$8,Prices[],2,FALSE)*AJ288)+(VLOOKUP($AK$8,Prices[],2,FALSE)*AK288)+(VLOOKUP($AL$8,Prices[],2,FALSE)*AL288)+(VLOOKUP($AM$8,Prices[],2,FALSE)*AM288)+(VLOOKUP($AN$8,Prices[],2,FALSE)*AN288)+(VLOOKUP($AO$8,Prices[],2,FALSE)*AO288)+(VLOOKUP($AP$8,Prices[],2,FALSE)*AP288)+(VLOOKUP($AT$8,Prices[],2,FALSE)*AT288)+(VLOOKUP($AQ$8,Prices[],2,FALSE)*AQ288)+(VLOOKUP($AR$8,Prices[],2,FALSE)*AR288)+(VLOOKUP($AS$8,Prices[],2,FALSE)*AS288)</f>
        <v>0</v>
      </c>
      <c r="AV288" s="132">
        <f t="shared" si="18"/>
        <v>0</v>
      </c>
      <c r="AW288" s="91" t="str">
        <f t="shared" si="19"/>
        <v xml:space="preserve"> </v>
      </c>
      <c r="AX288" s="91" t="str">
        <f>IFERROR(IF(VLOOKUP(C288,'Overdue Credits'!$A:$F,6,0)&gt;2,"High Risk Customer",IF(VLOOKUP(C288,'Overdue Credits'!$A:$F,6,0)&gt;0,"Medium Risk Customer","Low Risk Customer")),"Low Risk Customer")</f>
        <v>Low Risk Customer</v>
      </c>
    </row>
    <row r="289" spans="1:50" x14ac:dyDescent="0.3">
      <c r="A289" s="14">
        <v>281</v>
      </c>
      <c r="B289" s="14" t="s">
        <v>89</v>
      </c>
      <c r="C289" s="14" t="s">
        <v>489</v>
      </c>
      <c r="D289" s="14"/>
      <c r="E289" s="14" t="s">
        <v>490</v>
      </c>
      <c r="F289" s="14" t="s">
        <v>753</v>
      </c>
      <c r="G289" s="137">
        <f t="shared" si="16"/>
        <v>0</v>
      </c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132">
        <f>(VLOOKUP($H$8,Prices[],2,FALSE)*H289)+(VLOOKUP($I$8,Prices[],2,FALSE)*I289)+(VLOOKUP($J$8,Prices[],2,FALSE)*J289)+(VLOOKUP($K$8,Prices[],2,FALSE)*K289)+(VLOOKUP($L$8,Prices[],2,FALSE)*L289)+(VLOOKUP($M$8,Prices[],2,FALSE)*M289)+(VLOOKUP($N$8,Prices[],2,FALSE)*N289)+(VLOOKUP($T$8,Prices[],2,FALSE)*T289)+(VLOOKUP($U$8,Prices[],2,FALSE)*U289)+(VLOOKUP($V$8,Prices[],2,FALSE)*V289)+(VLOOKUP($W$8,Prices[],2,FALSE)*W289)+(VLOOKUP($X$8,Prices[],2,FALSE)*X289)+(VLOOKUP($Y$8,Prices[],2,FALSE)*Y289)+(VLOOKUP($Z$8,Prices[],2,FALSE)*Z289)+(VLOOKUP($AB$8,Prices[],2,FALSE)*AB289)+(VLOOKUP($O$8,Prices[],2,FALSE)*O289)+(VLOOKUP($P$8,Prices[],2,FALSE)*P289)+(VLOOKUP($Q$8,Prices[],2,FALSE)*Q289)+(VLOOKUP($R$8,Prices[],2,FALSE)*R289)+(VLOOKUP($AA$8,Prices[],2,FALSE)*AA289)+(VLOOKUP($S$8,Prices[],2,FALSE)*S289)</f>
        <v>0</v>
      </c>
      <c r="AE289" s="132">
        <f t="shared" si="17"/>
        <v>0</v>
      </c>
      <c r="AF289" s="91"/>
      <c r="AG289" s="91"/>
      <c r="AH289" s="91"/>
      <c r="AI289" s="91"/>
      <c r="AJ289" s="91"/>
      <c r="AK289" s="91"/>
      <c r="AL289" s="91"/>
      <c r="AM289" s="91"/>
      <c r="AN289" s="91"/>
      <c r="AO289" s="91"/>
      <c r="AP289" s="91"/>
      <c r="AQ289" s="91"/>
      <c r="AR289" s="91"/>
      <c r="AS289" s="91"/>
      <c r="AT289" s="91"/>
      <c r="AU289" s="132">
        <f>(VLOOKUP($AF$8,Prices[],2,FALSE)*AF289)+(VLOOKUP($AG$8,Prices[],2,FALSE)*AG289)+(VLOOKUP($AH$8,Prices[],2,FALSE)*AH289)+(VLOOKUP($AI$8,Prices[],2,FALSE)*AI289)+(VLOOKUP($AJ$8,Prices[],2,FALSE)*AJ289)+(VLOOKUP($AK$8,Prices[],2,FALSE)*AK289)+(VLOOKUP($AL$8,Prices[],2,FALSE)*AL289)+(VLOOKUP($AM$8,Prices[],2,FALSE)*AM289)+(VLOOKUP($AN$8,Prices[],2,FALSE)*AN289)+(VLOOKUP($AO$8,Prices[],2,FALSE)*AO289)+(VLOOKUP($AP$8,Prices[],2,FALSE)*AP289)+(VLOOKUP($AT$8,Prices[],2,FALSE)*AT289)+(VLOOKUP($AQ$8,Prices[],2,FALSE)*AQ289)+(VLOOKUP($AR$8,Prices[],2,FALSE)*AR289)+(VLOOKUP($AS$8,Prices[],2,FALSE)*AS289)</f>
        <v>0</v>
      </c>
      <c r="AV289" s="132">
        <f t="shared" si="18"/>
        <v>0</v>
      </c>
      <c r="AW289" s="91" t="str">
        <f t="shared" si="19"/>
        <v xml:space="preserve"> </v>
      </c>
      <c r="AX289" s="91" t="str">
        <f>IFERROR(IF(VLOOKUP(C289,'Overdue Credits'!$A:$F,6,0)&gt;2,"High Risk Customer",IF(VLOOKUP(C289,'Overdue Credits'!$A:$F,6,0)&gt;0,"Medium Risk Customer","Low Risk Customer")),"Low Risk Customer")</f>
        <v>Low Risk Customer</v>
      </c>
    </row>
    <row r="290" spans="1:50" x14ac:dyDescent="0.3">
      <c r="A290" s="14">
        <v>282</v>
      </c>
      <c r="B290" s="14" t="s">
        <v>89</v>
      </c>
      <c r="C290" s="14" t="s">
        <v>464</v>
      </c>
      <c r="D290" s="14"/>
      <c r="E290" s="14" t="s">
        <v>465</v>
      </c>
      <c r="F290" s="14" t="s">
        <v>833</v>
      </c>
      <c r="G290" s="137">
        <f t="shared" si="16"/>
        <v>0</v>
      </c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132">
        <f>(VLOOKUP($H$8,Prices[],2,FALSE)*H290)+(VLOOKUP($I$8,Prices[],2,FALSE)*I290)+(VLOOKUP($J$8,Prices[],2,FALSE)*J290)+(VLOOKUP($K$8,Prices[],2,FALSE)*K290)+(VLOOKUP($L$8,Prices[],2,FALSE)*L290)+(VLOOKUP($M$8,Prices[],2,FALSE)*M290)+(VLOOKUP($N$8,Prices[],2,FALSE)*N290)+(VLOOKUP($T$8,Prices[],2,FALSE)*T290)+(VLOOKUP($U$8,Prices[],2,FALSE)*U290)+(VLOOKUP($V$8,Prices[],2,FALSE)*V290)+(VLOOKUP($W$8,Prices[],2,FALSE)*W290)+(VLOOKUP($X$8,Prices[],2,FALSE)*X290)+(VLOOKUP($Y$8,Prices[],2,FALSE)*Y290)+(VLOOKUP($Z$8,Prices[],2,FALSE)*Z290)+(VLOOKUP($AB$8,Prices[],2,FALSE)*AB290)+(VLOOKUP($O$8,Prices[],2,FALSE)*O290)+(VLOOKUP($P$8,Prices[],2,FALSE)*P290)+(VLOOKUP($Q$8,Prices[],2,FALSE)*Q290)+(VLOOKUP($R$8,Prices[],2,FALSE)*R290)+(VLOOKUP($AA$8,Prices[],2,FALSE)*AA290)+(VLOOKUP($S$8,Prices[],2,FALSE)*S290)</f>
        <v>0</v>
      </c>
      <c r="AE290" s="132">
        <f t="shared" si="17"/>
        <v>0</v>
      </c>
      <c r="AF290" s="91"/>
      <c r="AG290" s="91"/>
      <c r="AH290" s="91"/>
      <c r="AI290" s="91"/>
      <c r="AJ290" s="91"/>
      <c r="AK290" s="91"/>
      <c r="AL290" s="91"/>
      <c r="AM290" s="91"/>
      <c r="AN290" s="91"/>
      <c r="AO290" s="91"/>
      <c r="AP290" s="91"/>
      <c r="AQ290" s="91"/>
      <c r="AR290" s="91"/>
      <c r="AS290" s="91"/>
      <c r="AT290" s="91"/>
      <c r="AU290" s="132">
        <f>(VLOOKUP($AF$8,Prices[],2,FALSE)*AF290)+(VLOOKUP($AG$8,Prices[],2,FALSE)*AG290)+(VLOOKUP($AH$8,Prices[],2,FALSE)*AH290)+(VLOOKUP($AI$8,Prices[],2,FALSE)*AI290)+(VLOOKUP($AJ$8,Prices[],2,FALSE)*AJ290)+(VLOOKUP($AK$8,Prices[],2,FALSE)*AK290)+(VLOOKUP($AL$8,Prices[],2,FALSE)*AL290)+(VLOOKUP($AM$8,Prices[],2,FALSE)*AM290)+(VLOOKUP($AN$8,Prices[],2,FALSE)*AN290)+(VLOOKUP($AO$8,Prices[],2,FALSE)*AO290)+(VLOOKUP($AP$8,Prices[],2,FALSE)*AP290)+(VLOOKUP($AT$8,Prices[],2,FALSE)*AT290)+(VLOOKUP($AQ$8,Prices[],2,FALSE)*AQ290)+(VLOOKUP($AR$8,Prices[],2,FALSE)*AR290)+(VLOOKUP($AS$8,Prices[],2,FALSE)*AS290)</f>
        <v>0</v>
      </c>
      <c r="AV290" s="132">
        <f t="shared" si="18"/>
        <v>0</v>
      </c>
      <c r="AW290" s="91" t="str">
        <f t="shared" si="19"/>
        <v xml:space="preserve"> </v>
      </c>
      <c r="AX290" s="91" t="str">
        <f>IFERROR(IF(VLOOKUP(C290,'Overdue Credits'!$A:$F,6,0)&gt;2,"High Risk Customer",IF(VLOOKUP(C290,'Overdue Credits'!$A:$F,6,0)&gt;0,"Medium Risk Customer","Low Risk Customer")),"Low Risk Customer")</f>
        <v>Medium Risk Customer</v>
      </c>
    </row>
    <row r="291" spans="1:50" x14ac:dyDescent="0.3">
      <c r="A291" s="14">
        <v>283</v>
      </c>
      <c r="B291" s="14" t="s">
        <v>89</v>
      </c>
      <c r="C291" s="14" t="s">
        <v>374</v>
      </c>
      <c r="D291" s="14"/>
      <c r="E291" s="14" t="s">
        <v>375</v>
      </c>
      <c r="F291" s="14" t="s">
        <v>752</v>
      </c>
      <c r="G291" s="137">
        <f t="shared" si="16"/>
        <v>35</v>
      </c>
      <c r="H291" s="91"/>
      <c r="I291" s="91"/>
      <c r="J291" s="91">
        <v>0.2</v>
      </c>
      <c r="K291" s="91"/>
      <c r="L291" s="91">
        <v>0.5</v>
      </c>
      <c r="M291" s="91"/>
      <c r="N291" s="91"/>
      <c r="O291" s="91">
        <v>27</v>
      </c>
      <c r="P291" s="91"/>
      <c r="Q291" s="91">
        <v>0.2</v>
      </c>
      <c r="R291" s="91"/>
      <c r="S291" s="91"/>
      <c r="T291" s="91"/>
      <c r="U291" s="91">
        <v>2</v>
      </c>
      <c r="V291" s="91">
        <v>0.1</v>
      </c>
      <c r="W291" s="91">
        <v>3</v>
      </c>
      <c r="X291" s="91">
        <v>2</v>
      </c>
      <c r="Y291" s="91"/>
      <c r="Z291" s="91"/>
      <c r="AA291" s="91"/>
      <c r="AB291" s="91"/>
      <c r="AC291" s="132">
        <f>(VLOOKUP($H$8,Prices[],2,FALSE)*H291)+(VLOOKUP($I$8,Prices[],2,FALSE)*I291)+(VLOOKUP($J$8,Prices[],2,FALSE)*J291)+(VLOOKUP($K$8,Prices[],2,FALSE)*K291)+(VLOOKUP($L$8,Prices[],2,FALSE)*L291)+(VLOOKUP($M$8,Prices[],2,FALSE)*M291)+(VLOOKUP($N$8,Prices[],2,FALSE)*N291)+(VLOOKUP($T$8,Prices[],2,FALSE)*T291)+(VLOOKUP($U$8,Prices[],2,FALSE)*U291)+(VLOOKUP($V$8,Prices[],2,FALSE)*V291)+(VLOOKUP($W$8,Prices[],2,FALSE)*W291)+(VLOOKUP($X$8,Prices[],2,FALSE)*X291)+(VLOOKUP($Y$8,Prices[],2,FALSE)*Y291)+(VLOOKUP($Z$8,Prices[],2,FALSE)*Z291)+(VLOOKUP($AB$8,Prices[],2,FALSE)*AB291)+(VLOOKUP($O$8,Prices[],2,FALSE)*O291)+(VLOOKUP($P$8,Prices[],2,FALSE)*P291)+(VLOOKUP($Q$8,Prices[],2,FALSE)*Q291)+(VLOOKUP($R$8,Prices[],2,FALSE)*R291)+(VLOOKUP($AA$8,Prices[],2,FALSE)*AA291)+(VLOOKUP($S$8,Prices[],2,FALSE)*S291)</f>
        <v>6063850</v>
      </c>
      <c r="AE291" s="132">
        <f t="shared" si="17"/>
        <v>12.879999999999999</v>
      </c>
      <c r="AF291" s="91"/>
      <c r="AG291" s="91">
        <v>0.2</v>
      </c>
      <c r="AH291" s="91">
        <v>8</v>
      </c>
      <c r="AI291" s="91">
        <v>0.2</v>
      </c>
      <c r="AJ291" s="91"/>
      <c r="AK291" s="91">
        <v>0.3</v>
      </c>
      <c r="AL291" s="91">
        <v>1.1000000000000001</v>
      </c>
      <c r="AM291" s="91"/>
      <c r="AN291" s="91"/>
      <c r="AO291" s="91"/>
      <c r="AP291" s="91">
        <v>0.08</v>
      </c>
      <c r="AQ291" s="91"/>
      <c r="AR291" s="91"/>
      <c r="AS291" s="91"/>
      <c r="AT291" s="91">
        <v>3</v>
      </c>
      <c r="AU291" s="132">
        <f>(VLOOKUP($AF$8,Prices[],2,FALSE)*AF291)+(VLOOKUP($AG$8,Prices[],2,FALSE)*AG291)+(VLOOKUP($AH$8,Prices[],2,FALSE)*AH291)+(VLOOKUP($AI$8,Prices[],2,FALSE)*AI291)+(VLOOKUP($AJ$8,Prices[],2,FALSE)*AJ291)+(VLOOKUP($AK$8,Prices[],2,FALSE)*AK291)+(VLOOKUP($AL$8,Prices[],2,FALSE)*AL291)+(VLOOKUP($AM$8,Prices[],2,FALSE)*AM291)+(VLOOKUP($AN$8,Prices[],2,FALSE)*AN291)+(VLOOKUP($AO$8,Prices[],2,FALSE)*AO291)+(VLOOKUP($AP$8,Prices[],2,FALSE)*AP291)+(VLOOKUP($AT$8,Prices[],2,FALSE)*AT291)+(VLOOKUP($AQ$8,Prices[],2,FALSE)*AQ291)+(VLOOKUP($AR$8,Prices[],2,FALSE)*AR291)+(VLOOKUP($AS$8,Prices[],2,FALSE)*AS291)</f>
        <v>2121600</v>
      </c>
      <c r="AV291" s="132">
        <f t="shared" si="18"/>
        <v>2122347.5</v>
      </c>
      <c r="AW291" s="91" t="str">
        <f t="shared" si="19"/>
        <v>Credit is within Limit</v>
      </c>
      <c r="AX291" s="91" t="str">
        <f>IFERROR(IF(VLOOKUP(C291,'Overdue Credits'!$A:$F,6,0)&gt;2,"High Risk Customer",IF(VLOOKUP(C291,'Overdue Credits'!$A:$F,6,0)&gt;0,"Medium Risk Customer","Low Risk Customer")),"Low Risk Customer")</f>
        <v>Low Risk Customer</v>
      </c>
    </row>
    <row r="292" spans="1:50" x14ac:dyDescent="0.3">
      <c r="A292" s="14">
        <v>284</v>
      </c>
      <c r="B292" s="14" t="s">
        <v>89</v>
      </c>
      <c r="C292" s="14" t="s">
        <v>456</v>
      </c>
      <c r="D292" s="14"/>
      <c r="E292" s="14" t="s">
        <v>457</v>
      </c>
      <c r="F292" s="14" t="s">
        <v>752</v>
      </c>
      <c r="G292" s="137">
        <f t="shared" si="16"/>
        <v>40</v>
      </c>
      <c r="H292" s="91"/>
      <c r="I292" s="91"/>
      <c r="J292" s="91">
        <v>0.5</v>
      </c>
      <c r="K292" s="91"/>
      <c r="L292" s="91">
        <v>1.5</v>
      </c>
      <c r="M292" s="91">
        <v>0.2</v>
      </c>
      <c r="N292" s="91"/>
      <c r="O292" s="91">
        <v>15.9</v>
      </c>
      <c r="P292" s="91">
        <v>0.2</v>
      </c>
      <c r="Q292" s="91">
        <v>0.2</v>
      </c>
      <c r="R292" s="91"/>
      <c r="S292" s="91"/>
      <c r="T292" s="91"/>
      <c r="U292" s="91">
        <v>0.5</v>
      </c>
      <c r="V292" s="91">
        <v>0.5</v>
      </c>
      <c r="W292" s="91"/>
      <c r="X292" s="91">
        <v>20.5</v>
      </c>
      <c r="Y292" s="91"/>
      <c r="Z292" s="91"/>
      <c r="AA292" s="91"/>
      <c r="AB292" s="91"/>
      <c r="AC292" s="132">
        <f>(VLOOKUP($H$8,Prices[],2,FALSE)*H292)+(VLOOKUP($I$8,Prices[],2,FALSE)*I292)+(VLOOKUP($J$8,Prices[],2,FALSE)*J292)+(VLOOKUP($K$8,Prices[],2,FALSE)*K292)+(VLOOKUP($L$8,Prices[],2,FALSE)*L292)+(VLOOKUP($M$8,Prices[],2,FALSE)*M292)+(VLOOKUP($N$8,Prices[],2,FALSE)*N292)+(VLOOKUP($T$8,Prices[],2,FALSE)*T292)+(VLOOKUP($U$8,Prices[],2,FALSE)*U292)+(VLOOKUP($V$8,Prices[],2,FALSE)*V292)+(VLOOKUP($W$8,Prices[],2,FALSE)*W292)+(VLOOKUP($X$8,Prices[],2,FALSE)*X292)+(VLOOKUP($Y$8,Prices[],2,FALSE)*Y292)+(VLOOKUP($Z$8,Prices[],2,FALSE)*Z292)+(VLOOKUP($AB$8,Prices[],2,FALSE)*AB292)+(VLOOKUP($O$8,Prices[],2,FALSE)*O292)+(VLOOKUP($P$8,Prices[],2,FALSE)*P292)+(VLOOKUP($Q$8,Prices[],2,FALSE)*Q292)+(VLOOKUP($R$8,Prices[],2,FALSE)*R292)+(VLOOKUP($AA$8,Prices[],2,FALSE)*AA292)+(VLOOKUP($S$8,Prices[],2,FALSE)*S292)</f>
        <v>6661850</v>
      </c>
      <c r="AE292" s="132">
        <f t="shared" si="17"/>
        <v>14.53</v>
      </c>
      <c r="AF292" s="91"/>
      <c r="AG292" s="91">
        <v>1.1000000000000001</v>
      </c>
      <c r="AH292" s="91">
        <v>4</v>
      </c>
      <c r="AI292" s="91">
        <v>0.2</v>
      </c>
      <c r="AJ292" s="91">
        <v>0.2</v>
      </c>
      <c r="AK292" s="91">
        <v>1</v>
      </c>
      <c r="AL292" s="91">
        <v>7</v>
      </c>
      <c r="AM292" s="91"/>
      <c r="AN292" s="91"/>
      <c r="AO292" s="91"/>
      <c r="AP292" s="91">
        <v>1</v>
      </c>
      <c r="AQ292" s="91"/>
      <c r="AR292" s="91"/>
      <c r="AS292" s="91"/>
      <c r="AT292" s="91">
        <v>0.03</v>
      </c>
      <c r="AU292" s="132">
        <f>(VLOOKUP($AF$8,Prices[],2,FALSE)*AF292)+(VLOOKUP($AG$8,Prices[],2,FALSE)*AG292)+(VLOOKUP($AH$8,Prices[],2,FALSE)*AH292)+(VLOOKUP($AI$8,Prices[],2,FALSE)*AI292)+(VLOOKUP($AJ$8,Prices[],2,FALSE)*AJ292)+(VLOOKUP($AK$8,Prices[],2,FALSE)*AK292)+(VLOOKUP($AL$8,Prices[],2,FALSE)*AL292)+(VLOOKUP($AM$8,Prices[],2,FALSE)*AM292)+(VLOOKUP($AN$8,Prices[],2,FALSE)*AN292)+(VLOOKUP($AO$8,Prices[],2,FALSE)*AO292)+(VLOOKUP($AP$8,Prices[],2,FALSE)*AP292)+(VLOOKUP($AT$8,Prices[],2,FALSE)*AT292)+(VLOOKUP($AQ$8,Prices[],2,FALSE)*AQ292)+(VLOOKUP($AR$8,Prices[],2,FALSE)*AR292)+(VLOOKUP($AS$8,Prices[],2,FALSE)*AS292)</f>
        <v>2317400</v>
      </c>
      <c r="AV292" s="132">
        <f t="shared" si="18"/>
        <v>2331647.5</v>
      </c>
      <c r="AW292" s="91" t="str">
        <f t="shared" si="19"/>
        <v>Credit is within Limit</v>
      </c>
      <c r="AX292" s="91" t="str">
        <f>IFERROR(IF(VLOOKUP(C292,'Overdue Credits'!$A:$F,6,0)&gt;2,"High Risk Customer",IF(VLOOKUP(C292,'Overdue Credits'!$A:$F,6,0)&gt;0,"Medium Risk Customer","Low Risk Customer")),"Low Risk Customer")</f>
        <v>Low Risk Customer</v>
      </c>
    </row>
    <row r="293" spans="1:50" x14ac:dyDescent="0.3">
      <c r="A293" s="14">
        <v>285</v>
      </c>
      <c r="B293" s="14" t="s">
        <v>89</v>
      </c>
      <c r="C293" s="14" t="s">
        <v>438</v>
      </c>
      <c r="D293" s="14"/>
      <c r="E293" s="14" t="s">
        <v>439</v>
      </c>
      <c r="F293" s="14" t="s">
        <v>753</v>
      </c>
      <c r="G293" s="137">
        <f t="shared" si="16"/>
        <v>10</v>
      </c>
      <c r="H293" s="91"/>
      <c r="I293" s="91"/>
      <c r="J293" s="91">
        <v>0.1</v>
      </c>
      <c r="K293" s="91"/>
      <c r="L293" s="91">
        <v>0.3</v>
      </c>
      <c r="M293" s="91"/>
      <c r="N293" s="91"/>
      <c r="O293" s="91">
        <v>3.9</v>
      </c>
      <c r="P293" s="91"/>
      <c r="Q293" s="91"/>
      <c r="R293" s="91"/>
      <c r="S293" s="91"/>
      <c r="T293" s="91"/>
      <c r="U293" s="91">
        <v>0.1</v>
      </c>
      <c r="V293" s="91">
        <v>0.5</v>
      </c>
      <c r="W293" s="91"/>
      <c r="X293" s="91">
        <v>5.0999999999999996</v>
      </c>
      <c r="Y293" s="91"/>
      <c r="Z293" s="91"/>
      <c r="AA293" s="91"/>
      <c r="AB293" s="91"/>
      <c r="AC293" s="132">
        <f>(VLOOKUP($H$8,Prices[],2,FALSE)*H293)+(VLOOKUP($I$8,Prices[],2,FALSE)*I293)+(VLOOKUP($J$8,Prices[],2,FALSE)*J293)+(VLOOKUP($K$8,Prices[],2,FALSE)*K293)+(VLOOKUP($L$8,Prices[],2,FALSE)*L293)+(VLOOKUP($M$8,Prices[],2,FALSE)*M293)+(VLOOKUP($N$8,Prices[],2,FALSE)*N293)+(VLOOKUP($T$8,Prices[],2,FALSE)*T293)+(VLOOKUP($U$8,Prices[],2,FALSE)*U293)+(VLOOKUP($V$8,Prices[],2,FALSE)*V293)+(VLOOKUP($W$8,Prices[],2,FALSE)*W293)+(VLOOKUP($X$8,Prices[],2,FALSE)*X293)+(VLOOKUP($Y$8,Prices[],2,FALSE)*Y293)+(VLOOKUP($Z$8,Prices[],2,FALSE)*Z293)+(VLOOKUP($AB$8,Prices[],2,FALSE)*AB293)+(VLOOKUP($O$8,Prices[],2,FALSE)*O293)+(VLOOKUP($P$8,Prices[],2,FALSE)*P293)+(VLOOKUP($Q$8,Prices[],2,FALSE)*Q293)+(VLOOKUP($R$8,Prices[],2,FALSE)*R293)+(VLOOKUP($AA$8,Prices[],2,FALSE)*AA293)+(VLOOKUP($S$8,Prices[],2,FALSE)*S293)</f>
        <v>1642150</v>
      </c>
      <c r="AE293" s="132">
        <f t="shared" si="17"/>
        <v>3.55</v>
      </c>
      <c r="AF293" s="91"/>
      <c r="AG293" s="91">
        <v>0.2</v>
      </c>
      <c r="AH293" s="91">
        <v>1</v>
      </c>
      <c r="AI293" s="91">
        <v>0.1</v>
      </c>
      <c r="AJ293" s="91"/>
      <c r="AK293" s="91">
        <v>0.2</v>
      </c>
      <c r="AL293" s="91">
        <v>1.8</v>
      </c>
      <c r="AM293" s="91"/>
      <c r="AN293" s="91"/>
      <c r="AO293" s="91"/>
      <c r="AP293" s="91">
        <v>0.2</v>
      </c>
      <c r="AQ293" s="91"/>
      <c r="AR293" s="91"/>
      <c r="AS293" s="91"/>
      <c r="AT293" s="91">
        <v>0.05</v>
      </c>
      <c r="AU293" s="132">
        <f>(VLOOKUP($AF$8,Prices[],2,FALSE)*AF293)+(VLOOKUP($AG$8,Prices[],2,FALSE)*AG293)+(VLOOKUP($AH$8,Prices[],2,FALSE)*AH293)+(VLOOKUP($AI$8,Prices[],2,FALSE)*AI293)+(VLOOKUP($AJ$8,Prices[],2,FALSE)*AJ293)+(VLOOKUP($AK$8,Prices[],2,FALSE)*AK293)+(VLOOKUP($AL$8,Prices[],2,FALSE)*AL293)+(VLOOKUP($AM$8,Prices[],2,FALSE)*AM293)+(VLOOKUP($AN$8,Prices[],2,FALSE)*AN293)+(VLOOKUP($AO$8,Prices[],2,FALSE)*AO293)+(VLOOKUP($AP$8,Prices[],2,FALSE)*AP293)+(VLOOKUP($AT$8,Prices[],2,FALSE)*AT293)+(VLOOKUP($AQ$8,Prices[],2,FALSE)*AQ293)+(VLOOKUP($AR$8,Prices[],2,FALSE)*AR293)+(VLOOKUP($AS$8,Prices[],2,FALSE)*AS293)</f>
        <v>571450</v>
      </c>
      <c r="AV293" s="132">
        <f t="shared" si="18"/>
        <v>574752.5</v>
      </c>
      <c r="AW293" s="91" t="str">
        <f t="shared" si="19"/>
        <v>Credit is within Limit</v>
      </c>
      <c r="AX293" s="91" t="str">
        <f>IFERROR(IF(VLOOKUP(C293,'Overdue Credits'!$A:$F,6,0)&gt;2,"High Risk Customer",IF(VLOOKUP(C293,'Overdue Credits'!$A:$F,6,0)&gt;0,"Medium Risk Customer","Low Risk Customer")),"Low Risk Customer")</f>
        <v>Low Risk Customer</v>
      </c>
    </row>
    <row r="294" spans="1:50" x14ac:dyDescent="0.3">
      <c r="A294" s="14">
        <v>286</v>
      </c>
      <c r="B294" s="14" t="s">
        <v>89</v>
      </c>
      <c r="C294" s="14" t="s">
        <v>1328</v>
      </c>
      <c r="D294" s="14"/>
      <c r="E294" s="14" t="s">
        <v>1329</v>
      </c>
      <c r="F294" s="14" t="s">
        <v>1330</v>
      </c>
      <c r="G294" s="137">
        <f t="shared" si="16"/>
        <v>0</v>
      </c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132">
        <f>(VLOOKUP($H$8,Prices[],2,FALSE)*H294)+(VLOOKUP($I$8,Prices[],2,FALSE)*I294)+(VLOOKUP($J$8,Prices[],2,FALSE)*J294)+(VLOOKUP($K$8,Prices[],2,FALSE)*K294)+(VLOOKUP($L$8,Prices[],2,FALSE)*L294)+(VLOOKUP($M$8,Prices[],2,FALSE)*M294)+(VLOOKUP($N$8,Prices[],2,FALSE)*N294)+(VLOOKUP($T$8,Prices[],2,FALSE)*T294)+(VLOOKUP($U$8,Prices[],2,FALSE)*U294)+(VLOOKUP($V$8,Prices[],2,FALSE)*V294)+(VLOOKUP($W$8,Prices[],2,FALSE)*W294)+(VLOOKUP($X$8,Prices[],2,FALSE)*X294)+(VLOOKUP($Y$8,Prices[],2,FALSE)*Y294)+(VLOOKUP($Z$8,Prices[],2,FALSE)*Z294)+(VLOOKUP($AB$8,Prices[],2,FALSE)*AB294)+(VLOOKUP($O$8,Prices[],2,FALSE)*O294)+(VLOOKUP($P$8,Prices[],2,FALSE)*P294)+(VLOOKUP($Q$8,Prices[],2,FALSE)*Q294)+(VLOOKUP($R$8,Prices[],2,FALSE)*R294)+(VLOOKUP($AA$8,Prices[],2,FALSE)*AA294)+(VLOOKUP($S$8,Prices[],2,FALSE)*S294)</f>
        <v>0</v>
      </c>
      <c r="AE294" s="132">
        <f t="shared" si="17"/>
        <v>0</v>
      </c>
      <c r="AF294" s="91"/>
      <c r="AG294" s="91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  <c r="AT294" s="91"/>
      <c r="AU294" s="132">
        <f>(VLOOKUP($AF$8,Prices[],2,FALSE)*AF294)+(VLOOKUP($AG$8,Prices[],2,FALSE)*AG294)+(VLOOKUP($AH$8,Prices[],2,FALSE)*AH294)+(VLOOKUP($AI$8,Prices[],2,FALSE)*AI294)+(VLOOKUP($AJ$8,Prices[],2,FALSE)*AJ294)+(VLOOKUP($AK$8,Prices[],2,FALSE)*AK294)+(VLOOKUP($AL$8,Prices[],2,FALSE)*AL294)+(VLOOKUP($AM$8,Prices[],2,FALSE)*AM294)+(VLOOKUP($AN$8,Prices[],2,FALSE)*AN294)+(VLOOKUP($AO$8,Prices[],2,FALSE)*AO294)+(VLOOKUP($AP$8,Prices[],2,FALSE)*AP294)+(VLOOKUP($AT$8,Prices[],2,FALSE)*AT294)+(VLOOKUP($AQ$8,Prices[],2,FALSE)*AQ294)+(VLOOKUP($AR$8,Prices[],2,FALSE)*AR294)+(VLOOKUP($AS$8,Prices[],2,FALSE)*AS294)</f>
        <v>0</v>
      </c>
      <c r="AV294" s="132">
        <f t="shared" si="18"/>
        <v>0</v>
      </c>
      <c r="AW294" s="91" t="str">
        <f t="shared" si="19"/>
        <v xml:space="preserve"> </v>
      </c>
      <c r="AX294" s="91" t="str">
        <f>IFERROR(IF(VLOOKUP(C294,'Overdue Credits'!$A:$F,6,0)&gt;2,"High Risk Customer",IF(VLOOKUP(C294,'Overdue Credits'!$A:$F,6,0)&gt;0,"Medium Risk Customer","Low Risk Customer")),"Low Risk Customer")</f>
        <v>Low Risk Customer</v>
      </c>
    </row>
    <row r="295" spans="1:50" x14ac:dyDescent="0.3">
      <c r="A295" s="14">
        <v>287</v>
      </c>
      <c r="B295" s="14" t="s">
        <v>89</v>
      </c>
      <c r="C295" s="14" t="s">
        <v>1331</v>
      </c>
      <c r="D295" s="14"/>
      <c r="E295" s="14" t="s">
        <v>1332</v>
      </c>
      <c r="F295" s="14" t="s">
        <v>1330</v>
      </c>
      <c r="G295" s="137">
        <f t="shared" si="16"/>
        <v>10</v>
      </c>
      <c r="H295" s="91"/>
      <c r="I295" s="91"/>
      <c r="J295" s="91">
        <v>0.5</v>
      </c>
      <c r="K295" s="91"/>
      <c r="L295" s="91">
        <v>0.3</v>
      </c>
      <c r="M295" s="91"/>
      <c r="N295" s="91"/>
      <c r="O295" s="91">
        <v>3.2</v>
      </c>
      <c r="P295" s="91"/>
      <c r="Q295" s="91">
        <v>0.5</v>
      </c>
      <c r="R295" s="91"/>
      <c r="S295" s="91"/>
      <c r="T295" s="91"/>
      <c r="U295" s="91"/>
      <c r="V295" s="91"/>
      <c r="W295" s="91"/>
      <c r="X295" s="91">
        <v>5.5</v>
      </c>
      <c r="Y295" s="91"/>
      <c r="Z295" s="91"/>
      <c r="AA295" s="91"/>
      <c r="AB295" s="91"/>
      <c r="AC295" s="132">
        <f>(VLOOKUP($H$8,Prices[],2,FALSE)*H295)+(VLOOKUP($I$8,Prices[],2,FALSE)*I295)+(VLOOKUP($J$8,Prices[],2,FALSE)*J295)+(VLOOKUP($K$8,Prices[],2,FALSE)*K295)+(VLOOKUP($L$8,Prices[],2,FALSE)*L295)+(VLOOKUP($M$8,Prices[],2,FALSE)*M295)+(VLOOKUP($N$8,Prices[],2,FALSE)*N295)+(VLOOKUP($T$8,Prices[],2,FALSE)*T295)+(VLOOKUP($U$8,Prices[],2,FALSE)*U295)+(VLOOKUP($V$8,Prices[],2,FALSE)*V295)+(VLOOKUP($W$8,Prices[],2,FALSE)*W295)+(VLOOKUP($X$8,Prices[],2,FALSE)*X295)+(VLOOKUP($Y$8,Prices[],2,FALSE)*Y295)+(VLOOKUP($Z$8,Prices[],2,FALSE)*Z295)+(VLOOKUP($AB$8,Prices[],2,FALSE)*AB295)+(VLOOKUP($O$8,Prices[],2,FALSE)*O295)+(VLOOKUP($P$8,Prices[],2,FALSE)*P295)+(VLOOKUP($Q$8,Prices[],2,FALSE)*Q295)+(VLOOKUP($R$8,Prices[],2,FALSE)*R295)+(VLOOKUP($AA$8,Prices[],2,FALSE)*AA295)+(VLOOKUP($S$8,Prices[],2,FALSE)*S295)</f>
        <v>1674650</v>
      </c>
      <c r="AE295" s="132">
        <f t="shared" si="17"/>
        <v>3.6749999999999998</v>
      </c>
      <c r="AF295" s="91"/>
      <c r="AG295" s="91">
        <v>0.2</v>
      </c>
      <c r="AH295" s="91">
        <v>1</v>
      </c>
      <c r="AI295" s="91">
        <v>0.1</v>
      </c>
      <c r="AJ295" s="91"/>
      <c r="AK295" s="91">
        <v>0.2</v>
      </c>
      <c r="AL295" s="91">
        <v>1.8</v>
      </c>
      <c r="AM295" s="91"/>
      <c r="AN295" s="91"/>
      <c r="AO295" s="91"/>
      <c r="AP295" s="91">
        <v>0.3</v>
      </c>
      <c r="AQ295" s="91"/>
      <c r="AR295" s="91"/>
      <c r="AS295" s="91"/>
      <c r="AT295" s="91">
        <v>7.4999999999999997E-2</v>
      </c>
      <c r="AU295" s="132">
        <f>(VLOOKUP($AF$8,Prices[],2,FALSE)*AF295)+(VLOOKUP($AG$8,Prices[],2,FALSE)*AG295)+(VLOOKUP($AH$8,Prices[],2,FALSE)*AH295)+(VLOOKUP($AI$8,Prices[],2,FALSE)*AI295)+(VLOOKUP($AJ$8,Prices[],2,FALSE)*AJ295)+(VLOOKUP($AK$8,Prices[],2,FALSE)*AK295)+(VLOOKUP($AL$8,Prices[],2,FALSE)*AL295)+(VLOOKUP($AM$8,Prices[],2,FALSE)*AM295)+(VLOOKUP($AN$8,Prices[],2,FALSE)*AN295)+(VLOOKUP($AO$8,Prices[],2,FALSE)*AO295)+(VLOOKUP($AP$8,Prices[],2,FALSE)*AP295)+(VLOOKUP($AT$8,Prices[],2,FALSE)*AT295)+(VLOOKUP($AQ$8,Prices[],2,FALSE)*AQ295)+(VLOOKUP($AR$8,Prices[],2,FALSE)*AR295)+(VLOOKUP($AS$8,Prices[],2,FALSE)*AS295)</f>
        <v>584575</v>
      </c>
      <c r="AV295" s="132">
        <f t="shared" si="18"/>
        <v>586127.5</v>
      </c>
      <c r="AW295" s="91" t="str">
        <f t="shared" si="19"/>
        <v>Credit is within Limit</v>
      </c>
      <c r="AX295" s="91" t="str">
        <f>IFERROR(IF(VLOOKUP(C295,'Overdue Credits'!$A:$F,6,0)&gt;2,"High Risk Customer",IF(VLOOKUP(C295,'Overdue Credits'!$A:$F,6,0)&gt;0,"Medium Risk Customer","Low Risk Customer")),"Low Risk Customer")</f>
        <v>Low Risk Customer</v>
      </c>
    </row>
    <row r="296" spans="1:50" x14ac:dyDescent="0.3">
      <c r="A296" s="14">
        <v>288</v>
      </c>
      <c r="B296" s="14" t="s">
        <v>89</v>
      </c>
      <c r="C296" s="14" t="s">
        <v>1333</v>
      </c>
      <c r="D296" s="14"/>
      <c r="E296" s="14" t="s">
        <v>1334</v>
      </c>
      <c r="F296" s="14" t="s">
        <v>1330</v>
      </c>
      <c r="G296" s="137">
        <f t="shared" si="16"/>
        <v>35</v>
      </c>
      <c r="H296" s="91"/>
      <c r="I296" s="91"/>
      <c r="J296" s="91">
        <v>1</v>
      </c>
      <c r="K296" s="91">
        <v>0.5</v>
      </c>
      <c r="L296" s="91">
        <v>0.3</v>
      </c>
      <c r="M296" s="91">
        <v>1</v>
      </c>
      <c r="N296" s="91"/>
      <c r="O296" s="91">
        <v>10</v>
      </c>
      <c r="P296" s="91">
        <v>1</v>
      </c>
      <c r="Q296" s="91">
        <v>1</v>
      </c>
      <c r="R296" s="91"/>
      <c r="S296" s="91"/>
      <c r="T296" s="91"/>
      <c r="U296" s="91">
        <v>0.2</v>
      </c>
      <c r="V296" s="91">
        <v>1</v>
      </c>
      <c r="W296" s="91">
        <v>1</v>
      </c>
      <c r="X296" s="91">
        <v>18</v>
      </c>
      <c r="Y296" s="91"/>
      <c r="Z296" s="91"/>
      <c r="AA296" s="91"/>
      <c r="AB296" s="91"/>
      <c r="AC296" s="132">
        <f>(VLOOKUP($H$8,Prices[],2,FALSE)*H296)+(VLOOKUP($I$8,Prices[],2,FALSE)*I296)+(VLOOKUP($J$8,Prices[],2,FALSE)*J296)+(VLOOKUP($K$8,Prices[],2,FALSE)*K296)+(VLOOKUP($L$8,Prices[],2,FALSE)*L296)+(VLOOKUP($M$8,Prices[],2,FALSE)*M296)+(VLOOKUP($N$8,Prices[],2,FALSE)*N296)+(VLOOKUP($T$8,Prices[],2,FALSE)*T296)+(VLOOKUP($U$8,Prices[],2,FALSE)*U296)+(VLOOKUP($V$8,Prices[],2,FALSE)*V296)+(VLOOKUP($W$8,Prices[],2,FALSE)*W296)+(VLOOKUP($X$8,Prices[],2,FALSE)*X296)+(VLOOKUP($Y$8,Prices[],2,FALSE)*Y296)+(VLOOKUP($Z$8,Prices[],2,FALSE)*Z296)+(VLOOKUP($AB$8,Prices[],2,FALSE)*AB296)+(VLOOKUP($O$8,Prices[],2,FALSE)*O296)+(VLOOKUP($P$8,Prices[],2,FALSE)*P296)+(VLOOKUP($Q$8,Prices[],2,FALSE)*Q296)+(VLOOKUP($R$8,Prices[],2,FALSE)*R296)+(VLOOKUP($AA$8,Prices[],2,FALSE)*AA296)+(VLOOKUP($S$8,Prices[],2,FALSE)*S296)</f>
        <v>5725900</v>
      </c>
      <c r="AE296" s="132">
        <f t="shared" si="17"/>
        <v>12.4</v>
      </c>
      <c r="AF296" s="91"/>
      <c r="AG296" s="91">
        <v>2</v>
      </c>
      <c r="AH296" s="91">
        <v>2</v>
      </c>
      <c r="AI296" s="91">
        <v>2</v>
      </c>
      <c r="AJ296" s="91"/>
      <c r="AK296" s="91">
        <v>1</v>
      </c>
      <c r="AL296" s="91">
        <v>2</v>
      </c>
      <c r="AM296" s="91">
        <v>1</v>
      </c>
      <c r="AN296" s="91"/>
      <c r="AO296" s="91"/>
      <c r="AP296" s="91">
        <v>1</v>
      </c>
      <c r="AQ296" s="91"/>
      <c r="AR296" s="91"/>
      <c r="AS296" s="91"/>
      <c r="AT296" s="91">
        <v>1.4</v>
      </c>
      <c r="AU296" s="132">
        <f>(VLOOKUP($AF$8,Prices[],2,FALSE)*AF296)+(VLOOKUP($AG$8,Prices[],2,FALSE)*AG296)+(VLOOKUP($AH$8,Prices[],2,FALSE)*AH296)+(VLOOKUP($AI$8,Prices[],2,FALSE)*AI296)+(VLOOKUP($AJ$8,Prices[],2,FALSE)*AJ296)+(VLOOKUP($AK$8,Prices[],2,FALSE)*AK296)+(VLOOKUP($AL$8,Prices[],2,FALSE)*AL296)+(VLOOKUP($AM$8,Prices[],2,FALSE)*AM296)+(VLOOKUP($AN$8,Prices[],2,FALSE)*AN296)+(VLOOKUP($AO$8,Prices[],2,FALSE)*AO296)+(VLOOKUP($AP$8,Prices[],2,FALSE)*AP296)+(VLOOKUP($AT$8,Prices[],2,FALSE)*AT296)+(VLOOKUP($AQ$8,Prices[],2,FALSE)*AQ296)+(VLOOKUP($AR$8,Prices[],2,FALSE)*AR296)+(VLOOKUP($AS$8,Prices[],2,FALSE)*AS296)</f>
        <v>1983000</v>
      </c>
      <c r="AV296" s="132">
        <f t="shared" si="18"/>
        <v>2004064.9999999998</v>
      </c>
      <c r="AW296" s="91" t="str">
        <f t="shared" si="19"/>
        <v>Credit is within Limit</v>
      </c>
      <c r="AX296" s="91" t="str">
        <f>IFERROR(IF(VLOOKUP(C296,'Overdue Credits'!$A:$F,6,0)&gt;2,"High Risk Customer",IF(VLOOKUP(C296,'Overdue Credits'!$A:$F,6,0)&gt;0,"Medium Risk Customer","Low Risk Customer")),"Low Risk Customer")</f>
        <v>Low Risk Customer</v>
      </c>
    </row>
    <row r="297" spans="1:50" x14ac:dyDescent="0.3">
      <c r="A297" s="14">
        <v>289</v>
      </c>
      <c r="B297" s="14" t="s">
        <v>21</v>
      </c>
      <c r="C297" s="14" t="s">
        <v>1625</v>
      </c>
      <c r="D297" s="14"/>
      <c r="E297" s="14" t="s">
        <v>1630</v>
      </c>
      <c r="F297" s="14" t="s">
        <v>753</v>
      </c>
      <c r="G297" s="137">
        <f t="shared" si="16"/>
        <v>10</v>
      </c>
      <c r="H297" s="91"/>
      <c r="I297" s="91"/>
      <c r="J297" s="91">
        <v>0.1</v>
      </c>
      <c r="K297" s="91"/>
      <c r="L297" s="91">
        <v>0.2</v>
      </c>
      <c r="M297" s="91"/>
      <c r="N297" s="91"/>
      <c r="O297" s="91">
        <v>4.4000000000000004</v>
      </c>
      <c r="P297" s="91"/>
      <c r="Q297" s="91">
        <v>1</v>
      </c>
      <c r="R297" s="91"/>
      <c r="S297" s="91"/>
      <c r="T297" s="91"/>
      <c r="U297" s="91">
        <v>0.3</v>
      </c>
      <c r="V297" s="91">
        <v>1</v>
      </c>
      <c r="W297" s="91">
        <v>1</v>
      </c>
      <c r="X297" s="91">
        <v>2</v>
      </c>
      <c r="Y297" s="91"/>
      <c r="Z297" s="91"/>
      <c r="AA297" s="91"/>
      <c r="AB297" s="91"/>
      <c r="AC297" s="132">
        <f>(VLOOKUP($H$8,Prices[],2,FALSE)*H297)+(VLOOKUP($I$8,Prices[],2,FALSE)*I297)+(VLOOKUP($J$8,Prices[],2,FALSE)*J297)+(VLOOKUP($K$8,Prices[],2,FALSE)*K297)+(VLOOKUP($L$8,Prices[],2,FALSE)*L297)+(VLOOKUP($M$8,Prices[],2,FALSE)*M297)+(VLOOKUP($N$8,Prices[],2,FALSE)*N297)+(VLOOKUP($T$8,Prices[],2,FALSE)*T297)+(VLOOKUP($U$8,Prices[],2,FALSE)*U297)+(VLOOKUP($V$8,Prices[],2,FALSE)*V297)+(VLOOKUP($W$8,Prices[],2,FALSE)*W297)+(VLOOKUP($X$8,Prices[],2,FALSE)*X297)+(VLOOKUP($Y$8,Prices[],2,FALSE)*Y297)+(VLOOKUP($Z$8,Prices[],2,FALSE)*Z297)+(VLOOKUP($AB$8,Prices[],2,FALSE)*AB297)+(VLOOKUP($O$8,Prices[],2,FALSE)*O297)+(VLOOKUP($P$8,Prices[],2,FALSE)*P297)+(VLOOKUP($Q$8,Prices[],2,FALSE)*Q297)+(VLOOKUP($R$8,Prices[],2,FALSE)*R297)+(VLOOKUP($AA$8,Prices[],2,FALSE)*AA297)+(VLOOKUP($S$8,Prices[],2,FALSE)*S297)</f>
        <v>1577750</v>
      </c>
      <c r="AE297" s="132">
        <f t="shared" si="17"/>
        <v>3.5</v>
      </c>
      <c r="AF297" s="91"/>
      <c r="AG297" s="91">
        <v>0.5</v>
      </c>
      <c r="AH297" s="91">
        <v>1.4</v>
      </c>
      <c r="AI297" s="91"/>
      <c r="AJ297" s="91"/>
      <c r="AK297" s="91"/>
      <c r="AL297" s="91">
        <v>1</v>
      </c>
      <c r="AM297" s="91"/>
      <c r="AN297" s="91">
        <v>0.5</v>
      </c>
      <c r="AO297" s="91"/>
      <c r="AP297" s="91">
        <v>0.1</v>
      </c>
      <c r="AQ297" s="91"/>
      <c r="AR297" s="91"/>
      <c r="AS297" s="91"/>
      <c r="AT297" s="91"/>
      <c r="AU297" s="132">
        <f>(VLOOKUP($AF$8,Prices[],2,FALSE)*AF297)+(VLOOKUP($AG$8,Prices[],2,FALSE)*AG297)+(VLOOKUP($AH$8,Prices[],2,FALSE)*AH297)+(VLOOKUP($AI$8,Prices[],2,FALSE)*AI297)+(VLOOKUP($AJ$8,Prices[],2,FALSE)*AJ297)+(VLOOKUP($AK$8,Prices[],2,FALSE)*AK297)+(VLOOKUP($AL$8,Prices[],2,FALSE)*AL297)+(VLOOKUP($AM$8,Prices[],2,FALSE)*AM297)+(VLOOKUP($AN$8,Prices[],2,FALSE)*AN297)+(VLOOKUP($AO$8,Prices[],2,FALSE)*AO297)+(VLOOKUP($AP$8,Prices[],2,FALSE)*AP297)+(VLOOKUP($AT$8,Prices[],2,FALSE)*AT297)+(VLOOKUP($AQ$8,Prices[],2,FALSE)*AQ297)+(VLOOKUP($AR$8,Prices[],2,FALSE)*AR297)+(VLOOKUP($AS$8,Prices[],2,FALSE)*AS297)</f>
        <v>544100</v>
      </c>
      <c r="AV297" s="132">
        <f t="shared" si="18"/>
        <v>552212.5</v>
      </c>
      <c r="AW297" s="91" t="str">
        <f t="shared" si="19"/>
        <v>Credit is within Limit</v>
      </c>
      <c r="AX297" s="91" t="str">
        <f>IFERROR(IF(VLOOKUP(C297,'Overdue Credits'!$A:$F,6,0)&gt;2,"High Risk Customer",IF(VLOOKUP(C297,'Overdue Credits'!$A:$F,6,0)&gt;0,"Medium Risk Customer","Low Risk Customer")),"Low Risk Customer")</f>
        <v>Low Risk Customer</v>
      </c>
    </row>
    <row r="298" spans="1:50" x14ac:dyDescent="0.3">
      <c r="A298" s="14">
        <v>290</v>
      </c>
      <c r="B298" s="14" t="s">
        <v>1626</v>
      </c>
      <c r="C298" s="14" t="s">
        <v>1579</v>
      </c>
      <c r="D298" s="14"/>
      <c r="E298" s="14" t="s">
        <v>1580</v>
      </c>
      <c r="F298" s="14" t="s">
        <v>752</v>
      </c>
      <c r="G298" s="137">
        <f t="shared" si="16"/>
        <v>35</v>
      </c>
      <c r="H298" s="91"/>
      <c r="I298" s="91"/>
      <c r="J298" s="91">
        <v>1</v>
      </c>
      <c r="K298" s="91">
        <v>1</v>
      </c>
      <c r="L298" s="91">
        <v>1.5</v>
      </c>
      <c r="M298" s="91">
        <v>0</v>
      </c>
      <c r="N298" s="91"/>
      <c r="O298" s="91">
        <v>10</v>
      </c>
      <c r="P298" s="91">
        <v>5</v>
      </c>
      <c r="Q298" s="91">
        <v>1</v>
      </c>
      <c r="R298" s="91"/>
      <c r="S298" s="91"/>
      <c r="T298" s="91"/>
      <c r="U298" s="91">
        <v>1</v>
      </c>
      <c r="V298" s="91">
        <v>0.5</v>
      </c>
      <c r="W298" s="91">
        <v>1</v>
      </c>
      <c r="X298" s="91">
        <v>10</v>
      </c>
      <c r="Y298" s="91"/>
      <c r="Z298" s="91"/>
      <c r="AA298" s="91"/>
      <c r="AB298" s="91">
        <v>3</v>
      </c>
      <c r="AC298" s="132">
        <f>(VLOOKUP($H$8,Prices[],2,FALSE)*H298)+(VLOOKUP($I$8,Prices[],2,FALSE)*I298)+(VLOOKUP($J$8,Prices[],2,FALSE)*J298)+(VLOOKUP($K$8,Prices[],2,FALSE)*K298)+(VLOOKUP($L$8,Prices[],2,FALSE)*L298)+(VLOOKUP($M$8,Prices[],2,FALSE)*M298)+(VLOOKUP($N$8,Prices[],2,FALSE)*N298)+(VLOOKUP($T$8,Prices[],2,FALSE)*T298)+(VLOOKUP($U$8,Prices[],2,FALSE)*U298)+(VLOOKUP($V$8,Prices[],2,FALSE)*V298)+(VLOOKUP($W$8,Prices[],2,FALSE)*W298)+(VLOOKUP($X$8,Prices[],2,FALSE)*X298)+(VLOOKUP($Y$8,Prices[],2,FALSE)*Y298)+(VLOOKUP($Z$8,Prices[],2,FALSE)*Z298)+(VLOOKUP($AB$8,Prices[],2,FALSE)*AB298)+(VLOOKUP($O$8,Prices[],2,FALSE)*O298)+(VLOOKUP($P$8,Prices[],2,FALSE)*P298)+(VLOOKUP($Q$8,Prices[],2,FALSE)*Q298)+(VLOOKUP($R$8,Prices[],2,FALSE)*R298)+(VLOOKUP($AA$8,Prices[],2,FALSE)*AA298)+(VLOOKUP($S$8,Prices[],2,FALSE)*S298)</f>
        <v>6192750</v>
      </c>
      <c r="AE298" s="132">
        <f t="shared" si="17"/>
        <v>13.5</v>
      </c>
      <c r="AF298" s="91"/>
      <c r="AG298" s="91">
        <v>0.5</v>
      </c>
      <c r="AH298" s="91">
        <v>5</v>
      </c>
      <c r="AI298" s="91">
        <v>1</v>
      </c>
      <c r="AJ298" s="91"/>
      <c r="AK298" s="91"/>
      <c r="AL298" s="91">
        <v>4</v>
      </c>
      <c r="AM298" s="91"/>
      <c r="AN298" s="91"/>
      <c r="AO298" s="91"/>
      <c r="AP298" s="91">
        <v>1</v>
      </c>
      <c r="AQ298" s="91"/>
      <c r="AR298" s="91">
        <v>2</v>
      </c>
      <c r="AS298" s="91"/>
      <c r="AT298" s="91"/>
      <c r="AU298" s="132">
        <f>(VLOOKUP($AF$8,Prices[],2,FALSE)*AF298)+(VLOOKUP($AG$8,Prices[],2,FALSE)*AG298)+(VLOOKUP($AH$8,Prices[],2,FALSE)*AH298)+(VLOOKUP($AI$8,Prices[],2,FALSE)*AI298)+(VLOOKUP($AJ$8,Prices[],2,FALSE)*AJ298)+(VLOOKUP($AK$8,Prices[],2,FALSE)*AK298)+(VLOOKUP($AL$8,Prices[],2,FALSE)*AL298)+(VLOOKUP($AM$8,Prices[],2,FALSE)*AM298)+(VLOOKUP($AN$8,Prices[],2,FALSE)*AN298)+(VLOOKUP($AO$8,Prices[],2,FALSE)*AO298)+(VLOOKUP($AP$8,Prices[],2,FALSE)*AP298)+(VLOOKUP($AT$8,Prices[],2,FALSE)*AT298)+(VLOOKUP($AQ$8,Prices[],2,FALSE)*AQ298)+(VLOOKUP($AR$8,Prices[],2,FALSE)*AR298)+(VLOOKUP($AS$8,Prices[],2,FALSE)*AS298)</f>
        <v>2144250</v>
      </c>
      <c r="AV298" s="132">
        <f t="shared" si="18"/>
        <v>2167462.5</v>
      </c>
      <c r="AW298" s="91" t="str">
        <f t="shared" si="19"/>
        <v>Credit is within Limit</v>
      </c>
      <c r="AX298" s="91" t="str">
        <f>IFERROR(IF(VLOOKUP(C298,'Overdue Credits'!$A:$F,6,0)&gt;2,"High Risk Customer",IF(VLOOKUP(C298,'Overdue Credits'!$A:$F,6,0)&gt;0,"Medium Risk Customer","Low Risk Customer")),"Low Risk Customer")</f>
        <v>Low Risk Customer</v>
      </c>
    </row>
    <row r="299" spans="1:50" x14ac:dyDescent="0.3">
      <c r="A299" s="14">
        <v>291</v>
      </c>
      <c r="B299" s="14" t="s">
        <v>1626</v>
      </c>
      <c r="C299" s="14" t="s">
        <v>1528</v>
      </c>
      <c r="D299" s="14"/>
      <c r="E299" s="14" t="s">
        <v>1529</v>
      </c>
      <c r="F299" s="14" t="s">
        <v>752</v>
      </c>
      <c r="G299" s="137">
        <f t="shared" si="16"/>
        <v>35</v>
      </c>
      <c r="H299" s="91"/>
      <c r="I299" s="91"/>
      <c r="J299" s="91">
        <v>1</v>
      </c>
      <c r="K299" s="91">
        <v>1</v>
      </c>
      <c r="L299" s="91">
        <v>1</v>
      </c>
      <c r="M299" s="91">
        <v>0.5</v>
      </c>
      <c r="N299" s="91"/>
      <c r="O299" s="91">
        <v>10</v>
      </c>
      <c r="P299" s="91">
        <v>5</v>
      </c>
      <c r="Q299" s="91">
        <v>1</v>
      </c>
      <c r="R299" s="91"/>
      <c r="S299" s="91"/>
      <c r="T299" s="91"/>
      <c r="U299" s="91">
        <v>2</v>
      </c>
      <c r="V299" s="91">
        <v>1</v>
      </c>
      <c r="W299" s="91">
        <v>0.5</v>
      </c>
      <c r="X299" s="91">
        <v>8</v>
      </c>
      <c r="Y299" s="91"/>
      <c r="Z299" s="91"/>
      <c r="AA299" s="91"/>
      <c r="AB299" s="91">
        <v>4</v>
      </c>
      <c r="AC299" s="132">
        <f>(VLOOKUP($H$8,Prices[],2,FALSE)*H299)+(VLOOKUP($I$8,Prices[],2,FALSE)*I299)+(VLOOKUP($J$8,Prices[],2,FALSE)*J299)+(VLOOKUP($K$8,Prices[],2,FALSE)*K299)+(VLOOKUP($L$8,Prices[],2,FALSE)*L299)+(VLOOKUP($M$8,Prices[],2,FALSE)*M299)+(VLOOKUP($N$8,Prices[],2,FALSE)*N299)+(VLOOKUP($T$8,Prices[],2,FALSE)*T299)+(VLOOKUP($U$8,Prices[],2,FALSE)*U299)+(VLOOKUP($V$8,Prices[],2,FALSE)*V299)+(VLOOKUP($W$8,Prices[],2,FALSE)*W299)+(VLOOKUP($X$8,Prices[],2,FALSE)*X299)+(VLOOKUP($Y$8,Prices[],2,FALSE)*Y299)+(VLOOKUP($Z$8,Prices[],2,FALSE)*Z299)+(VLOOKUP($AB$8,Prices[],2,FALSE)*AB299)+(VLOOKUP($O$8,Prices[],2,FALSE)*O299)+(VLOOKUP($P$8,Prices[],2,FALSE)*P299)+(VLOOKUP($Q$8,Prices[],2,FALSE)*Q299)+(VLOOKUP($R$8,Prices[],2,FALSE)*R299)+(VLOOKUP($AA$8,Prices[],2,FALSE)*AA299)+(VLOOKUP($S$8,Prices[],2,FALSE)*S299)</f>
        <v>6202250</v>
      </c>
      <c r="AE299" s="132">
        <f t="shared" si="17"/>
        <v>13.4</v>
      </c>
      <c r="AF299" s="91"/>
      <c r="AG299" s="91">
        <v>0.4</v>
      </c>
      <c r="AH299" s="91">
        <v>5</v>
      </c>
      <c r="AI299" s="91">
        <v>1</v>
      </c>
      <c r="AJ299" s="91"/>
      <c r="AK299" s="91"/>
      <c r="AL299" s="91">
        <v>4</v>
      </c>
      <c r="AM299" s="91"/>
      <c r="AN299" s="91"/>
      <c r="AO299" s="91"/>
      <c r="AP299" s="91">
        <v>1</v>
      </c>
      <c r="AQ299" s="91"/>
      <c r="AR299" s="91">
        <v>2</v>
      </c>
      <c r="AS299" s="91"/>
      <c r="AT299" s="91"/>
      <c r="AU299" s="132">
        <f>(VLOOKUP($AF$8,Prices[],2,FALSE)*AF299)+(VLOOKUP($AG$8,Prices[],2,FALSE)*AG299)+(VLOOKUP($AH$8,Prices[],2,FALSE)*AH299)+(VLOOKUP($AI$8,Prices[],2,FALSE)*AI299)+(VLOOKUP($AJ$8,Prices[],2,FALSE)*AJ299)+(VLOOKUP($AK$8,Prices[],2,FALSE)*AK299)+(VLOOKUP($AL$8,Prices[],2,FALSE)*AL299)+(VLOOKUP($AM$8,Prices[],2,FALSE)*AM299)+(VLOOKUP($AN$8,Prices[],2,FALSE)*AN299)+(VLOOKUP($AO$8,Prices[],2,FALSE)*AO299)+(VLOOKUP($AP$8,Prices[],2,FALSE)*AP299)+(VLOOKUP($AT$8,Prices[],2,FALSE)*AT299)+(VLOOKUP($AQ$8,Prices[],2,FALSE)*AQ299)+(VLOOKUP($AR$8,Prices[],2,FALSE)*AR299)+(VLOOKUP($AS$8,Prices[],2,FALSE)*AS299)</f>
        <v>2129000</v>
      </c>
      <c r="AV299" s="132">
        <f t="shared" si="18"/>
        <v>2170787.5</v>
      </c>
      <c r="AW299" s="91" t="str">
        <f t="shared" si="19"/>
        <v>Credit is within Limit</v>
      </c>
      <c r="AX299" s="91" t="str">
        <f>IFERROR(IF(VLOOKUP(C299,'Overdue Credits'!$A:$F,6,0)&gt;2,"High Risk Customer",IF(VLOOKUP(C299,'Overdue Credits'!$A:$F,6,0)&gt;0,"Medium Risk Customer","Low Risk Customer")),"Low Risk Customer")</f>
        <v>Low Risk Customer</v>
      </c>
    </row>
    <row r="300" spans="1:50" x14ac:dyDescent="0.3">
      <c r="A300" s="14">
        <v>292</v>
      </c>
      <c r="B300" s="14" t="s">
        <v>1626</v>
      </c>
      <c r="C300" s="14" t="s">
        <v>1581</v>
      </c>
      <c r="D300" s="14"/>
      <c r="E300" s="14" t="s">
        <v>1582</v>
      </c>
      <c r="F300" s="14" t="s">
        <v>1631</v>
      </c>
      <c r="G300" s="137">
        <f t="shared" si="16"/>
        <v>35</v>
      </c>
      <c r="H300" s="91"/>
      <c r="I300" s="91"/>
      <c r="J300" s="91">
        <v>1</v>
      </c>
      <c r="K300" s="91">
        <v>1</v>
      </c>
      <c r="L300" s="91">
        <v>1</v>
      </c>
      <c r="M300" s="91">
        <v>0.5</v>
      </c>
      <c r="N300" s="91"/>
      <c r="O300" s="91">
        <v>10</v>
      </c>
      <c r="P300" s="91">
        <v>5</v>
      </c>
      <c r="Q300" s="91">
        <v>1</v>
      </c>
      <c r="R300" s="91"/>
      <c r="S300" s="91"/>
      <c r="T300" s="91"/>
      <c r="U300" s="91">
        <v>2</v>
      </c>
      <c r="V300" s="91">
        <v>1</v>
      </c>
      <c r="W300" s="91">
        <v>0.5</v>
      </c>
      <c r="X300" s="91">
        <v>8</v>
      </c>
      <c r="Y300" s="91"/>
      <c r="Z300" s="91"/>
      <c r="AA300" s="91"/>
      <c r="AB300" s="91">
        <v>4</v>
      </c>
      <c r="AC300" s="132">
        <f>(VLOOKUP($H$8,Prices[],2,FALSE)*H300)+(VLOOKUP($I$8,Prices[],2,FALSE)*I300)+(VLOOKUP($J$8,Prices[],2,FALSE)*J300)+(VLOOKUP($K$8,Prices[],2,FALSE)*K300)+(VLOOKUP($L$8,Prices[],2,FALSE)*L300)+(VLOOKUP($M$8,Prices[],2,FALSE)*M300)+(VLOOKUP($N$8,Prices[],2,FALSE)*N300)+(VLOOKUP($T$8,Prices[],2,FALSE)*T300)+(VLOOKUP($U$8,Prices[],2,FALSE)*U300)+(VLOOKUP($V$8,Prices[],2,FALSE)*V300)+(VLOOKUP($W$8,Prices[],2,FALSE)*W300)+(VLOOKUP($X$8,Prices[],2,FALSE)*X300)+(VLOOKUP($Y$8,Prices[],2,FALSE)*Y300)+(VLOOKUP($Z$8,Prices[],2,FALSE)*Z300)+(VLOOKUP($AB$8,Prices[],2,FALSE)*AB300)+(VLOOKUP($O$8,Prices[],2,FALSE)*O300)+(VLOOKUP($P$8,Prices[],2,FALSE)*P300)+(VLOOKUP($Q$8,Prices[],2,FALSE)*Q300)+(VLOOKUP($R$8,Prices[],2,FALSE)*R300)+(VLOOKUP($AA$8,Prices[],2,FALSE)*AA300)+(VLOOKUP($S$8,Prices[],2,FALSE)*S300)</f>
        <v>6202250</v>
      </c>
      <c r="AE300" s="132">
        <f t="shared" si="17"/>
        <v>13.3</v>
      </c>
      <c r="AF300" s="91"/>
      <c r="AG300" s="91">
        <v>0.4</v>
      </c>
      <c r="AH300" s="91">
        <v>4</v>
      </c>
      <c r="AI300" s="91">
        <v>1</v>
      </c>
      <c r="AJ300" s="91"/>
      <c r="AK300" s="91">
        <v>0.7</v>
      </c>
      <c r="AL300" s="91">
        <v>5</v>
      </c>
      <c r="AM300" s="91"/>
      <c r="AN300" s="91"/>
      <c r="AO300" s="91"/>
      <c r="AP300" s="91">
        <v>1</v>
      </c>
      <c r="AQ300" s="91"/>
      <c r="AR300" s="91">
        <v>1.2</v>
      </c>
      <c r="AS300" s="91"/>
      <c r="AT300" s="91"/>
      <c r="AU300" s="132">
        <f>(VLOOKUP($AF$8,Prices[],2,FALSE)*AF300)+(VLOOKUP($AG$8,Prices[],2,FALSE)*AG300)+(VLOOKUP($AH$8,Prices[],2,FALSE)*AH300)+(VLOOKUP($AI$8,Prices[],2,FALSE)*AI300)+(VLOOKUP($AJ$8,Prices[],2,FALSE)*AJ300)+(VLOOKUP($AK$8,Prices[],2,FALSE)*AK300)+(VLOOKUP($AL$8,Prices[],2,FALSE)*AL300)+(VLOOKUP($AM$8,Prices[],2,FALSE)*AM300)+(VLOOKUP($AN$8,Prices[],2,FALSE)*AN300)+(VLOOKUP($AO$8,Prices[],2,FALSE)*AO300)+(VLOOKUP($AP$8,Prices[],2,FALSE)*AP300)+(VLOOKUP($AT$8,Prices[],2,FALSE)*AT300)+(VLOOKUP($AQ$8,Prices[],2,FALSE)*AQ300)+(VLOOKUP($AR$8,Prices[],2,FALSE)*AR300)+(VLOOKUP($AS$8,Prices[],2,FALSE)*AS300)</f>
        <v>2119650</v>
      </c>
      <c r="AV300" s="132">
        <f t="shared" si="18"/>
        <v>2170787.5</v>
      </c>
      <c r="AW300" s="91" t="str">
        <f t="shared" si="19"/>
        <v>Credit is within Limit</v>
      </c>
      <c r="AX300" s="91" t="str">
        <f>IFERROR(IF(VLOOKUP(C300,'Overdue Credits'!$A:$F,6,0)&gt;2,"High Risk Customer",IF(VLOOKUP(C300,'Overdue Credits'!$A:$F,6,0)&gt;0,"Medium Risk Customer","Low Risk Customer")),"Low Risk Customer")</f>
        <v>Low Risk Customer</v>
      </c>
    </row>
    <row r="301" spans="1:50" x14ac:dyDescent="0.3">
      <c r="A301" s="14">
        <v>293</v>
      </c>
      <c r="B301" s="14" t="s">
        <v>1626</v>
      </c>
      <c r="C301" s="14" t="s">
        <v>1627</v>
      </c>
      <c r="D301" s="14"/>
      <c r="E301" s="14" t="s">
        <v>1632</v>
      </c>
      <c r="F301" s="14" t="s">
        <v>1631</v>
      </c>
      <c r="G301" s="137">
        <f t="shared" si="16"/>
        <v>35</v>
      </c>
      <c r="H301" s="91"/>
      <c r="I301" s="91"/>
      <c r="J301" s="91">
        <v>1</v>
      </c>
      <c r="K301" s="91">
        <v>1</v>
      </c>
      <c r="L301" s="91">
        <v>1</v>
      </c>
      <c r="M301" s="91">
        <v>0.5</v>
      </c>
      <c r="N301" s="91"/>
      <c r="O301" s="91">
        <v>10</v>
      </c>
      <c r="P301" s="91">
        <v>5</v>
      </c>
      <c r="Q301" s="91">
        <v>1</v>
      </c>
      <c r="R301" s="91"/>
      <c r="S301" s="91"/>
      <c r="T301" s="91"/>
      <c r="U301" s="91">
        <v>2</v>
      </c>
      <c r="V301" s="91">
        <v>1</v>
      </c>
      <c r="W301" s="91">
        <v>0.5</v>
      </c>
      <c r="X301" s="91">
        <v>8</v>
      </c>
      <c r="Y301" s="91"/>
      <c r="Z301" s="91"/>
      <c r="AA301" s="91"/>
      <c r="AB301" s="91">
        <v>4</v>
      </c>
      <c r="AC301" s="132">
        <f>(VLOOKUP($H$8,Prices[],2,FALSE)*H301)+(VLOOKUP($I$8,Prices[],2,FALSE)*I301)+(VLOOKUP($J$8,Prices[],2,FALSE)*J301)+(VLOOKUP($K$8,Prices[],2,FALSE)*K301)+(VLOOKUP($L$8,Prices[],2,FALSE)*L301)+(VLOOKUP($M$8,Prices[],2,FALSE)*M301)+(VLOOKUP($N$8,Prices[],2,FALSE)*N301)+(VLOOKUP($T$8,Prices[],2,FALSE)*T301)+(VLOOKUP($U$8,Prices[],2,FALSE)*U301)+(VLOOKUP($V$8,Prices[],2,FALSE)*V301)+(VLOOKUP($W$8,Prices[],2,FALSE)*W301)+(VLOOKUP($X$8,Prices[],2,FALSE)*X301)+(VLOOKUP($Y$8,Prices[],2,FALSE)*Y301)+(VLOOKUP($Z$8,Prices[],2,FALSE)*Z301)+(VLOOKUP($AB$8,Prices[],2,FALSE)*AB301)+(VLOOKUP($O$8,Prices[],2,FALSE)*O301)+(VLOOKUP($P$8,Prices[],2,FALSE)*P301)+(VLOOKUP($Q$8,Prices[],2,FALSE)*Q301)+(VLOOKUP($R$8,Prices[],2,FALSE)*R301)+(VLOOKUP($AA$8,Prices[],2,FALSE)*AA301)+(VLOOKUP($S$8,Prices[],2,FALSE)*S301)</f>
        <v>6202250</v>
      </c>
      <c r="AE301" s="132">
        <f t="shared" si="17"/>
        <v>13.3</v>
      </c>
      <c r="AF301" s="91"/>
      <c r="AG301" s="91">
        <v>0.4</v>
      </c>
      <c r="AH301" s="91">
        <v>4</v>
      </c>
      <c r="AI301" s="91">
        <v>1</v>
      </c>
      <c r="AJ301" s="91"/>
      <c r="AK301" s="91">
        <v>0.7</v>
      </c>
      <c r="AL301" s="91">
        <v>5</v>
      </c>
      <c r="AM301" s="91"/>
      <c r="AN301" s="91"/>
      <c r="AO301" s="91"/>
      <c r="AP301" s="91">
        <v>1</v>
      </c>
      <c r="AQ301" s="91"/>
      <c r="AR301" s="91">
        <v>1.2</v>
      </c>
      <c r="AS301" s="91"/>
      <c r="AT301" s="91"/>
      <c r="AU301" s="132">
        <f>(VLOOKUP($AF$8,Prices[],2,FALSE)*AF301)+(VLOOKUP($AG$8,Prices[],2,FALSE)*AG301)+(VLOOKUP($AH$8,Prices[],2,FALSE)*AH301)+(VLOOKUP($AI$8,Prices[],2,FALSE)*AI301)+(VLOOKUP($AJ$8,Prices[],2,FALSE)*AJ301)+(VLOOKUP($AK$8,Prices[],2,FALSE)*AK301)+(VLOOKUP($AL$8,Prices[],2,FALSE)*AL301)+(VLOOKUP($AM$8,Prices[],2,FALSE)*AM301)+(VLOOKUP($AN$8,Prices[],2,FALSE)*AN301)+(VLOOKUP($AO$8,Prices[],2,FALSE)*AO301)+(VLOOKUP($AP$8,Prices[],2,FALSE)*AP301)+(VLOOKUP($AT$8,Prices[],2,FALSE)*AT301)+(VLOOKUP($AQ$8,Prices[],2,FALSE)*AQ301)+(VLOOKUP($AR$8,Prices[],2,FALSE)*AR301)+(VLOOKUP($AS$8,Prices[],2,FALSE)*AS301)</f>
        <v>2119650</v>
      </c>
      <c r="AV301" s="132">
        <f t="shared" si="18"/>
        <v>2170787.5</v>
      </c>
      <c r="AW301" s="91" t="str">
        <f t="shared" si="19"/>
        <v>Credit is within Limit</v>
      </c>
      <c r="AX301" s="91" t="str">
        <f>IFERROR(IF(VLOOKUP(C301,'Overdue Credits'!$A:$F,6,0)&gt;2,"High Risk Customer",IF(VLOOKUP(C301,'Overdue Credits'!$A:$F,6,0)&gt;0,"Medium Risk Customer","Low Risk Customer")),"Low Risk Customer")</f>
        <v>Low Risk Customer</v>
      </c>
    </row>
    <row r="302" spans="1:50" x14ac:dyDescent="0.3">
      <c r="A302" s="14">
        <v>294</v>
      </c>
      <c r="B302" s="14" t="s">
        <v>1471</v>
      </c>
      <c r="C302" s="14" t="s">
        <v>505</v>
      </c>
      <c r="D302" s="14"/>
      <c r="E302" s="14" t="s">
        <v>1633</v>
      </c>
      <c r="F302" s="14" t="s">
        <v>1631</v>
      </c>
      <c r="G302" s="137">
        <f t="shared" si="16"/>
        <v>35</v>
      </c>
      <c r="H302" s="91"/>
      <c r="I302" s="91"/>
      <c r="J302" s="91">
        <v>3</v>
      </c>
      <c r="K302" s="91">
        <v>0.5</v>
      </c>
      <c r="L302" s="91">
        <v>2</v>
      </c>
      <c r="M302" s="91">
        <v>0.1</v>
      </c>
      <c r="N302" s="91">
        <v>0.1</v>
      </c>
      <c r="O302" s="91">
        <v>15</v>
      </c>
      <c r="P302" s="91">
        <v>3</v>
      </c>
      <c r="Q302" s="91">
        <v>1</v>
      </c>
      <c r="R302" s="91"/>
      <c r="S302" s="91">
        <v>0</v>
      </c>
      <c r="T302" s="91">
        <v>0</v>
      </c>
      <c r="U302" s="91">
        <v>3</v>
      </c>
      <c r="V302" s="91">
        <v>1.3</v>
      </c>
      <c r="W302" s="91">
        <v>6</v>
      </c>
      <c r="X302" s="91"/>
      <c r="Y302" s="91"/>
      <c r="Z302" s="91">
        <v>0</v>
      </c>
      <c r="AA302" s="91"/>
      <c r="AB302" s="91"/>
      <c r="AC302" s="132">
        <f>(VLOOKUP($H$8,Prices[],2,FALSE)*H302)+(VLOOKUP($I$8,Prices[],2,FALSE)*I302)+(VLOOKUP($J$8,Prices[],2,FALSE)*J302)+(VLOOKUP($K$8,Prices[],2,FALSE)*K302)+(VLOOKUP($L$8,Prices[],2,FALSE)*L302)+(VLOOKUP($M$8,Prices[],2,FALSE)*M302)+(VLOOKUP($N$8,Prices[],2,FALSE)*N302)+(VLOOKUP($T$8,Prices[],2,FALSE)*T302)+(VLOOKUP($U$8,Prices[],2,FALSE)*U302)+(VLOOKUP($V$8,Prices[],2,FALSE)*V302)+(VLOOKUP($W$8,Prices[],2,FALSE)*W302)+(VLOOKUP($X$8,Prices[],2,FALSE)*X302)+(VLOOKUP($Y$8,Prices[],2,FALSE)*Y302)+(VLOOKUP($Z$8,Prices[],2,FALSE)*Z302)+(VLOOKUP($AB$8,Prices[],2,FALSE)*AB302)+(VLOOKUP($O$8,Prices[],2,FALSE)*O302)+(VLOOKUP($P$8,Prices[],2,FALSE)*P302)+(VLOOKUP($Q$8,Prices[],2,FALSE)*Q302)+(VLOOKUP($R$8,Prices[],2,FALSE)*R302)+(VLOOKUP($AA$8,Prices[],2,FALSE)*AA302)+(VLOOKUP($S$8,Prices[],2,FALSE)*S302)</f>
        <v>5754550</v>
      </c>
      <c r="AE302" s="132">
        <f t="shared" si="17"/>
        <v>12.4</v>
      </c>
      <c r="AF302" s="91"/>
      <c r="AG302" s="91">
        <v>0.4</v>
      </c>
      <c r="AH302" s="91">
        <v>4</v>
      </c>
      <c r="AI302" s="91">
        <v>1</v>
      </c>
      <c r="AJ302" s="91"/>
      <c r="AK302" s="91">
        <v>0</v>
      </c>
      <c r="AL302" s="91">
        <v>5</v>
      </c>
      <c r="AM302" s="91"/>
      <c r="AN302" s="91"/>
      <c r="AO302" s="91"/>
      <c r="AP302" s="91">
        <v>1</v>
      </c>
      <c r="AQ302" s="91"/>
      <c r="AR302" s="91">
        <v>1</v>
      </c>
      <c r="AS302" s="91"/>
      <c r="AT302" s="91"/>
      <c r="AU302" s="132">
        <f>(VLOOKUP($AF$8,Prices[],2,FALSE)*AF302)+(VLOOKUP($AG$8,Prices[],2,FALSE)*AG302)+(VLOOKUP($AH$8,Prices[],2,FALSE)*AH302)+(VLOOKUP($AI$8,Prices[],2,FALSE)*AI302)+(VLOOKUP($AJ$8,Prices[],2,FALSE)*AJ302)+(VLOOKUP($AK$8,Prices[],2,FALSE)*AK302)+(VLOOKUP($AL$8,Prices[],2,FALSE)*AL302)+(VLOOKUP($AM$8,Prices[],2,FALSE)*AM302)+(VLOOKUP($AN$8,Prices[],2,FALSE)*AN302)+(VLOOKUP($AO$8,Prices[],2,FALSE)*AO302)+(VLOOKUP($AP$8,Prices[],2,FALSE)*AP302)+(VLOOKUP($AT$8,Prices[],2,FALSE)*AT302)+(VLOOKUP($AQ$8,Prices[],2,FALSE)*AQ302)+(VLOOKUP($AR$8,Prices[],2,FALSE)*AR302)+(VLOOKUP($AS$8,Prices[],2,FALSE)*AS302)</f>
        <v>2000000</v>
      </c>
      <c r="AV302" s="132">
        <f t="shared" si="18"/>
        <v>2014092.4999999998</v>
      </c>
      <c r="AW302" s="91" t="str">
        <f t="shared" si="19"/>
        <v>Credit is within Limit</v>
      </c>
      <c r="AX302" s="91" t="str">
        <f>IFERROR(IF(VLOOKUP(C302,'Overdue Credits'!$A:$F,6,0)&gt;2,"High Risk Customer",IF(VLOOKUP(C302,'Overdue Credits'!$A:$F,6,0)&gt;0,"Medium Risk Customer","Low Risk Customer")),"Low Risk Customer")</f>
        <v>Medium Risk Customer</v>
      </c>
    </row>
    <row r="303" spans="1:50" x14ac:dyDescent="0.3">
      <c r="A303" s="14">
        <v>295</v>
      </c>
      <c r="B303" s="14" t="s">
        <v>1471</v>
      </c>
      <c r="C303" s="14" t="s">
        <v>1611</v>
      </c>
      <c r="D303" s="14"/>
      <c r="E303" s="14" t="s">
        <v>1615</v>
      </c>
      <c r="F303" s="14" t="s">
        <v>1631</v>
      </c>
      <c r="G303" s="137">
        <f t="shared" si="16"/>
        <v>0</v>
      </c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132">
        <f>(VLOOKUP($H$8,Prices[],2,FALSE)*H303)+(VLOOKUP($I$8,Prices[],2,FALSE)*I303)+(VLOOKUP($J$8,Prices[],2,FALSE)*J303)+(VLOOKUP($K$8,Prices[],2,FALSE)*K303)+(VLOOKUP($L$8,Prices[],2,FALSE)*L303)+(VLOOKUP($M$8,Prices[],2,FALSE)*M303)+(VLOOKUP($N$8,Prices[],2,FALSE)*N303)+(VLOOKUP($T$8,Prices[],2,FALSE)*T303)+(VLOOKUP($U$8,Prices[],2,FALSE)*U303)+(VLOOKUP($V$8,Prices[],2,FALSE)*V303)+(VLOOKUP($W$8,Prices[],2,FALSE)*W303)+(VLOOKUP($X$8,Prices[],2,FALSE)*X303)+(VLOOKUP($Y$8,Prices[],2,FALSE)*Y303)+(VLOOKUP($Z$8,Prices[],2,FALSE)*Z303)+(VLOOKUP($AB$8,Prices[],2,FALSE)*AB303)+(VLOOKUP($O$8,Prices[],2,FALSE)*O303)+(VLOOKUP($P$8,Prices[],2,FALSE)*P303)+(VLOOKUP($Q$8,Prices[],2,FALSE)*Q303)+(VLOOKUP($R$8,Prices[],2,FALSE)*R303)+(VLOOKUP($AA$8,Prices[],2,FALSE)*AA303)+(VLOOKUP($S$8,Prices[],2,FALSE)*S303)</f>
        <v>0</v>
      </c>
      <c r="AE303" s="132">
        <f t="shared" si="17"/>
        <v>0</v>
      </c>
      <c r="AF303" s="91"/>
      <c r="AG303" s="91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1"/>
      <c r="AT303" s="91"/>
      <c r="AU303" s="132">
        <f>(VLOOKUP($AF$8,Prices[],2,FALSE)*AF303)+(VLOOKUP($AG$8,Prices[],2,FALSE)*AG303)+(VLOOKUP($AH$8,Prices[],2,FALSE)*AH303)+(VLOOKUP($AI$8,Prices[],2,FALSE)*AI303)+(VLOOKUP($AJ$8,Prices[],2,FALSE)*AJ303)+(VLOOKUP($AK$8,Prices[],2,FALSE)*AK303)+(VLOOKUP($AL$8,Prices[],2,FALSE)*AL303)+(VLOOKUP($AM$8,Prices[],2,FALSE)*AM303)+(VLOOKUP($AN$8,Prices[],2,FALSE)*AN303)+(VLOOKUP($AO$8,Prices[],2,FALSE)*AO303)+(VLOOKUP($AP$8,Prices[],2,FALSE)*AP303)+(VLOOKUP($AT$8,Prices[],2,FALSE)*AT303)+(VLOOKUP($AQ$8,Prices[],2,FALSE)*AQ303)+(VLOOKUP($AR$8,Prices[],2,FALSE)*AR303)+(VLOOKUP($AS$8,Prices[],2,FALSE)*AS303)</f>
        <v>0</v>
      </c>
      <c r="AV303" s="132">
        <f t="shared" si="18"/>
        <v>0</v>
      </c>
      <c r="AW303" s="91" t="str">
        <f t="shared" si="19"/>
        <v xml:space="preserve"> </v>
      </c>
      <c r="AX303" s="91" t="str">
        <f>IFERROR(IF(VLOOKUP(C303,'Overdue Credits'!$A:$F,6,0)&gt;2,"High Risk Customer",IF(VLOOKUP(C303,'Overdue Credits'!$A:$F,6,0)&gt;0,"Medium Risk Customer","Low Risk Customer")),"Low Risk Customer")</f>
        <v>High Risk Customer</v>
      </c>
    </row>
    <row r="304" spans="1:50" x14ac:dyDescent="0.3">
      <c r="A304" s="14">
        <v>296</v>
      </c>
      <c r="B304" s="14" t="s">
        <v>89</v>
      </c>
      <c r="C304" s="14" t="s">
        <v>1628</v>
      </c>
      <c r="D304" s="14"/>
      <c r="E304" s="14" t="s">
        <v>1634</v>
      </c>
      <c r="F304" s="14" t="s">
        <v>1631</v>
      </c>
      <c r="G304" s="137">
        <f t="shared" si="16"/>
        <v>14.999999999999998</v>
      </c>
      <c r="H304" s="91"/>
      <c r="I304" s="91"/>
      <c r="J304" s="91">
        <v>0.1</v>
      </c>
      <c r="K304" s="91"/>
      <c r="L304" s="91">
        <v>0.1</v>
      </c>
      <c r="M304" s="91"/>
      <c r="N304" s="91"/>
      <c r="O304" s="91">
        <v>12.5</v>
      </c>
      <c r="P304" s="91"/>
      <c r="Q304" s="91"/>
      <c r="R304" s="91"/>
      <c r="S304" s="91"/>
      <c r="T304" s="91"/>
      <c r="U304" s="91">
        <v>0.1</v>
      </c>
      <c r="V304" s="91">
        <v>0.1</v>
      </c>
      <c r="W304" s="91">
        <v>0.1</v>
      </c>
      <c r="X304" s="91">
        <v>2</v>
      </c>
      <c r="Y304" s="91"/>
      <c r="Z304" s="91"/>
      <c r="AA304" s="91"/>
      <c r="AB304" s="91"/>
      <c r="AC304" s="132">
        <f>(VLOOKUP($H$8,Prices[],2,FALSE)*H304)+(VLOOKUP($I$8,Prices[],2,FALSE)*I304)+(VLOOKUP($J$8,Prices[],2,FALSE)*J304)+(VLOOKUP($K$8,Prices[],2,FALSE)*K304)+(VLOOKUP($L$8,Prices[],2,FALSE)*L304)+(VLOOKUP($M$8,Prices[],2,FALSE)*M304)+(VLOOKUP($N$8,Prices[],2,FALSE)*N304)+(VLOOKUP($T$8,Prices[],2,FALSE)*T304)+(VLOOKUP($U$8,Prices[],2,FALSE)*U304)+(VLOOKUP($V$8,Prices[],2,FALSE)*V304)+(VLOOKUP($W$8,Prices[],2,FALSE)*W304)+(VLOOKUP($X$8,Prices[],2,FALSE)*X304)+(VLOOKUP($Y$8,Prices[],2,FALSE)*Y304)+(VLOOKUP($Z$8,Prices[],2,FALSE)*Z304)+(VLOOKUP($AB$8,Prices[],2,FALSE)*AB304)+(VLOOKUP($O$8,Prices[],2,FALSE)*O304)+(VLOOKUP($P$8,Prices[],2,FALSE)*P304)+(VLOOKUP($Q$8,Prices[],2,FALSE)*Q304)+(VLOOKUP($R$8,Prices[],2,FALSE)*R304)+(VLOOKUP($AA$8,Prices[],2,FALSE)*AA304)+(VLOOKUP($S$8,Prices[],2,FALSE)*S304)</f>
        <v>2734400</v>
      </c>
      <c r="AE304" s="132">
        <f t="shared" si="17"/>
        <v>5.07</v>
      </c>
      <c r="AF304" s="91"/>
      <c r="AG304" s="91"/>
      <c r="AH304" s="91">
        <v>5</v>
      </c>
      <c r="AI304" s="91"/>
      <c r="AJ304" s="91"/>
      <c r="AK304" s="91"/>
      <c r="AL304" s="91">
        <v>7.0000000000000007E-2</v>
      </c>
      <c r="AM304" s="91"/>
      <c r="AN304" s="91"/>
      <c r="AO304" s="91"/>
      <c r="AP304" s="91"/>
      <c r="AQ304" s="91"/>
      <c r="AR304" s="91"/>
      <c r="AS304" s="91"/>
      <c r="AT304" s="91"/>
      <c r="AU304" s="132">
        <f>(VLOOKUP($AF$8,Prices[],2,FALSE)*AF304)+(VLOOKUP($AG$8,Prices[],2,FALSE)*AG304)+(VLOOKUP($AH$8,Prices[],2,FALSE)*AH304)+(VLOOKUP($AI$8,Prices[],2,FALSE)*AI304)+(VLOOKUP($AJ$8,Prices[],2,FALSE)*AJ304)+(VLOOKUP($AK$8,Prices[],2,FALSE)*AK304)+(VLOOKUP($AL$8,Prices[],2,FALSE)*AL304)+(VLOOKUP($AM$8,Prices[],2,FALSE)*AM304)+(VLOOKUP($AN$8,Prices[],2,FALSE)*AN304)+(VLOOKUP($AO$8,Prices[],2,FALSE)*AO304)+(VLOOKUP($AP$8,Prices[],2,FALSE)*AP304)+(VLOOKUP($AT$8,Prices[],2,FALSE)*AT304)+(VLOOKUP($AQ$8,Prices[],2,FALSE)*AQ304)+(VLOOKUP($AR$8,Prices[],2,FALSE)*AR304)+(VLOOKUP($AS$8,Prices[],2,FALSE)*AS304)</f>
        <v>955675</v>
      </c>
      <c r="AV304" s="132">
        <f t="shared" si="18"/>
        <v>957039.99999999988</v>
      </c>
      <c r="AW304" s="91" t="str">
        <f t="shared" si="19"/>
        <v>Credit is within Limit</v>
      </c>
      <c r="AX304" s="91" t="str">
        <f>IFERROR(IF(VLOOKUP(C304,'Overdue Credits'!$A:$F,6,0)&gt;2,"High Risk Customer",IF(VLOOKUP(C304,'Overdue Credits'!$A:$F,6,0)&gt;0,"Medium Risk Customer","Low Risk Customer")),"Low Risk Customer")</f>
        <v>Low Risk Customer</v>
      </c>
    </row>
    <row r="305" spans="1:50" x14ac:dyDescent="0.3">
      <c r="A305" s="14">
        <v>297</v>
      </c>
      <c r="B305" s="14" t="s">
        <v>20</v>
      </c>
      <c r="C305" s="14" t="s">
        <v>1620</v>
      </c>
      <c r="D305" s="14"/>
      <c r="E305" s="14" t="s">
        <v>496</v>
      </c>
      <c r="F305" s="14" t="s">
        <v>752</v>
      </c>
      <c r="G305" s="137">
        <f t="shared" si="16"/>
        <v>35</v>
      </c>
      <c r="H305" s="91"/>
      <c r="I305" s="91"/>
      <c r="J305" s="91">
        <v>10</v>
      </c>
      <c r="K305" s="91"/>
      <c r="L305" s="91"/>
      <c r="M305" s="91"/>
      <c r="N305" s="91"/>
      <c r="O305" s="91">
        <v>20</v>
      </c>
      <c r="P305" s="91">
        <v>1</v>
      </c>
      <c r="Q305" s="91"/>
      <c r="R305" s="91"/>
      <c r="S305" s="91"/>
      <c r="T305" s="91"/>
      <c r="U305" s="91"/>
      <c r="V305" s="91">
        <v>1</v>
      </c>
      <c r="W305" s="91">
        <v>1</v>
      </c>
      <c r="X305" s="91">
        <v>2</v>
      </c>
      <c r="Y305" s="91"/>
      <c r="Z305" s="91"/>
      <c r="AA305" s="91"/>
      <c r="AB305" s="91"/>
      <c r="AC305" s="132">
        <f>(VLOOKUP($H$8,Prices[],2,FALSE)*H305)+(VLOOKUP($I$8,Prices[],2,FALSE)*I305)+(VLOOKUP($J$8,Prices[],2,FALSE)*J305)+(VLOOKUP($K$8,Prices[],2,FALSE)*K305)+(VLOOKUP($L$8,Prices[],2,FALSE)*L305)+(VLOOKUP($M$8,Prices[],2,FALSE)*M305)+(VLOOKUP($N$8,Prices[],2,FALSE)*N305)+(VLOOKUP($T$8,Prices[],2,FALSE)*T305)+(VLOOKUP($U$8,Prices[],2,FALSE)*U305)+(VLOOKUP($V$8,Prices[],2,FALSE)*V305)+(VLOOKUP($W$8,Prices[],2,FALSE)*W305)+(VLOOKUP($X$8,Prices[],2,FALSE)*X305)+(VLOOKUP($Y$8,Prices[],2,FALSE)*Y305)+(VLOOKUP($Z$8,Prices[],2,FALSE)*Z305)+(VLOOKUP($AB$8,Prices[],2,FALSE)*AB305)+(VLOOKUP($O$8,Prices[],2,FALSE)*O305)+(VLOOKUP($P$8,Prices[],2,FALSE)*P305)+(VLOOKUP($Q$8,Prices[],2,FALSE)*Q305)+(VLOOKUP($R$8,Prices[],2,FALSE)*R305)+(VLOOKUP($AA$8,Prices[],2,FALSE)*AA305)+(VLOOKUP($S$8,Prices[],2,FALSE)*S305)</f>
        <v>6748000</v>
      </c>
      <c r="AE305" s="132">
        <f t="shared" si="17"/>
        <v>13.2</v>
      </c>
      <c r="AF305" s="91"/>
      <c r="AG305" s="91"/>
      <c r="AH305" s="91">
        <v>11</v>
      </c>
      <c r="AI305" s="91"/>
      <c r="AJ305" s="91"/>
      <c r="AK305" s="91"/>
      <c r="AL305" s="91">
        <v>1</v>
      </c>
      <c r="AM305" s="91"/>
      <c r="AN305" s="91"/>
      <c r="AO305" s="91"/>
      <c r="AP305" s="91">
        <v>1.2</v>
      </c>
      <c r="AQ305" s="91"/>
      <c r="AR305" s="91"/>
      <c r="AS305" s="91"/>
      <c r="AT305" s="91"/>
      <c r="AU305" s="132">
        <f>(VLOOKUP($AF$8,Prices[],2,FALSE)*AF305)+(VLOOKUP($AG$8,Prices[],2,FALSE)*AG305)+(VLOOKUP($AH$8,Prices[],2,FALSE)*AH305)+(VLOOKUP($AI$8,Prices[],2,FALSE)*AI305)+(VLOOKUP($AJ$8,Prices[],2,FALSE)*AJ305)+(VLOOKUP($AK$8,Prices[],2,FALSE)*AK305)+(VLOOKUP($AL$8,Prices[],2,FALSE)*AL305)+(VLOOKUP($AM$8,Prices[],2,FALSE)*AM305)+(VLOOKUP($AN$8,Prices[],2,FALSE)*AN305)+(VLOOKUP($AO$8,Prices[],2,FALSE)*AO305)+(VLOOKUP($AP$8,Prices[],2,FALSE)*AP305)+(VLOOKUP($AT$8,Prices[],2,FALSE)*AT305)+(VLOOKUP($AQ$8,Prices[],2,FALSE)*AQ305)+(VLOOKUP($AR$8,Prices[],2,FALSE)*AR305)+(VLOOKUP($AS$8,Prices[],2,FALSE)*AS305)</f>
        <v>2357500</v>
      </c>
      <c r="AV305" s="132">
        <f t="shared" si="18"/>
        <v>2361800</v>
      </c>
      <c r="AW305" s="91" t="str">
        <f t="shared" si="19"/>
        <v>Credit is within Limit</v>
      </c>
      <c r="AX305" s="91" t="str">
        <f>IFERROR(IF(VLOOKUP(C305,'Overdue Credits'!$A:$F,6,0)&gt;2,"High Risk Customer",IF(VLOOKUP(C305,'Overdue Credits'!$A:$F,6,0)&gt;0,"Medium Risk Customer","Low Risk Customer")),"Low Risk Customer")</f>
        <v>Low Risk Customer</v>
      </c>
    </row>
    <row r="306" spans="1:50" x14ac:dyDescent="0.3">
      <c r="A306" s="14">
        <v>298</v>
      </c>
      <c r="B306" s="14" t="s">
        <v>19</v>
      </c>
      <c r="C306" s="14" t="s">
        <v>1553</v>
      </c>
      <c r="D306" s="14"/>
      <c r="E306" s="14" t="s">
        <v>1635</v>
      </c>
      <c r="F306" s="14" t="s">
        <v>1636</v>
      </c>
      <c r="G306" s="137">
        <f t="shared" si="16"/>
        <v>35</v>
      </c>
      <c r="H306" s="91"/>
      <c r="I306" s="91"/>
      <c r="J306" s="91">
        <v>10</v>
      </c>
      <c r="K306" s="91">
        <v>2</v>
      </c>
      <c r="L306" s="91">
        <v>1</v>
      </c>
      <c r="M306" s="91"/>
      <c r="N306" s="91">
        <v>0.5</v>
      </c>
      <c r="O306" s="91">
        <v>10</v>
      </c>
      <c r="P306" s="91"/>
      <c r="Q306" s="91">
        <v>0.3</v>
      </c>
      <c r="R306" s="91"/>
      <c r="S306" s="91"/>
      <c r="T306" s="91"/>
      <c r="U306" s="91">
        <v>0.1</v>
      </c>
      <c r="V306" s="91">
        <v>0.1</v>
      </c>
      <c r="W306" s="91">
        <v>6</v>
      </c>
      <c r="X306" s="91">
        <v>5</v>
      </c>
      <c r="Y306" s="91"/>
      <c r="Z306" s="91"/>
      <c r="AA306" s="91"/>
      <c r="AB306" s="91"/>
      <c r="AC306" s="132">
        <f>(VLOOKUP($H$8,Prices[],2,FALSE)*H306)+(VLOOKUP($I$8,Prices[],2,FALSE)*I306)+(VLOOKUP($J$8,Prices[],2,FALSE)*J306)+(VLOOKUP($K$8,Prices[],2,FALSE)*K306)+(VLOOKUP($L$8,Prices[],2,FALSE)*L306)+(VLOOKUP($M$8,Prices[],2,FALSE)*M306)+(VLOOKUP($N$8,Prices[],2,FALSE)*N306)+(VLOOKUP($T$8,Prices[],2,FALSE)*T306)+(VLOOKUP($U$8,Prices[],2,FALSE)*U306)+(VLOOKUP($V$8,Prices[],2,FALSE)*V306)+(VLOOKUP($W$8,Prices[],2,FALSE)*W306)+(VLOOKUP($X$8,Prices[],2,FALSE)*X306)+(VLOOKUP($Y$8,Prices[],2,FALSE)*Y306)+(VLOOKUP($Z$8,Prices[],2,FALSE)*Z306)+(VLOOKUP($AB$8,Prices[],2,FALSE)*AB306)+(VLOOKUP($O$8,Prices[],2,FALSE)*O306)+(VLOOKUP($P$8,Prices[],2,FALSE)*P306)+(VLOOKUP($Q$8,Prices[],2,FALSE)*Q306)+(VLOOKUP($R$8,Prices[],2,FALSE)*R306)+(VLOOKUP($AA$8,Prices[],2,FALSE)*AA306)+(VLOOKUP($S$8,Prices[],2,FALSE)*S306)</f>
        <v>6069150</v>
      </c>
      <c r="AE306" s="132">
        <f t="shared" si="17"/>
        <v>16.600000000000001</v>
      </c>
      <c r="AF306" s="91"/>
      <c r="AG306" s="91">
        <v>0.3</v>
      </c>
      <c r="AH306" s="91">
        <v>2</v>
      </c>
      <c r="AI306" s="91">
        <v>0.2</v>
      </c>
      <c r="AJ306" s="91"/>
      <c r="AK306" s="91"/>
      <c r="AL306" s="91">
        <v>0.3</v>
      </c>
      <c r="AM306" s="91">
        <v>2.2999999999999998</v>
      </c>
      <c r="AN306" s="91"/>
      <c r="AO306" s="91"/>
      <c r="AP306" s="91">
        <v>3.5</v>
      </c>
      <c r="AQ306" s="91"/>
      <c r="AR306" s="91"/>
      <c r="AS306" s="91"/>
      <c r="AT306" s="91">
        <v>8</v>
      </c>
      <c r="AU306" s="132">
        <f>(VLOOKUP($AF$8,Prices[],2,FALSE)*AF306)+(VLOOKUP($AG$8,Prices[],2,FALSE)*AG306)+(VLOOKUP($AH$8,Prices[],2,FALSE)*AH306)+(VLOOKUP($AI$8,Prices[],2,FALSE)*AI306)+(VLOOKUP($AJ$8,Prices[],2,FALSE)*AJ306)+(VLOOKUP($AK$8,Prices[],2,FALSE)*AK306)+(VLOOKUP($AL$8,Prices[],2,FALSE)*AL306)+(VLOOKUP($AM$8,Prices[],2,FALSE)*AM306)+(VLOOKUP($AN$8,Prices[],2,FALSE)*AN306)+(VLOOKUP($AO$8,Prices[],2,FALSE)*AO306)+(VLOOKUP($AP$8,Prices[],2,FALSE)*AP306)+(VLOOKUP($AT$8,Prices[],2,FALSE)*AT306)+(VLOOKUP($AQ$8,Prices[],2,FALSE)*AQ306)+(VLOOKUP($AR$8,Prices[],2,FALSE)*AR306)+(VLOOKUP($AS$8,Prices[],2,FALSE)*AS306)</f>
        <v>2072350</v>
      </c>
      <c r="AV306" s="132">
        <f t="shared" si="18"/>
        <v>2124202.5</v>
      </c>
      <c r="AW306" s="91" t="str">
        <f t="shared" si="19"/>
        <v>Credit is within Limit</v>
      </c>
      <c r="AX306" s="91" t="str">
        <f>IFERROR(IF(VLOOKUP(C306,'Overdue Credits'!$A:$F,6,0)&gt;2,"High Risk Customer",IF(VLOOKUP(C306,'Overdue Credits'!$A:$F,6,0)&gt;0,"Medium Risk Customer","Low Risk Customer")),"Low Risk Customer")</f>
        <v>Medium Risk Customer</v>
      </c>
    </row>
    <row r="307" spans="1:50" x14ac:dyDescent="0.3">
      <c r="A307" s="14">
        <v>299</v>
      </c>
      <c r="B307" s="14" t="s">
        <v>19</v>
      </c>
      <c r="C307" s="14" t="s">
        <v>1551</v>
      </c>
      <c r="D307" s="14"/>
      <c r="E307" s="14" t="s">
        <v>1637</v>
      </c>
      <c r="F307" s="14" t="s">
        <v>1636</v>
      </c>
      <c r="G307" s="137">
        <f t="shared" si="16"/>
        <v>35</v>
      </c>
      <c r="H307" s="91"/>
      <c r="I307" s="91"/>
      <c r="J307" s="91">
        <v>10</v>
      </c>
      <c r="K307" s="91">
        <v>2</v>
      </c>
      <c r="L307" s="91">
        <v>1</v>
      </c>
      <c r="M307" s="91"/>
      <c r="N307" s="91">
        <v>0.2</v>
      </c>
      <c r="O307" s="91">
        <v>10</v>
      </c>
      <c r="P307" s="91"/>
      <c r="Q307" s="91">
        <v>0.3</v>
      </c>
      <c r="R307" s="91"/>
      <c r="S307" s="91"/>
      <c r="T307" s="91"/>
      <c r="U307" s="91">
        <v>0.3</v>
      </c>
      <c r="V307" s="91">
        <v>0.2</v>
      </c>
      <c r="W307" s="91">
        <v>6</v>
      </c>
      <c r="X307" s="91">
        <v>5</v>
      </c>
      <c r="Y307" s="91"/>
      <c r="Z307" s="91"/>
      <c r="AA307" s="91"/>
      <c r="AB307" s="91"/>
      <c r="AC307" s="132">
        <f>(VLOOKUP($H$8,Prices[],2,FALSE)*H307)+(VLOOKUP($I$8,Prices[],2,FALSE)*I307)+(VLOOKUP($J$8,Prices[],2,FALSE)*J307)+(VLOOKUP($K$8,Prices[],2,FALSE)*K307)+(VLOOKUP($L$8,Prices[],2,FALSE)*L307)+(VLOOKUP($M$8,Prices[],2,FALSE)*M307)+(VLOOKUP($N$8,Prices[],2,FALSE)*N307)+(VLOOKUP($T$8,Prices[],2,FALSE)*T307)+(VLOOKUP($U$8,Prices[],2,FALSE)*U307)+(VLOOKUP($V$8,Prices[],2,FALSE)*V307)+(VLOOKUP($W$8,Prices[],2,FALSE)*W307)+(VLOOKUP($X$8,Prices[],2,FALSE)*X307)+(VLOOKUP($Y$8,Prices[],2,FALSE)*Y307)+(VLOOKUP($Z$8,Prices[],2,FALSE)*Z307)+(VLOOKUP($AB$8,Prices[],2,FALSE)*AB307)+(VLOOKUP($O$8,Prices[],2,FALSE)*O307)+(VLOOKUP($P$8,Prices[],2,FALSE)*P307)+(VLOOKUP($Q$8,Prices[],2,FALSE)*Q307)+(VLOOKUP($R$8,Prices[],2,FALSE)*R307)+(VLOOKUP($AA$8,Prices[],2,FALSE)*AA307)+(VLOOKUP($S$8,Prices[],2,FALSE)*S307)</f>
        <v>6072900</v>
      </c>
      <c r="AE307" s="132">
        <f t="shared" si="17"/>
        <v>15</v>
      </c>
      <c r="AF307" s="91"/>
      <c r="AG307" s="91">
        <v>0.3</v>
      </c>
      <c r="AH307" s="91">
        <v>2</v>
      </c>
      <c r="AI307" s="91">
        <v>1</v>
      </c>
      <c r="AJ307" s="91"/>
      <c r="AK307" s="91"/>
      <c r="AL307" s="91">
        <v>0.2</v>
      </c>
      <c r="AM307" s="91">
        <v>4</v>
      </c>
      <c r="AN307" s="91"/>
      <c r="AO307" s="91"/>
      <c r="AP307" s="91">
        <v>2</v>
      </c>
      <c r="AQ307" s="91"/>
      <c r="AR307" s="91"/>
      <c r="AS307" s="91"/>
      <c r="AT307" s="91">
        <v>5.5</v>
      </c>
      <c r="AU307" s="132">
        <f>(VLOOKUP($AF$8,Prices[],2,FALSE)*AF307)+(VLOOKUP($AG$8,Prices[],2,FALSE)*AG307)+(VLOOKUP($AH$8,Prices[],2,FALSE)*AH307)+(VLOOKUP($AI$8,Prices[],2,FALSE)*AI307)+(VLOOKUP($AJ$8,Prices[],2,FALSE)*AJ307)+(VLOOKUP($AK$8,Prices[],2,FALSE)*AK307)+(VLOOKUP($AL$8,Prices[],2,FALSE)*AL307)+(VLOOKUP($AM$8,Prices[],2,FALSE)*AM307)+(VLOOKUP($AN$8,Prices[],2,FALSE)*AN307)+(VLOOKUP($AO$8,Prices[],2,FALSE)*AO307)+(VLOOKUP($AP$8,Prices[],2,FALSE)*AP307)+(VLOOKUP($AT$8,Prices[],2,FALSE)*AT307)+(VLOOKUP($AQ$8,Prices[],2,FALSE)*AQ307)+(VLOOKUP($AR$8,Prices[],2,FALSE)*AR307)+(VLOOKUP($AS$8,Prices[],2,FALSE)*AS307)</f>
        <v>2074750</v>
      </c>
      <c r="AV307" s="132">
        <f t="shared" si="18"/>
        <v>2125515</v>
      </c>
      <c r="AW307" s="91" t="str">
        <f t="shared" si="19"/>
        <v>Credit is within Limit</v>
      </c>
      <c r="AX307" s="91" t="str">
        <f>IFERROR(IF(VLOOKUP(C307,'Overdue Credits'!$A:$F,6,0)&gt;2,"High Risk Customer",IF(VLOOKUP(C307,'Overdue Credits'!$A:$F,6,0)&gt;0,"Medium Risk Customer","Low Risk Customer")),"Low Risk Customer")</f>
        <v>Low Risk Customer</v>
      </c>
    </row>
    <row r="308" spans="1:50" x14ac:dyDescent="0.3">
      <c r="A308" s="14">
        <v>300</v>
      </c>
      <c r="B308" s="14" t="s">
        <v>19</v>
      </c>
      <c r="C308" s="14" t="s">
        <v>1629</v>
      </c>
      <c r="D308" s="14"/>
      <c r="E308" s="14" t="s">
        <v>1638</v>
      </c>
      <c r="F308" s="14" t="s">
        <v>1636</v>
      </c>
      <c r="G308" s="137">
        <f t="shared" si="16"/>
        <v>25</v>
      </c>
      <c r="H308" s="91"/>
      <c r="I308" s="91"/>
      <c r="J308" s="91">
        <v>5</v>
      </c>
      <c r="K308" s="91">
        <v>1</v>
      </c>
      <c r="L308" s="91">
        <v>0.1</v>
      </c>
      <c r="M308" s="91"/>
      <c r="N308" s="91">
        <v>0.4</v>
      </c>
      <c r="O308" s="91">
        <v>5</v>
      </c>
      <c r="P308" s="91"/>
      <c r="Q308" s="91">
        <v>0.3</v>
      </c>
      <c r="R308" s="91"/>
      <c r="S308" s="91"/>
      <c r="T308" s="91"/>
      <c r="U308" s="91">
        <v>0.3</v>
      </c>
      <c r="V308" s="91">
        <v>0.2</v>
      </c>
      <c r="W308" s="91">
        <v>9.6999999999999993</v>
      </c>
      <c r="X308" s="91">
        <v>3</v>
      </c>
      <c r="Y308" s="91"/>
      <c r="Z308" s="91"/>
      <c r="AA308" s="91"/>
      <c r="AB308" s="91"/>
      <c r="AC308" s="132">
        <f>(VLOOKUP($H$8,Prices[],2,FALSE)*H308)+(VLOOKUP($I$8,Prices[],2,FALSE)*I308)+(VLOOKUP($J$8,Prices[],2,FALSE)*J308)+(VLOOKUP($K$8,Prices[],2,FALSE)*K308)+(VLOOKUP($L$8,Prices[],2,FALSE)*L308)+(VLOOKUP($M$8,Prices[],2,FALSE)*M308)+(VLOOKUP($N$8,Prices[],2,FALSE)*N308)+(VLOOKUP($T$8,Prices[],2,FALSE)*T308)+(VLOOKUP($U$8,Prices[],2,FALSE)*U308)+(VLOOKUP($V$8,Prices[],2,FALSE)*V308)+(VLOOKUP($W$8,Prices[],2,FALSE)*W308)+(VLOOKUP($X$8,Prices[],2,FALSE)*X308)+(VLOOKUP($Y$8,Prices[],2,FALSE)*Y308)+(VLOOKUP($Z$8,Prices[],2,FALSE)*Z308)+(VLOOKUP($AB$8,Prices[],2,FALSE)*AB308)+(VLOOKUP($O$8,Prices[],2,FALSE)*O308)+(VLOOKUP($P$8,Prices[],2,FALSE)*P308)+(VLOOKUP($Q$8,Prices[],2,FALSE)*Q308)+(VLOOKUP($R$8,Prices[],2,FALSE)*R308)+(VLOOKUP($AA$8,Prices[],2,FALSE)*AA308)+(VLOOKUP($S$8,Prices[],2,FALSE)*S308)</f>
        <v>3830550</v>
      </c>
      <c r="AE308" s="132">
        <f t="shared" si="17"/>
        <v>9.5</v>
      </c>
      <c r="AF308" s="91"/>
      <c r="AG308" s="91">
        <v>0.3</v>
      </c>
      <c r="AH308" s="91">
        <v>2</v>
      </c>
      <c r="AI308" s="91">
        <v>0.2</v>
      </c>
      <c r="AJ308" s="91"/>
      <c r="AK308" s="91"/>
      <c r="AL308" s="91">
        <v>0.5</v>
      </c>
      <c r="AM308" s="91">
        <v>1</v>
      </c>
      <c r="AN308" s="91"/>
      <c r="AO308" s="91"/>
      <c r="AP308" s="91">
        <v>3</v>
      </c>
      <c r="AQ308" s="91"/>
      <c r="AR308" s="91"/>
      <c r="AS308" s="91"/>
      <c r="AT308" s="91">
        <v>2.5</v>
      </c>
      <c r="AU308" s="132">
        <f>(VLOOKUP($AF$8,Prices[],2,FALSE)*AF308)+(VLOOKUP($AG$8,Prices[],2,FALSE)*AG308)+(VLOOKUP($AH$8,Prices[],2,FALSE)*AH308)+(VLOOKUP($AI$8,Prices[],2,FALSE)*AI308)+(VLOOKUP($AJ$8,Prices[],2,FALSE)*AJ308)+(VLOOKUP($AK$8,Prices[],2,FALSE)*AK308)+(VLOOKUP($AL$8,Prices[],2,FALSE)*AL308)+(VLOOKUP($AM$8,Prices[],2,FALSE)*AM308)+(VLOOKUP($AN$8,Prices[],2,FALSE)*AN308)+(VLOOKUP($AO$8,Prices[],2,FALSE)*AO308)+(VLOOKUP($AP$8,Prices[],2,FALSE)*AP308)+(VLOOKUP($AT$8,Prices[],2,FALSE)*AT308)+(VLOOKUP($AQ$8,Prices[],2,FALSE)*AQ308)+(VLOOKUP($AR$8,Prices[],2,FALSE)*AR308)+(VLOOKUP($AS$8,Prices[],2,FALSE)*AS308)</f>
        <v>1274600</v>
      </c>
      <c r="AV308" s="132">
        <f t="shared" si="18"/>
        <v>1340692.5</v>
      </c>
      <c r="AW308" s="91" t="str">
        <f t="shared" si="19"/>
        <v>Credit is within Limit</v>
      </c>
      <c r="AX308" s="91" t="str">
        <f>IFERROR(IF(VLOOKUP(C308,'Overdue Credits'!$A:$F,6,0)&gt;2,"High Risk Customer",IF(VLOOKUP(C308,'Overdue Credits'!$A:$F,6,0)&gt;0,"Medium Risk Customer","Low Risk Customer")),"Low Risk Customer")</f>
        <v>Low Risk Customer</v>
      </c>
    </row>
    <row r="309" spans="1:50" x14ac:dyDescent="0.3">
      <c r="A309" s="14">
        <v>301</v>
      </c>
      <c r="B309" s="14" t="s">
        <v>19</v>
      </c>
      <c r="C309" s="14" t="s">
        <v>1549</v>
      </c>
      <c r="D309" s="14"/>
      <c r="E309" s="14" t="s">
        <v>1639</v>
      </c>
      <c r="F309" s="14" t="s">
        <v>1100</v>
      </c>
      <c r="G309" s="137">
        <f t="shared" si="16"/>
        <v>50</v>
      </c>
      <c r="H309" s="91"/>
      <c r="I309" s="91"/>
      <c r="J309" s="91">
        <v>5</v>
      </c>
      <c r="K309" s="91">
        <v>3</v>
      </c>
      <c r="L309" s="91">
        <v>2</v>
      </c>
      <c r="M309" s="91">
        <v>0</v>
      </c>
      <c r="N309" s="91">
        <v>3</v>
      </c>
      <c r="O309" s="91">
        <v>10</v>
      </c>
      <c r="P309" s="91">
        <v>4</v>
      </c>
      <c r="Q309" s="91">
        <v>5</v>
      </c>
      <c r="R309" s="91"/>
      <c r="S309" s="91"/>
      <c r="T309" s="91"/>
      <c r="U309" s="91">
        <v>2</v>
      </c>
      <c r="V309" s="91">
        <v>4</v>
      </c>
      <c r="W309" s="91">
        <v>2</v>
      </c>
      <c r="X309" s="91">
        <v>10</v>
      </c>
      <c r="Y309" s="91"/>
      <c r="Z309" s="91"/>
      <c r="AA309" s="91"/>
      <c r="AB309" s="91"/>
      <c r="AC309" s="132">
        <f>(VLOOKUP($H$8,Prices[],2,FALSE)*H309)+(VLOOKUP($I$8,Prices[],2,FALSE)*I309)+(VLOOKUP($J$8,Prices[],2,FALSE)*J309)+(VLOOKUP($K$8,Prices[],2,FALSE)*K309)+(VLOOKUP($L$8,Prices[],2,FALSE)*L309)+(VLOOKUP($M$8,Prices[],2,FALSE)*M309)+(VLOOKUP($N$8,Prices[],2,FALSE)*N309)+(VLOOKUP($T$8,Prices[],2,FALSE)*T309)+(VLOOKUP($U$8,Prices[],2,FALSE)*U309)+(VLOOKUP($V$8,Prices[],2,FALSE)*V309)+(VLOOKUP($W$8,Prices[],2,FALSE)*W309)+(VLOOKUP($X$8,Prices[],2,FALSE)*X309)+(VLOOKUP($Y$8,Prices[],2,FALSE)*Y309)+(VLOOKUP($Z$8,Prices[],2,FALSE)*Z309)+(VLOOKUP($AB$8,Prices[],2,FALSE)*AB309)+(VLOOKUP($O$8,Prices[],2,FALSE)*O309)+(VLOOKUP($P$8,Prices[],2,FALSE)*P309)+(VLOOKUP($Q$8,Prices[],2,FALSE)*Q309)+(VLOOKUP($R$8,Prices[],2,FALSE)*R309)+(VLOOKUP($AA$8,Prices[],2,FALSE)*AA309)+(VLOOKUP($S$8,Prices[],2,FALSE)*S309)</f>
        <v>7994500</v>
      </c>
      <c r="AE309" s="132">
        <f t="shared" si="17"/>
        <v>20.5</v>
      </c>
      <c r="AF309" s="91"/>
      <c r="AG309" s="91">
        <v>2</v>
      </c>
      <c r="AH309" s="91">
        <v>3</v>
      </c>
      <c r="AI309" s="91"/>
      <c r="AJ309" s="91"/>
      <c r="AK309" s="91">
        <v>0.5</v>
      </c>
      <c r="AL309" s="91">
        <v>4</v>
      </c>
      <c r="AM309" s="91">
        <v>1</v>
      </c>
      <c r="AN309" s="91"/>
      <c r="AO309" s="91"/>
      <c r="AP309" s="91">
        <v>1</v>
      </c>
      <c r="AQ309" s="91"/>
      <c r="AR309" s="91"/>
      <c r="AS309" s="91"/>
      <c r="AT309" s="91">
        <v>9</v>
      </c>
      <c r="AU309" s="132">
        <f>(VLOOKUP($AF$8,Prices[],2,FALSE)*AF309)+(VLOOKUP($AG$8,Prices[],2,FALSE)*AG309)+(VLOOKUP($AH$8,Prices[],2,FALSE)*AH309)+(VLOOKUP($AI$8,Prices[],2,FALSE)*AI309)+(VLOOKUP($AJ$8,Prices[],2,FALSE)*AJ309)+(VLOOKUP($AK$8,Prices[],2,FALSE)*AK309)+(VLOOKUP($AL$8,Prices[],2,FALSE)*AL309)+(VLOOKUP($AM$8,Prices[],2,FALSE)*AM309)+(VLOOKUP($AN$8,Prices[],2,FALSE)*AN309)+(VLOOKUP($AO$8,Prices[],2,FALSE)*AO309)+(VLOOKUP($AP$8,Prices[],2,FALSE)*AP309)+(VLOOKUP($AT$8,Prices[],2,FALSE)*AT309)+(VLOOKUP($AQ$8,Prices[],2,FALSE)*AQ309)+(VLOOKUP($AR$8,Prices[],2,FALSE)*AR309)+(VLOOKUP($AS$8,Prices[],2,FALSE)*AS309)</f>
        <v>2756750</v>
      </c>
      <c r="AV309" s="132">
        <f t="shared" si="18"/>
        <v>2798075</v>
      </c>
      <c r="AW309" s="91" t="str">
        <f t="shared" si="19"/>
        <v>Credit is within Limit</v>
      </c>
      <c r="AX309" s="91" t="str">
        <f>IFERROR(IF(VLOOKUP(C309,'Overdue Credits'!$A:$F,6,0)&gt;2,"High Risk Customer",IF(VLOOKUP(C309,'Overdue Credits'!$A:$F,6,0)&gt;0,"Medium Risk Customer","Low Risk Customer")),"Low Risk Customer")</f>
        <v>Low Risk Customer</v>
      </c>
    </row>
    <row r="310" spans="1:50" x14ac:dyDescent="0.3">
      <c r="A310" s="14">
        <v>302</v>
      </c>
      <c r="B310" s="14" t="s">
        <v>19</v>
      </c>
      <c r="C310" s="14" t="s">
        <v>1583</v>
      </c>
      <c r="D310" s="14"/>
      <c r="E310" s="14" t="s">
        <v>1584</v>
      </c>
      <c r="F310" s="14" t="s">
        <v>753</v>
      </c>
      <c r="G310" s="137">
        <f t="shared" si="16"/>
        <v>15</v>
      </c>
      <c r="H310" s="91">
        <v>0</v>
      </c>
      <c r="I310" s="91"/>
      <c r="J310" s="91">
        <v>2.8</v>
      </c>
      <c r="K310" s="91">
        <v>0</v>
      </c>
      <c r="L310" s="91">
        <v>1</v>
      </c>
      <c r="M310" s="91">
        <v>0</v>
      </c>
      <c r="N310" s="91">
        <v>0.5</v>
      </c>
      <c r="O310" s="91">
        <v>3</v>
      </c>
      <c r="P310" s="91"/>
      <c r="Q310" s="91">
        <v>1.5</v>
      </c>
      <c r="R310" s="91">
        <v>0</v>
      </c>
      <c r="S310" s="91">
        <v>0</v>
      </c>
      <c r="T310" s="91">
        <v>0</v>
      </c>
      <c r="U310" s="91">
        <v>0.1</v>
      </c>
      <c r="V310" s="91">
        <v>0</v>
      </c>
      <c r="W310" s="91">
        <v>0.1</v>
      </c>
      <c r="X310" s="91">
        <v>6</v>
      </c>
      <c r="Y310" s="91"/>
      <c r="Z310" s="91"/>
      <c r="AA310" s="91"/>
      <c r="AB310" s="91"/>
      <c r="AC310" s="132">
        <f>(VLOOKUP($H$8,Prices[],2,FALSE)*H310)+(VLOOKUP($I$8,Prices[],2,FALSE)*I310)+(VLOOKUP($J$8,Prices[],2,FALSE)*J310)+(VLOOKUP($K$8,Prices[],2,FALSE)*K310)+(VLOOKUP($L$8,Prices[],2,FALSE)*L310)+(VLOOKUP($M$8,Prices[],2,FALSE)*M310)+(VLOOKUP($N$8,Prices[],2,FALSE)*N310)+(VLOOKUP($T$8,Prices[],2,FALSE)*T310)+(VLOOKUP($U$8,Prices[],2,FALSE)*U310)+(VLOOKUP($V$8,Prices[],2,FALSE)*V310)+(VLOOKUP($W$8,Prices[],2,FALSE)*W310)+(VLOOKUP($X$8,Prices[],2,FALSE)*X310)+(VLOOKUP($Y$8,Prices[],2,FALSE)*Y310)+(VLOOKUP($Z$8,Prices[],2,FALSE)*Z310)+(VLOOKUP($AB$8,Prices[],2,FALSE)*AB310)+(VLOOKUP($O$8,Prices[],2,FALSE)*O310)+(VLOOKUP($P$8,Prices[],2,FALSE)*P310)+(VLOOKUP($Q$8,Prices[],2,FALSE)*Q310)+(VLOOKUP($R$8,Prices[],2,FALSE)*R310)+(VLOOKUP($AA$8,Prices[],2,FALSE)*AA310)+(VLOOKUP($S$8,Prices[],2,FALSE)*S310)</f>
        <v>2541050</v>
      </c>
      <c r="AE310" s="132">
        <f t="shared" si="17"/>
        <v>6.1</v>
      </c>
      <c r="AF310" s="91"/>
      <c r="AG310" s="91">
        <v>0.5</v>
      </c>
      <c r="AH310" s="91">
        <v>1</v>
      </c>
      <c r="AI310" s="91"/>
      <c r="AJ310" s="91"/>
      <c r="AK310" s="91">
        <v>0.5</v>
      </c>
      <c r="AL310" s="91">
        <v>2.5</v>
      </c>
      <c r="AM310" s="91"/>
      <c r="AN310" s="91"/>
      <c r="AO310" s="91"/>
      <c r="AP310" s="91">
        <v>0.5</v>
      </c>
      <c r="AQ310" s="91"/>
      <c r="AR310" s="91"/>
      <c r="AS310" s="91"/>
      <c r="AT310" s="91">
        <v>1.1000000000000001</v>
      </c>
      <c r="AU310" s="132">
        <f>(VLOOKUP($AF$8,Prices[],2,FALSE)*AF310)+(VLOOKUP($AG$8,Prices[],2,FALSE)*AG310)+(VLOOKUP($AH$8,Prices[],2,FALSE)*AH310)+(VLOOKUP($AI$8,Prices[],2,FALSE)*AI310)+(VLOOKUP($AJ$8,Prices[],2,FALSE)*AJ310)+(VLOOKUP($AK$8,Prices[],2,FALSE)*AK310)+(VLOOKUP($AL$8,Prices[],2,FALSE)*AL310)+(VLOOKUP($AM$8,Prices[],2,FALSE)*AM310)+(VLOOKUP($AN$8,Prices[],2,FALSE)*AN310)+(VLOOKUP($AO$8,Prices[],2,FALSE)*AO310)+(VLOOKUP($AP$8,Prices[],2,FALSE)*AP310)+(VLOOKUP($AT$8,Prices[],2,FALSE)*AT310)+(VLOOKUP($AQ$8,Prices[],2,FALSE)*AQ310)+(VLOOKUP($AR$8,Prices[],2,FALSE)*AR310)+(VLOOKUP($AS$8,Prices[],2,FALSE)*AS310)</f>
        <v>886750</v>
      </c>
      <c r="AV310" s="132">
        <f t="shared" si="18"/>
        <v>889367.5</v>
      </c>
      <c r="AW310" s="91" t="str">
        <f t="shared" si="19"/>
        <v>Credit is within Limit</v>
      </c>
      <c r="AX310" s="91" t="str">
        <f>IFERROR(IF(VLOOKUP(C310,'Overdue Credits'!$A:$F,6,0)&gt;2,"High Risk Customer",IF(VLOOKUP(C310,'Overdue Credits'!$A:$F,6,0)&gt;0,"Medium Risk Customer","Low Risk Customer")),"Low Risk Customer")</f>
        <v>Low Risk Customer</v>
      </c>
    </row>
    <row r="311" spans="1:50" x14ac:dyDescent="0.3">
      <c r="A311" s="14">
        <v>303</v>
      </c>
      <c r="B311" s="14" t="s">
        <v>19</v>
      </c>
      <c r="C311" s="14" t="s">
        <v>1530</v>
      </c>
      <c r="D311" s="14"/>
      <c r="E311" s="14" t="s">
        <v>1531</v>
      </c>
      <c r="F311" s="14" t="s">
        <v>753</v>
      </c>
      <c r="G311" s="137">
        <f t="shared" si="16"/>
        <v>0</v>
      </c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132">
        <f>(VLOOKUP($H$8,Prices[],2,FALSE)*H311)+(VLOOKUP($I$8,Prices[],2,FALSE)*I311)+(VLOOKUP($J$8,Prices[],2,FALSE)*J311)+(VLOOKUP($K$8,Prices[],2,FALSE)*K311)+(VLOOKUP($L$8,Prices[],2,FALSE)*L311)+(VLOOKUP($M$8,Prices[],2,FALSE)*M311)+(VLOOKUP($N$8,Prices[],2,FALSE)*N311)+(VLOOKUP($T$8,Prices[],2,FALSE)*T311)+(VLOOKUP($U$8,Prices[],2,FALSE)*U311)+(VLOOKUP($V$8,Prices[],2,FALSE)*V311)+(VLOOKUP($W$8,Prices[],2,FALSE)*W311)+(VLOOKUP($X$8,Prices[],2,FALSE)*X311)+(VLOOKUP($Y$8,Prices[],2,FALSE)*Y311)+(VLOOKUP($Z$8,Prices[],2,FALSE)*Z311)+(VLOOKUP($AB$8,Prices[],2,FALSE)*AB311)+(VLOOKUP($O$8,Prices[],2,FALSE)*O311)+(VLOOKUP($P$8,Prices[],2,FALSE)*P311)+(VLOOKUP($Q$8,Prices[],2,FALSE)*Q311)+(VLOOKUP($R$8,Prices[],2,FALSE)*R311)+(VLOOKUP($AA$8,Prices[],2,FALSE)*AA311)+(VLOOKUP($S$8,Prices[],2,FALSE)*S311)</f>
        <v>0</v>
      </c>
      <c r="AE311" s="132">
        <f t="shared" si="17"/>
        <v>0</v>
      </c>
      <c r="AF311" s="91"/>
      <c r="AG311" s="91"/>
      <c r="AH311" s="91"/>
      <c r="AI311" s="91"/>
      <c r="AJ311" s="91"/>
      <c r="AK311" s="91"/>
      <c r="AL311" s="91"/>
      <c r="AM311" s="91"/>
      <c r="AN311" s="91"/>
      <c r="AO311" s="91"/>
      <c r="AP311" s="91"/>
      <c r="AQ311" s="91"/>
      <c r="AR311" s="91"/>
      <c r="AS311" s="91"/>
      <c r="AT311" s="91"/>
      <c r="AU311" s="132">
        <f>(VLOOKUP($AF$8,Prices[],2,FALSE)*AF311)+(VLOOKUP($AG$8,Prices[],2,FALSE)*AG311)+(VLOOKUP($AH$8,Prices[],2,FALSE)*AH311)+(VLOOKUP($AI$8,Prices[],2,FALSE)*AI311)+(VLOOKUP($AJ$8,Prices[],2,FALSE)*AJ311)+(VLOOKUP($AK$8,Prices[],2,FALSE)*AK311)+(VLOOKUP($AL$8,Prices[],2,FALSE)*AL311)+(VLOOKUP($AM$8,Prices[],2,FALSE)*AM311)+(VLOOKUP($AN$8,Prices[],2,FALSE)*AN311)+(VLOOKUP($AO$8,Prices[],2,FALSE)*AO311)+(VLOOKUP($AP$8,Prices[],2,FALSE)*AP311)+(VLOOKUP($AT$8,Prices[],2,FALSE)*AT311)+(VLOOKUP($AQ$8,Prices[],2,FALSE)*AQ311)+(VLOOKUP($AR$8,Prices[],2,FALSE)*AR311)+(VLOOKUP($AS$8,Prices[],2,FALSE)*AS311)</f>
        <v>0</v>
      </c>
      <c r="AV311" s="132">
        <f t="shared" si="18"/>
        <v>0</v>
      </c>
      <c r="AW311" s="91" t="str">
        <f t="shared" si="19"/>
        <v xml:space="preserve"> </v>
      </c>
      <c r="AX311" s="91" t="str">
        <f>IFERROR(IF(VLOOKUP(C311,'Overdue Credits'!$A:$F,6,0)&gt;2,"High Risk Customer",IF(VLOOKUP(C311,'Overdue Credits'!$A:$F,6,0)&gt;0,"Medium Risk Customer","Low Risk Customer")),"Low Risk Customer")</f>
        <v>Low Risk Customer</v>
      </c>
    </row>
    <row r="312" spans="1:50" x14ac:dyDescent="0.3">
      <c r="A312" s="14">
        <v>304</v>
      </c>
      <c r="B312" s="14" t="s">
        <v>20</v>
      </c>
      <c r="C312" s="14" t="s">
        <v>1645</v>
      </c>
      <c r="D312" s="14"/>
      <c r="E312" s="14" t="s">
        <v>1646</v>
      </c>
      <c r="F312" s="14" t="s">
        <v>1636</v>
      </c>
      <c r="G312" s="137">
        <f t="shared" si="16"/>
        <v>10</v>
      </c>
      <c r="H312" s="91"/>
      <c r="I312" s="91"/>
      <c r="J312" s="91"/>
      <c r="K312" s="91"/>
      <c r="L312" s="91">
        <v>2</v>
      </c>
      <c r="M312" s="91"/>
      <c r="N312" s="91"/>
      <c r="O312" s="91">
        <v>5</v>
      </c>
      <c r="P312" s="91"/>
      <c r="Q312" s="91">
        <v>1</v>
      </c>
      <c r="R312" s="91"/>
      <c r="S312" s="91"/>
      <c r="T312" s="91"/>
      <c r="U312" s="91"/>
      <c r="V312" s="91"/>
      <c r="W312" s="91"/>
      <c r="X312" s="91">
        <v>2</v>
      </c>
      <c r="Y312" s="91"/>
      <c r="Z312" s="91"/>
      <c r="AA312" s="91"/>
      <c r="AB312" s="91"/>
      <c r="AC312" s="132">
        <f>(VLOOKUP($H$8,Prices[],2,FALSE)*H312)+(VLOOKUP($I$8,Prices[],2,FALSE)*I312)+(VLOOKUP($J$8,Prices[],2,FALSE)*J312)+(VLOOKUP($K$8,Prices[],2,FALSE)*K312)+(VLOOKUP($L$8,Prices[],2,FALSE)*L312)+(VLOOKUP($M$8,Prices[],2,FALSE)*M312)+(VLOOKUP($N$8,Prices[],2,FALSE)*N312)+(VLOOKUP($T$8,Prices[],2,FALSE)*T312)+(VLOOKUP($U$8,Prices[],2,FALSE)*U312)+(VLOOKUP($V$8,Prices[],2,FALSE)*V312)+(VLOOKUP($W$8,Prices[],2,FALSE)*W312)+(VLOOKUP($X$8,Prices[],2,FALSE)*X312)+(VLOOKUP($Y$8,Prices[],2,FALSE)*Y312)+(VLOOKUP($Z$8,Prices[],2,FALSE)*Z312)+(VLOOKUP($AB$8,Prices[],2,FALSE)*AB312)+(VLOOKUP($O$8,Prices[],2,FALSE)*O312)+(VLOOKUP($P$8,Prices[],2,FALSE)*P312)+(VLOOKUP($Q$8,Prices[],2,FALSE)*Q312)+(VLOOKUP($R$8,Prices[],2,FALSE)*R312)+(VLOOKUP($AA$8,Prices[],2,FALSE)*AA312)+(VLOOKUP($S$8,Prices[],2,FALSE)*S312)</f>
        <v>1691500</v>
      </c>
      <c r="AE312" s="132">
        <f t="shared" si="17"/>
        <v>0</v>
      </c>
      <c r="AF312" s="91"/>
      <c r="AG312" s="91"/>
      <c r="AH312" s="91"/>
      <c r="AI312" s="91"/>
      <c r="AJ312" s="91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132">
        <f>(VLOOKUP($AF$8,Prices[],2,FALSE)*AF312)+(VLOOKUP($AG$8,Prices[],2,FALSE)*AG312)+(VLOOKUP($AH$8,Prices[],2,FALSE)*AH312)+(VLOOKUP($AI$8,Prices[],2,FALSE)*AI312)+(VLOOKUP($AJ$8,Prices[],2,FALSE)*AJ312)+(VLOOKUP($AK$8,Prices[],2,FALSE)*AK312)+(VLOOKUP($AL$8,Prices[],2,FALSE)*AL312)+(VLOOKUP($AM$8,Prices[],2,FALSE)*AM312)+(VLOOKUP($AN$8,Prices[],2,FALSE)*AN312)+(VLOOKUP($AO$8,Prices[],2,FALSE)*AO312)+(VLOOKUP($AP$8,Prices[],2,FALSE)*AP312)+(VLOOKUP($AT$8,Prices[],2,FALSE)*AT312)+(VLOOKUP($AQ$8,Prices[],2,FALSE)*AQ312)+(VLOOKUP($AR$8,Prices[],2,FALSE)*AR312)+(VLOOKUP($AS$8,Prices[],2,FALSE)*AS312)</f>
        <v>0</v>
      </c>
      <c r="AV312" s="132">
        <f t="shared" si="18"/>
        <v>592025</v>
      </c>
      <c r="AW312" s="91" t="str">
        <f t="shared" si="19"/>
        <v xml:space="preserve"> </v>
      </c>
      <c r="AX312" s="91" t="str">
        <f>IFERROR(IF(VLOOKUP(C312,'Overdue Credits'!$A:$F,6,0)&gt;2,"High Risk Customer",IF(VLOOKUP(C312,'Overdue Credits'!$A:$F,6,0)&gt;0,"Medium Risk Customer","Low Risk Customer")),"Low Risk Customer")</f>
        <v>Low Risk Customer</v>
      </c>
    </row>
    <row r="313" spans="1:50" x14ac:dyDescent="0.3">
      <c r="A313" s="14">
        <v>305</v>
      </c>
      <c r="B313" s="14" t="s">
        <v>21</v>
      </c>
      <c r="C313" s="14" t="s">
        <v>1647</v>
      </c>
      <c r="D313" s="14"/>
      <c r="E313" s="14" t="s">
        <v>1648</v>
      </c>
      <c r="F313" s="14" t="s">
        <v>61</v>
      </c>
      <c r="G313" s="137">
        <f t="shared" si="16"/>
        <v>10</v>
      </c>
      <c r="H313" s="91"/>
      <c r="I313" s="91"/>
      <c r="J313" s="91">
        <v>0.1</v>
      </c>
      <c r="K313" s="91"/>
      <c r="L313" s="91">
        <v>0.2</v>
      </c>
      <c r="M313" s="91"/>
      <c r="N313" s="91"/>
      <c r="O313" s="91">
        <v>4.4000000000000004</v>
      </c>
      <c r="P313" s="91"/>
      <c r="Q313" s="91">
        <v>1</v>
      </c>
      <c r="R313" s="91"/>
      <c r="S313" s="91"/>
      <c r="T313" s="91"/>
      <c r="U313" s="91">
        <v>0.3</v>
      </c>
      <c r="V313" s="91">
        <v>1</v>
      </c>
      <c r="W313" s="91">
        <v>1</v>
      </c>
      <c r="X313" s="91">
        <v>2</v>
      </c>
      <c r="Y313" s="91"/>
      <c r="Z313" s="91"/>
      <c r="AA313" s="91"/>
      <c r="AB313" s="91"/>
      <c r="AC313" s="132">
        <f>(VLOOKUP($H$8,Prices[],2,FALSE)*H313)+(VLOOKUP($I$8,Prices[],2,FALSE)*I313)+(VLOOKUP($J$8,Prices[],2,FALSE)*J313)+(VLOOKUP($K$8,Prices[],2,FALSE)*K313)+(VLOOKUP($L$8,Prices[],2,FALSE)*L313)+(VLOOKUP($M$8,Prices[],2,FALSE)*M313)+(VLOOKUP($N$8,Prices[],2,FALSE)*N313)+(VLOOKUP($T$8,Prices[],2,FALSE)*T313)+(VLOOKUP($U$8,Prices[],2,FALSE)*U313)+(VLOOKUP($V$8,Prices[],2,FALSE)*V313)+(VLOOKUP($W$8,Prices[],2,FALSE)*W313)+(VLOOKUP($X$8,Prices[],2,FALSE)*X313)+(VLOOKUP($Y$8,Prices[],2,FALSE)*Y313)+(VLOOKUP($Z$8,Prices[],2,FALSE)*Z313)+(VLOOKUP($AB$8,Prices[],2,FALSE)*AB313)+(VLOOKUP($O$8,Prices[],2,FALSE)*O313)+(VLOOKUP($P$8,Prices[],2,FALSE)*P313)+(VLOOKUP($Q$8,Prices[],2,FALSE)*Q313)+(VLOOKUP($R$8,Prices[],2,FALSE)*R313)+(VLOOKUP($AA$8,Prices[],2,FALSE)*AA313)+(VLOOKUP($S$8,Prices[],2,FALSE)*S313)</f>
        <v>1577750</v>
      </c>
      <c r="AE313" s="132">
        <f t="shared" si="17"/>
        <v>0</v>
      </c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132">
        <f>(VLOOKUP($AF$8,Prices[],2,FALSE)*AF313)+(VLOOKUP($AG$8,Prices[],2,FALSE)*AG313)+(VLOOKUP($AH$8,Prices[],2,FALSE)*AH313)+(VLOOKUP($AI$8,Prices[],2,FALSE)*AI313)+(VLOOKUP($AJ$8,Prices[],2,FALSE)*AJ313)+(VLOOKUP($AK$8,Prices[],2,FALSE)*AK313)+(VLOOKUP($AL$8,Prices[],2,FALSE)*AL313)+(VLOOKUP($AM$8,Prices[],2,FALSE)*AM313)+(VLOOKUP($AN$8,Prices[],2,FALSE)*AN313)+(VLOOKUP($AO$8,Prices[],2,FALSE)*AO313)+(VLOOKUP($AP$8,Prices[],2,FALSE)*AP313)+(VLOOKUP($AT$8,Prices[],2,FALSE)*AT313)+(VLOOKUP($AQ$8,Prices[],2,FALSE)*AQ313)+(VLOOKUP($AR$8,Prices[],2,FALSE)*AR313)+(VLOOKUP($AS$8,Prices[],2,FALSE)*AS313)</f>
        <v>0</v>
      </c>
      <c r="AV313" s="132">
        <f t="shared" si="18"/>
        <v>552212.5</v>
      </c>
      <c r="AW313" s="91" t="str">
        <f t="shared" si="19"/>
        <v xml:space="preserve"> </v>
      </c>
      <c r="AX313" s="91" t="str">
        <f>IFERROR(IF(VLOOKUP(C313,'Overdue Credits'!$A:$F,6,0)&gt;2,"High Risk Customer",IF(VLOOKUP(C313,'Overdue Credits'!$A:$F,6,0)&gt;0,"Medium Risk Customer","Low Risk Customer")),"Low Risk Customer")</f>
        <v>Low Risk Customer</v>
      </c>
    </row>
    <row r="314" spans="1:50" x14ac:dyDescent="0.3">
      <c r="A314" s="14">
        <v>306</v>
      </c>
      <c r="B314" s="14" t="s">
        <v>21</v>
      </c>
      <c r="C314" s="14" t="s">
        <v>1649</v>
      </c>
      <c r="D314" s="14"/>
      <c r="E314" s="14" t="s">
        <v>1650</v>
      </c>
      <c r="F314" s="14" t="s">
        <v>61</v>
      </c>
      <c r="G314" s="137">
        <f t="shared" si="16"/>
        <v>30</v>
      </c>
      <c r="H314" s="91"/>
      <c r="I314" s="91"/>
      <c r="J314" s="91">
        <v>5.5</v>
      </c>
      <c r="K314" s="91"/>
      <c r="L314" s="91">
        <v>0.3</v>
      </c>
      <c r="M314" s="91"/>
      <c r="N314" s="91"/>
      <c r="O314" s="91">
        <v>15</v>
      </c>
      <c r="P314" s="91"/>
      <c r="Q314" s="91">
        <v>1</v>
      </c>
      <c r="R314" s="91">
        <v>1</v>
      </c>
      <c r="S314" s="91"/>
      <c r="T314" s="91"/>
      <c r="U314" s="91">
        <v>0.5</v>
      </c>
      <c r="V314" s="91">
        <v>0.5</v>
      </c>
      <c r="W314" s="91">
        <v>0.2</v>
      </c>
      <c r="X314" s="91">
        <v>6</v>
      </c>
      <c r="Y314" s="91"/>
      <c r="Z314" s="91"/>
      <c r="AA314" s="91"/>
      <c r="AB314" s="91"/>
      <c r="AC314" s="132">
        <f>(VLOOKUP($H$8,Prices[],2,FALSE)*H314)+(VLOOKUP($I$8,Prices[],2,FALSE)*I314)+(VLOOKUP($J$8,Prices[],2,FALSE)*J314)+(VLOOKUP($K$8,Prices[],2,FALSE)*K314)+(VLOOKUP($L$8,Prices[],2,FALSE)*L314)+(VLOOKUP($M$8,Prices[],2,FALSE)*M314)+(VLOOKUP($N$8,Prices[],2,FALSE)*N314)+(VLOOKUP($T$8,Prices[],2,FALSE)*T314)+(VLOOKUP($U$8,Prices[],2,FALSE)*U314)+(VLOOKUP($V$8,Prices[],2,FALSE)*V314)+(VLOOKUP($W$8,Prices[],2,FALSE)*W314)+(VLOOKUP($X$8,Prices[],2,FALSE)*X314)+(VLOOKUP($Y$8,Prices[],2,FALSE)*Y314)+(VLOOKUP($Z$8,Prices[],2,FALSE)*Z314)+(VLOOKUP($AB$8,Prices[],2,FALSE)*AB314)+(VLOOKUP($O$8,Prices[],2,FALSE)*O314)+(VLOOKUP($P$8,Prices[],2,FALSE)*P314)+(VLOOKUP($Q$8,Prices[],2,FALSE)*Q314)+(VLOOKUP($R$8,Prices[],2,FALSE)*R314)+(VLOOKUP($AA$8,Prices[],2,FALSE)*AA314)+(VLOOKUP($S$8,Prices[],2,FALSE)*S314)</f>
        <v>5424100</v>
      </c>
      <c r="AE314" s="132">
        <f t="shared" si="17"/>
        <v>0</v>
      </c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132">
        <f>(VLOOKUP($AF$8,Prices[],2,FALSE)*AF314)+(VLOOKUP($AG$8,Prices[],2,FALSE)*AG314)+(VLOOKUP($AH$8,Prices[],2,FALSE)*AH314)+(VLOOKUP($AI$8,Prices[],2,FALSE)*AI314)+(VLOOKUP($AJ$8,Prices[],2,FALSE)*AJ314)+(VLOOKUP($AK$8,Prices[],2,FALSE)*AK314)+(VLOOKUP($AL$8,Prices[],2,FALSE)*AL314)+(VLOOKUP($AM$8,Prices[],2,FALSE)*AM314)+(VLOOKUP($AN$8,Prices[],2,FALSE)*AN314)+(VLOOKUP($AO$8,Prices[],2,FALSE)*AO314)+(VLOOKUP($AP$8,Prices[],2,FALSE)*AP314)+(VLOOKUP($AT$8,Prices[],2,FALSE)*AT314)+(VLOOKUP($AQ$8,Prices[],2,FALSE)*AQ314)+(VLOOKUP($AR$8,Prices[],2,FALSE)*AR314)+(VLOOKUP($AS$8,Prices[],2,FALSE)*AS314)</f>
        <v>0</v>
      </c>
      <c r="AV314" s="132">
        <f t="shared" si="18"/>
        <v>1898434.9999999998</v>
      </c>
      <c r="AW314" s="91" t="str">
        <f t="shared" si="19"/>
        <v xml:space="preserve"> </v>
      </c>
      <c r="AX314" s="91" t="str">
        <f>IFERROR(IF(VLOOKUP(C314,'Overdue Credits'!$A:$F,6,0)&gt;2,"High Risk Customer",IF(VLOOKUP(C314,'Overdue Credits'!$A:$F,6,0)&gt;0,"Medium Risk Customer","Low Risk Customer")),"Low Risk Customer")</f>
        <v>Low Risk Customer</v>
      </c>
    </row>
    <row r="315" spans="1:50" x14ac:dyDescent="0.3">
      <c r="A315" s="14">
        <v>307</v>
      </c>
      <c r="B315" s="14" t="s">
        <v>1626</v>
      </c>
      <c r="C315" s="14" t="s">
        <v>1651</v>
      </c>
      <c r="D315" s="14" t="s">
        <v>1310</v>
      </c>
      <c r="E315" s="14" t="s">
        <v>1652</v>
      </c>
      <c r="F315" s="14"/>
      <c r="G315" s="137">
        <f t="shared" si="16"/>
        <v>10</v>
      </c>
      <c r="H315" s="91"/>
      <c r="I315" s="91"/>
      <c r="J315" s="91">
        <v>1</v>
      </c>
      <c r="K315" s="91">
        <v>0.2</v>
      </c>
      <c r="L315" s="91">
        <v>0.5</v>
      </c>
      <c r="M315" s="91">
        <v>0.5</v>
      </c>
      <c r="N315" s="91"/>
      <c r="O315" s="91">
        <v>2</v>
      </c>
      <c r="P315" s="91">
        <v>1.5</v>
      </c>
      <c r="Q315" s="91">
        <v>0.2</v>
      </c>
      <c r="R315" s="91"/>
      <c r="S315" s="91"/>
      <c r="T315" s="91"/>
      <c r="U315" s="91">
        <v>0.5</v>
      </c>
      <c r="V315" s="91"/>
      <c r="W315" s="91">
        <v>0.3</v>
      </c>
      <c r="X315" s="91">
        <v>1.3</v>
      </c>
      <c r="Y315" s="91"/>
      <c r="Z315" s="91"/>
      <c r="AA315" s="91"/>
      <c r="AB315" s="91">
        <v>2</v>
      </c>
      <c r="AC315" s="132">
        <f>(VLOOKUP($H$8,Prices[],2,FALSE)*H315)+(VLOOKUP($I$8,Prices[],2,FALSE)*I315)+(VLOOKUP($J$8,Prices[],2,FALSE)*J315)+(VLOOKUP($K$8,Prices[],2,FALSE)*K315)+(VLOOKUP($L$8,Prices[],2,FALSE)*L315)+(VLOOKUP($M$8,Prices[],2,FALSE)*M315)+(VLOOKUP($N$8,Prices[],2,FALSE)*N315)+(VLOOKUP($T$8,Prices[],2,FALSE)*T315)+(VLOOKUP($U$8,Prices[],2,FALSE)*U315)+(VLOOKUP($V$8,Prices[],2,FALSE)*V315)+(VLOOKUP($W$8,Prices[],2,FALSE)*W315)+(VLOOKUP($X$8,Prices[],2,FALSE)*X315)+(VLOOKUP($Y$8,Prices[],2,FALSE)*Y315)+(VLOOKUP($Z$8,Prices[],2,FALSE)*Z315)+(VLOOKUP($AB$8,Prices[],2,FALSE)*AB315)+(VLOOKUP($O$8,Prices[],2,FALSE)*O315)+(VLOOKUP($P$8,Prices[],2,FALSE)*P315)+(VLOOKUP($Q$8,Prices[],2,FALSE)*Q315)+(VLOOKUP($R$8,Prices[],2,FALSE)*R315)+(VLOOKUP($AA$8,Prices[],2,FALSE)*AA315)+(VLOOKUP($S$8,Prices[],2,FALSE)*S315)</f>
        <v>1862500</v>
      </c>
      <c r="AE315" s="132">
        <f t="shared" si="17"/>
        <v>3.4</v>
      </c>
      <c r="AF315" s="91"/>
      <c r="AG315" s="91">
        <v>0.2</v>
      </c>
      <c r="AH315" s="91">
        <v>1.6</v>
      </c>
      <c r="AI315" s="91"/>
      <c r="AJ315" s="91"/>
      <c r="AK315" s="91"/>
      <c r="AL315" s="91">
        <v>1.5</v>
      </c>
      <c r="AM315" s="91"/>
      <c r="AN315" s="91"/>
      <c r="AO315" s="91"/>
      <c r="AP315" s="91">
        <v>0.1</v>
      </c>
      <c r="AQ315" s="91"/>
      <c r="AR315" s="91">
        <v>0</v>
      </c>
      <c r="AS315" s="91"/>
      <c r="AT315" s="91"/>
      <c r="AU315" s="132">
        <f>(VLOOKUP($AF$8,Prices[],2,FALSE)*AF315)+(VLOOKUP($AG$8,Prices[],2,FALSE)*AG315)+(VLOOKUP($AH$8,Prices[],2,FALSE)*AH315)+(VLOOKUP($AI$8,Prices[],2,FALSE)*AI315)+(VLOOKUP($AJ$8,Prices[],2,FALSE)*AJ315)+(VLOOKUP($AK$8,Prices[],2,FALSE)*AK315)+(VLOOKUP($AL$8,Prices[],2,FALSE)*AL315)+(VLOOKUP($AM$8,Prices[],2,FALSE)*AM315)+(VLOOKUP($AN$8,Prices[],2,FALSE)*AN315)+(VLOOKUP($AO$8,Prices[],2,FALSE)*AO315)+(VLOOKUP($AP$8,Prices[],2,FALSE)*AP315)+(VLOOKUP($AT$8,Prices[],2,FALSE)*AT315)+(VLOOKUP($AQ$8,Prices[],2,FALSE)*AQ315)+(VLOOKUP($AR$8,Prices[],2,FALSE)*AR315)+(VLOOKUP($AS$8,Prices[],2,FALSE)*AS315)</f>
        <v>572150</v>
      </c>
      <c r="AV315" s="132">
        <f t="shared" si="18"/>
        <v>651875</v>
      </c>
      <c r="AW315" s="91" t="str">
        <f t="shared" si="19"/>
        <v>Credit is within Limit</v>
      </c>
      <c r="AX315" s="91" t="str">
        <f>IFERROR(IF(VLOOKUP(C315,'Overdue Credits'!$A:$F,6,0)&gt;2,"High Risk Customer",IF(VLOOKUP(C315,'Overdue Credits'!$A:$F,6,0)&gt;0,"Medium Risk Customer","Low Risk Customer")),"Low Risk Customer")</f>
        <v>Low Risk Customer</v>
      </c>
    </row>
    <row r="316" spans="1:50" x14ac:dyDescent="0.3">
      <c r="A316" s="14">
        <v>308</v>
      </c>
      <c r="B316" s="14" t="s">
        <v>19</v>
      </c>
      <c r="C316" s="14" t="s">
        <v>1653</v>
      </c>
      <c r="D316" s="14"/>
      <c r="E316" s="14" t="s">
        <v>1654</v>
      </c>
      <c r="F316" s="14" t="s">
        <v>753</v>
      </c>
      <c r="G316" s="137">
        <f t="shared" si="16"/>
        <v>10</v>
      </c>
      <c r="H316" s="91"/>
      <c r="I316" s="91"/>
      <c r="J316" s="91"/>
      <c r="K316" s="91"/>
      <c r="L316" s="91"/>
      <c r="M316" s="91"/>
      <c r="N316" s="91">
        <v>2</v>
      </c>
      <c r="O316" s="91"/>
      <c r="P316" s="91"/>
      <c r="Q316" s="91">
        <v>1</v>
      </c>
      <c r="R316" s="91"/>
      <c r="S316" s="91"/>
      <c r="T316" s="91"/>
      <c r="U316" s="91">
        <v>2</v>
      </c>
      <c r="V316" s="91"/>
      <c r="W316" s="91">
        <v>3</v>
      </c>
      <c r="X316" s="91">
        <v>2</v>
      </c>
      <c r="Y316" s="91"/>
      <c r="Z316" s="91"/>
      <c r="AA316" s="91"/>
      <c r="AB316" s="91"/>
      <c r="AC316" s="132">
        <f>(VLOOKUP($H$8,Prices[],2,FALSE)*H316)+(VLOOKUP($I$8,Prices[],2,FALSE)*I316)+(VLOOKUP($J$8,Prices[],2,FALSE)*J316)+(VLOOKUP($K$8,Prices[],2,FALSE)*K316)+(VLOOKUP($L$8,Prices[],2,FALSE)*L316)+(VLOOKUP($M$8,Prices[],2,FALSE)*M316)+(VLOOKUP($N$8,Prices[],2,FALSE)*N316)+(VLOOKUP($T$8,Prices[],2,FALSE)*T316)+(VLOOKUP($U$8,Prices[],2,FALSE)*U316)+(VLOOKUP($V$8,Prices[],2,FALSE)*V316)+(VLOOKUP($W$8,Prices[],2,FALSE)*W316)+(VLOOKUP($X$8,Prices[],2,FALSE)*X316)+(VLOOKUP($Y$8,Prices[],2,FALSE)*Y316)+(VLOOKUP($Z$8,Prices[],2,FALSE)*Z316)+(VLOOKUP($AB$8,Prices[],2,FALSE)*AB316)+(VLOOKUP($O$8,Prices[],2,FALSE)*O316)+(VLOOKUP($P$8,Prices[],2,FALSE)*P316)+(VLOOKUP($Q$8,Prices[],2,FALSE)*Q316)+(VLOOKUP($R$8,Prices[],2,FALSE)*R316)+(VLOOKUP($AA$8,Prices[],2,FALSE)*AA316)+(VLOOKUP($S$8,Prices[],2,FALSE)*S316)</f>
        <v>1122500</v>
      </c>
      <c r="AE316" s="132">
        <f t="shared" si="17"/>
        <v>0</v>
      </c>
      <c r="AF316" s="91"/>
      <c r="AG316" s="91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  <c r="AT316" s="91"/>
      <c r="AU316" s="132">
        <f>(VLOOKUP($AF$8,Prices[],2,FALSE)*AF316)+(VLOOKUP($AG$8,Prices[],2,FALSE)*AG316)+(VLOOKUP($AH$8,Prices[],2,FALSE)*AH316)+(VLOOKUP($AI$8,Prices[],2,FALSE)*AI316)+(VLOOKUP($AJ$8,Prices[],2,FALSE)*AJ316)+(VLOOKUP($AK$8,Prices[],2,FALSE)*AK316)+(VLOOKUP($AL$8,Prices[],2,FALSE)*AL316)+(VLOOKUP($AM$8,Prices[],2,FALSE)*AM316)+(VLOOKUP($AN$8,Prices[],2,FALSE)*AN316)+(VLOOKUP($AO$8,Prices[],2,FALSE)*AO316)+(VLOOKUP($AP$8,Prices[],2,FALSE)*AP316)+(VLOOKUP($AT$8,Prices[],2,FALSE)*AT316)+(VLOOKUP($AQ$8,Prices[],2,FALSE)*AQ316)+(VLOOKUP($AR$8,Prices[],2,FALSE)*AR316)+(VLOOKUP($AS$8,Prices[],2,FALSE)*AS316)</f>
        <v>0</v>
      </c>
      <c r="AV316" s="132">
        <f t="shared" si="18"/>
        <v>392875</v>
      </c>
      <c r="AW316" s="91" t="str">
        <f t="shared" si="19"/>
        <v xml:space="preserve"> </v>
      </c>
      <c r="AX316" s="91" t="str">
        <f>IFERROR(IF(VLOOKUP(C316,'Overdue Credits'!$A:$F,6,0)&gt;2,"High Risk Customer",IF(VLOOKUP(C316,'Overdue Credits'!$A:$F,6,0)&gt;0,"Medium Risk Customer","Low Risk Customer")),"Low Risk Customer")</f>
        <v>Low Risk Customer</v>
      </c>
    </row>
    <row r="317" spans="1:50" x14ac:dyDescent="0.3">
      <c r="A317" s="14">
        <v>309</v>
      </c>
      <c r="B317" s="14" t="s">
        <v>1655</v>
      </c>
      <c r="C317" s="14" t="s">
        <v>1656</v>
      </c>
      <c r="D317" s="14"/>
      <c r="E317" s="14" t="s">
        <v>1657</v>
      </c>
      <c r="F317" s="14" t="s">
        <v>753</v>
      </c>
      <c r="G317" s="137">
        <f t="shared" si="16"/>
        <v>10</v>
      </c>
      <c r="H317" s="91"/>
      <c r="I317" s="91"/>
      <c r="J317" s="91">
        <v>1</v>
      </c>
      <c r="K317" s="91">
        <v>1</v>
      </c>
      <c r="L317" s="91">
        <v>1</v>
      </c>
      <c r="M317" s="91"/>
      <c r="N317" s="91">
        <v>1</v>
      </c>
      <c r="O317" s="91">
        <v>1</v>
      </c>
      <c r="P317" s="91"/>
      <c r="Q317" s="91">
        <v>1</v>
      </c>
      <c r="R317" s="91"/>
      <c r="S317" s="91"/>
      <c r="T317" s="91"/>
      <c r="U317" s="91">
        <v>1</v>
      </c>
      <c r="V317" s="91">
        <v>1</v>
      </c>
      <c r="W317" s="91">
        <v>1</v>
      </c>
      <c r="X317" s="91">
        <v>1</v>
      </c>
      <c r="Y317" s="91"/>
      <c r="Z317" s="91"/>
      <c r="AA317" s="91"/>
      <c r="AB317" s="91"/>
      <c r="AC317" s="132">
        <f>(VLOOKUP($H$8,Prices[],2,FALSE)*H317)+(VLOOKUP($I$8,Prices[],2,FALSE)*I317)+(VLOOKUP($J$8,Prices[],2,FALSE)*J317)+(VLOOKUP($K$8,Prices[],2,FALSE)*K317)+(VLOOKUP($L$8,Prices[],2,FALSE)*L317)+(VLOOKUP($M$8,Prices[],2,FALSE)*M317)+(VLOOKUP($N$8,Prices[],2,FALSE)*N317)+(VLOOKUP($T$8,Prices[],2,FALSE)*T317)+(VLOOKUP($U$8,Prices[],2,FALSE)*U317)+(VLOOKUP($V$8,Prices[],2,FALSE)*V317)+(VLOOKUP($W$8,Prices[],2,FALSE)*W317)+(VLOOKUP($X$8,Prices[],2,FALSE)*X317)+(VLOOKUP($Y$8,Prices[],2,FALSE)*Y317)+(VLOOKUP($Z$8,Prices[],2,FALSE)*Z317)+(VLOOKUP($AB$8,Prices[],2,FALSE)*AB317)+(VLOOKUP($O$8,Prices[],2,FALSE)*O317)+(VLOOKUP($P$8,Prices[],2,FALSE)*P317)+(VLOOKUP($Q$8,Prices[],2,FALSE)*Q317)+(VLOOKUP($R$8,Prices[],2,FALSE)*R317)+(VLOOKUP($AA$8,Prices[],2,FALSE)*AA317)+(VLOOKUP($S$8,Prices[],2,FALSE)*S317)</f>
        <v>1399000</v>
      </c>
      <c r="AE317" s="132">
        <f t="shared" si="17"/>
        <v>0</v>
      </c>
      <c r="AF317" s="91"/>
      <c r="AG317" s="91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  <c r="AT317" s="91"/>
      <c r="AU317" s="132">
        <f>(VLOOKUP($AF$8,Prices[],2,FALSE)*AF317)+(VLOOKUP($AG$8,Prices[],2,FALSE)*AG317)+(VLOOKUP($AH$8,Prices[],2,FALSE)*AH317)+(VLOOKUP($AI$8,Prices[],2,FALSE)*AI317)+(VLOOKUP($AJ$8,Prices[],2,FALSE)*AJ317)+(VLOOKUP($AK$8,Prices[],2,FALSE)*AK317)+(VLOOKUP($AL$8,Prices[],2,FALSE)*AL317)+(VLOOKUP($AM$8,Prices[],2,FALSE)*AM317)+(VLOOKUP($AN$8,Prices[],2,FALSE)*AN317)+(VLOOKUP($AO$8,Prices[],2,FALSE)*AO317)+(VLOOKUP($AP$8,Prices[],2,FALSE)*AP317)+(VLOOKUP($AT$8,Prices[],2,FALSE)*AT317)+(VLOOKUP($AQ$8,Prices[],2,FALSE)*AQ317)+(VLOOKUP($AR$8,Prices[],2,FALSE)*AR317)+(VLOOKUP($AS$8,Prices[],2,FALSE)*AS317)</f>
        <v>0</v>
      </c>
      <c r="AV317" s="132">
        <f t="shared" si="18"/>
        <v>489649.99999999994</v>
      </c>
      <c r="AW317" s="91" t="str">
        <f t="shared" si="19"/>
        <v xml:space="preserve"> </v>
      </c>
      <c r="AX317" s="91" t="str">
        <f>IFERROR(IF(VLOOKUP(C317,'Overdue Credits'!$A:$F,6,0)&gt;2,"High Risk Customer",IF(VLOOKUP(C317,'Overdue Credits'!$A:$F,6,0)&gt;0,"Medium Risk Customer","Low Risk Customer")),"Low Risk Customer")</f>
        <v>Low Risk Customer</v>
      </c>
    </row>
    <row r="318" spans="1:50" x14ac:dyDescent="0.3">
      <c r="A318" s="14">
        <v>310</v>
      </c>
      <c r="B318" s="14" t="s">
        <v>19</v>
      </c>
      <c r="C318" s="14" t="s">
        <v>1658</v>
      </c>
      <c r="D318" s="14"/>
      <c r="E318" s="14" t="s">
        <v>1659</v>
      </c>
      <c r="F318" s="14" t="s">
        <v>753</v>
      </c>
      <c r="G318" s="137">
        <f t="shared" si="16"/>
        <v>10</v>
      </c>
      <c r="H318" s="91"/>
      <c r="I318" s="91"/>
      <c r="J318" s="91">
        <v>1</v>
      </c>
      <c r="K318" s="91"/>
      <c r="L318" s="91">
        <v>1</v>
      </c>
      <c r="M318" s="91"/>
      <c r="N318" s="91">
        <v>1</v>
      </c>
      <c r="O318" s="91">
        <v>1</v>
      </c>
      <c r="P318" s="91"/>
      <c r="Q318" s="91">
        <v>3</v>
      </c>
      <c r="R318" s="91"/>
      <c r="S318" s="91"/>
      <c r="T318" s="91"/>
      <c r="U318" s="91">
        <v>1</v>
      </c>
      <c r="V318" s="91"/>
      <c r="W318" s="91">
        <v>1</v>
      </c>
      <c r="X318" s="91">
        <v>1</v>
      </c>
      <c r="Y318" s="91"/>
      <c r="Z318" s="91"/>
      <c r="AA318" s="91"/>
      <c r="AB318" s="91"/>
      <c r="AC318" s="132">
        <f>(VLOOKUP($H$8,Prices[],2,FALSE)*H318)+(VLOOKUP($I$8,Prices[],2,FALSE)*I318)+(VLOOKUP($J$8,Prices[],2,FALSE)*J318)+(VLOOKUP($K$8,Prices[],2,FALSE)*K318)+(VLOOKUP($L$8,Prices[],2,FALSE)*L318)+(VLOOKUP($M$8,Prices[],2,FALSE)*M318)+(VLOOKUP($N$8,Prices[],2,FALSE)*N318)+(VLOOKUP($T$8,Prices[],2,FALSE)*T318)+(VLOOKUP($U$8,Prices[],2,FALSE)*U318)+(VLOOKUP($V$8,Prices[],2,FALSE)*V318)+(VLOOKUP($W$8,Prices[],2,FALSE)*W318)+(VLOOKUP($X$8,Prices[],2,FALSE)*X318)+(VLOOKUP($Y$8,Prices[],2,FALSE)*Y318)+(VLOOKUP($Z$8,Prices[],2,FALSE)*Z318)+(VLOOKUP($AB$8,Prices[],2,FALSE)*AB318)+(VLOOKUP($O$8,Prices[],2,FALSE)*O318)+(VLOOKUP($P$8,Prices[],2,FALSE)*P318)+(VLOOKUP($Q$8,Prices[],2,FALSE)*Q318)+(VLOOKUP($R$8,Prices[],2,FALSE)*R318)+(VLOOKUP($AA$8,Prices[],2,FALSE)*AA318)+(VLOOKUP($S$8,Prices[],2,FALSE)*S318)</f>
        <v>1446500</v>
      </c>
      <c r="AE318" s="132">
        <f t="shared" si="17"/>
        <v>0</v>
      </c>
      <c r="AF318" s="91"/>
      <c r="AG318" s="91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1"/>
      <c r="AT318" s="91"/>
      <c r="AU318" s="132">
        <f>(VLOOKUP($AF$8,Prices[],2,FALSE)*AF318)+(VLOOKUP($AG$8,Prices[],2,FALSE)*AG318)+(VLOOKUP($AH$8,Prices[],2,FALSE)*AH318)+(VLOOKUP($AI$8,Prices[],2,FALSE)*AI318)+(VLOOKUP($AJ$8,Prices[],2,FALSE)*AJ318)+(VLOOKUP($AK$8,Prices[],2,FALSE)*AK318)+(VLOOKUP($AL$8,Prices[],2,FALSE)*AL318)+(VLOOKUP($AM$8,Prices[],2,FALSE)*AM318)+(VLOOKUP($AN$8,Prices[],2,FALSE)*AN318)+(VLOOKUP($AO$8,Prices[],2,FALSE)*AO318)+(VLOOKUP($AP$8,Prices[],2,FALSE)*AP318)+(VLOOKUP($AT$8,Prices[],2,FALSE)*AT318)+(VLOOKUP($AQ$8,Prices[],2,FALSE)*AQ318)+(VLOOKUP($AR$8,Prices[],2,FALSE)*AR318)+(VLOOKUP($AS$8,Prices[],2,FALSE)*AS318)</f>
        <v>0</v>
      </c>
      <c r="AV318" s="132">
        <f t="shared" si="18"/>
        <v>506274.99999999994</v>
      </c>
      <c r="AW318" s="91" t="str">
        <f t="shared" si="19"/>
        <v xml:space="preserve"> </v>
      </c>
      <c r="AX318" s="91" t="str">
        <f>IFERROR(IF(VLOOKUP(C318,'Overdue Credits'!$A:$F,6,0)&gt;2,"High Risk Customer",IF(VLOOKUP(C318,'Overdue Credits'!$A:$F,6,0)&gt;0,"Medium Risk Customer","Low Risk Customer")),"Low Risk Customer")</f>
        <v>Low Risk Customer</v>
      </c>
    </row>
    <row r="319" spans="1:50" x14ac:dyDescent="0.3">
      <c r="A319" s="14">
        <v>311</v>
      </c>
      <c r="B319" s="14" t="s">
        <v>89</v>
      </c>
      <c r="C319" s="14" t="s">
        <v>1660</v>
      </c>
      <c r="D319" s="14"/>
      <c r="E319" s="14" t="s">
        <v>1661</v>
      </c>
      <c r="F319" s="14" t="s">
        <v>1636</v>
      </c>
      <c r="G319" s="137">
        <f t="shared" si="16"/>
        <v>10</v>
      </c>
      <c r="H319" s="91"/>
      <c r="I319" s="91"/>
      <c r="J319" s="91">
        <v>0.1</v>
      </c>
      <c r="K319" s="91"/>
      <c r="L319" s="91">
        <v>0.1</v>
      </c>
      <c r="M319" s="91"/>
      <c r="N319" s="91"/>
      <c r="O319" s="91">
        <v>7.8</v>
      </c>
      <c r="P319" s="91"/>
      <c r="Q319" s="91"/>
      <c r="R319" s="91"/>
      <c r="S319" s="91"/>
      <c r="T319" s="91"/>
      <c r="U319" s="91"/>
      <c r="V319" s="91">
        <v>1</v>
      </c>
      <c r="W319" s="91"/>
      <c r="X319" s="91">
        <v>1</v>
      </c>
      <c r="Y319" s="91"/>
      <c r="Z319" s="91"/>
      <c r="AA319" s="91"/>
      <c r="AB319" s="91"/>
      <c r="AC319" s="132">
        <f>(VLOOKUP($H$8,Prices[],2,FALSE)*H319)+(VLOOKUP($I$8,Prices[],2,FALSE)*I319)+(VLOOKUP($J$8,Prices[],2,FALSE)*J319)+(VLOOKUP($K$8,Prices[],2,FALSE)*K319)+(VLOOKUP($L$8,Prices[],2,FALSE)*L319)+(VLOOKUP($M$8,Prices[],2,FALSE)*M319)+(VLOOKUP($N$8,Prices[],2,FALSE)*N319)+(VLOOKUP($T$8,Prices[],2,FALSE)*T319)+(VLOOKUP($U$8,Prices[],2,FALSE)*U319)+(VLOOKUP($V$8,Prices[],2,FALSE)*V319)+(VLOOKUP($W$8,Prices[],2,FALSE)*W319)+(VLOOKUP($X$8,Prices[],2,FALSE)*X319)+(VLOOKUP($Y$8,Prices[],2,FALSE)*Y319)+(VLOOKUP($Z$8,Prices[],2,FALSE)*Z319)+(VLOOKUP($AB$8,Prices[],2,FALSE)*AB319)+(VLOOKUP($O$8,Prices[],2,FALSE)*O319)+(VLOOKUP($P$8,Prices[],2,FALSE)*P319)+(VLOOKUP($Q$8,Prices[],2,FALSE)*Q319)+(VLOOKUP($R$8,Prices[],2,FALSE)*R319)+(VLOOKUP($AA$8,Prices[],2,FALSE)*AA319)+(VLOOKUP($S$8,Prices[],2,FALSE)*S319)</f>
        <v>1768450</v>
      </c>
      <c r="AE319" s="132">
        <f t="shared" si="17"/>
        <v>0</v>
      </c>
      <c r="AF319" s="91"/>
      <c r="AG319" s="91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  <c r="AT319" s="91"/>
      <c r="AU319" s="132">
        <f>(VLOOKUP($AF$8,Prices[],2,FALSE)*AF319)+(VLOOKUP($AG$8,Prices[],2,FALSE)*AG319)+(VLOOKUP($AH$8,Prices[],2,FALSE)*AH319)+(VLOOKUP($AI$8,Prices[],2,FALSE)*AI319)+(VLOOKUP($AJ$8,Prices[],2,FALSE)*AJ319)+(VLOOKUP($AK$8,Prices[],2,FALSE)*AK319)+(VLOOKUP($AL$8,Prices[],2,FALSE)*AL319)+(VLOOKUP($AM$8,Prices[],2,FALSE)*AM319)+(VLOOKUP($AN$8,Prices[],2,FALSE)*AN319)+(VLOOKUP($AO$8,Prices[],2,FALSE)*AO319)+(VLOOKUP($AP$8,Prices[],2,FALSE)*AP319)+(VLOOKUP($AT$8,Prices[],2,FALSE)*AT319)+(VLOOKUP($AQ$8,Prices[],2,FALSE)*AQ319)+(VLOOKUP($AR$8,Prices[],2,FALSE)*AR319)+(VLOOKUP($AS$8,Prices[],2,FALSE)*AS319)</f>
        <v>0</v>
      </c>
      <c r="AV319" s="132">
        <f t="shared" si="18"/>
        <v>618957.5</v>
      </c>
      <c r="AW319" s="91" t="str">
        <f t="shared" si="19"/>
        <v xml:space="preserve"> </v>
      </c>
      <c r="AX319" s="91" t="str">
        <f>IFERROR(IF(VLOOKUP(C319,'Overdue Credits'!$A:$F,6,0)&gt;2,"High Risk Customer",IF(VLOOKUP(C319,'Overdue Credits'!$A:$F,6,0)&gt;0,"Medium Risk Customer","Low Risk Customer")),"Low Risk Customer")</f>
        <v>Low Risk Customer</v>
      </c>
    </row>
    <row r="320" spans="1:50" x14ac:dyDescent="0.3">
      <c r="A320" s="14">
        <v>312</v>
      </c>
      <c r="B320" s="14" t="s">
        <v>89</v>
      </c>
      <c r="C320" s="14" t="s">
        <v>1662</v>
      </c>
      <c r="D320" s="14"/>
      <c r="E320" s="14" t="s">
        <v>1663</v>
      </c>
      <c r="F320" s="14" t="s">
        <v>1636</v>
      </c>
      <c r="G320" s="137">
        <f t="shared" si="16"/>
        <v>10</v>
      </c>
      <c r="H320" s="91"/>
      <c r="I320" s="91"/>
      <c r="J320" s="91">
        <v>0.2</v>
      </c>
      <c r="K320" s="91"/>
      <c r="L320" s="91">
        <v>0.2</v>
      </c>
      <c r="M320" s="91"/>
      <c r="N320" s="91"/>
      <c r="O320" s="91">
        <v>7.8</v>
      </c>
      <c r="P320" s="91"/>
      <c r="Q320" s="91"/>
      <c r="R320" s="91"/>
      <c r="S320" s="91"/>
      <c r="T320" s="91"/>
      <c r="U320" s="91"/>
      <c r="V320" s="91">
        <v>0.4</v>
      </c>
      <c r="W320" s="91">
        <v>0.4</v>
      </c>
      <c r="X320" s="91">
        <v>1</v>
      </c>
      <c r="Y320" s="91"/>
      <c r="Z320" s="91"/>
      <c r="AA320" s="91"/>
      <c r="AB320" s="91"/>
      <c r="AC320" s="132">
        <f>(VLOOKUP($H$8,Prices[],2,FALSE)*H320)+(VLOOKUP($I$8,Prices[],2,FALSE)*I320)+(VLOOKUP($J$8,Prices[],2,FALSE)*J320)+(VLOOKUP($K$8,Prices[],2,FALSE)*K320)+(VLOOKUP($L$8,Prices[],2,FALSE)*L320)+(VLOOKUP($M$8,Prices[],2,FALSE)*M320)+(VLOOKUP($N$8,Prices[],2,FALSE)*N320)+(VLOOKUP($T$8,Prices[],2,FALSE)*T320)+(VLOOKUP($U$8,Prices[],2,FALSE)*U320)+(VLOOKUP($V$8,Prices[],2,FALSE)*V320)+(VLOOKUP($W$8,Prices[],2,FALSE)*W320)+(VLOOKUP($X$8,Prices[],2,FALSE)*X320)+(VLOOKUP($Y$8,Prices[],2,FALSE)*Y320)+(VLOOKUP($Z$8,Prices[],2,FALSE)*Z320)+(VLOOKUP($AB$8,Prices[],2,FALSE)*AB320)+(VLOOKUP($O$8,Prices[],2,FALSE)*O320)+(VLOOKUP($P$8,Prices[],2,FALSE)*P320)+(VLOOKUP($Q$8,Prices[],2,FALSE)*Q320)+(VLOOKUP($R$8,Prices[],2,FALSE)*R320)+(VLOOKUP($AA$8,Prices[],2,FALSE)*AA320)+(VLOOKUP($S$8,Prices[],2,FALSE)*S320)</f>
        <v>1784200</v>
      </c>
      <c r="AE320" s="132">
        <f t="shared" si="17"/>
        <v>0</v>
      </c>
      <c r="AF320" s="91"/>
      <c r="AG320" s="91"/>
      <c r="AH320" s="91"/>
      <c r="AI320" s="91"/>
      <c r="AJ320" s="91"/>
      <c r="AK320" s="91"/>
      <c r="AL320" s="91"/>
      <c r="AM320" s="91"/>
      <c r="AN320" s="91"/>
      <c r="AO320" s="91"/>
      <c r="AP320" s="91"/>
      <c r="AQ320" s="91"/>
      <c r="AR320" s="91"/>
      <c r="AS320" s="91"/>
      <c r="AT320" s="91"/>
      <c r="AU320" s="132">
        <f>(VLOOKUP($AF$8,Prices[],2,FALSE)*AF320)+(VLOOKUP($AG$8,Prices[],2,FALSE)*AG320)+(VLOOKUP($AH$8,Prices[],2,FALSE)*AH320)+(VLOOKUP($AI$8,Prices[],2,FALSE)*AI320)+(VLOOKUP($AJ$8,Prices[],2,FALSE)*AJ320)+(VLOOKUP($AK$8,Prices[],2,FALSE)*AK320)+(VLOOKUP($AL$8,Prices[],2,FALSE)*AL320)+(VLOOKUP($AM$8,Prices[],2,FALSE)*AM320)+(VLOOKUP($AN$8,Prices[],2,FALSE)*AN320)+(VLOOKUP($AO$8,Prices[],2,FALSE)*AO320)+(VLOOKUP($AP$8,Prices[],2,FALSE)*AP320)+(VLOOKUP($AT$8,Prices[],2,FALSE)*AT320)+(VLOOKUP($AQ$8,Prices[],2,FALSE)*AQ320)+(VLOOKUP($AR$8,Prices[],2,FALSE)*AR320)+(VLOOKUP($AS$8,Prices[],2,FALSE)*AS320)</f>
        <v>0</v>
      </c>
      <c r="AV320" s="132">
        <f t="shared" si="18"/>
        <v>624470</v>
      </c>
      <c r="AW320" s="91" t="str">
        <f t="shared" si="19"/>
        <v xml:space="preserve"> </v>
      </c>
      <c r="AX320" s="91" t="str">
        <f>IFERROR(IF(VLOOKUP(C320,'Overdue Credits'!$A:$F,6,0)&gt;2,"High Risk Customer",IF(VLOOKUP(C320,'Overdue Credits'!$A:$F,6,0)&gt;0,"Medium Risk Customer","Low Risk Customer")),"Low Risk Customer")</f>
        <v>Low Risk Customer</v>
      </c>
    </row>
    <row r="321" spans="1:50" x14ac:dyDescent="0.3">
      <c r="A321" s="14">
        <v>313</v>
      </c>
      <c r="B321" s="14" t="s">
        <v>28</v>
      </c>
      <c r="C321" s="14" t="s">
        <v>1211</v>
      </c>
      <c r="D321" s="14"/>
      <c r="E321" s="14" t="s">
        <v>1218</v>
      </c>
      <c r="F321" s="14" t="s">
        <v>753</v>
      </c>
      <c r="G321" s="137">
        <f t="shared" si="16"/>
        <v>0</v>
      </c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132">
        <f>(VLOOKUP($H$8,Prices[],2,FALSE)*H321)+(VLOOKUP($I$8,Prices[],2,FALSE)*I321)+(VLOOKUP($J$8,Prices[],2,FALSE)*J321)+(VLOOKUP($K$8,Prices[],2,FALSE)*K321)+(VLOOKUP($L$8,Prices[],2,FALSE)*L321)+(VLOOKUP($M$8,Prices[],2,FALSE)*M321)+(VLOOKUP($N$8,Prices[],2,FALSE)*N321)+(VLOOKUP($T$8,Prices[],2,FALSE)*T321)+(VLOOKUP($U$8,Prices[],2,FALSE)*U321)+(VLOOKUP($V$8,Prices[],2,FALSE)*V321)+(VLOOKUP($W$8,Prices[],2,FALSE)*W321)+(VLOOKUP($X$8,Prices[],2,FALSE)*X321)+(VLOOKUP($Y$8,Prices[],2,FALSE)*Y321)+(VLOOKUP($Z$8,Prices[],2,FALSE)*Z321)+(VLOOKUP($AB$8,Prices[],2,FALSE)*AB321)+(VLOOKUP($O$8,Prices[],2,FALSE)*O321)+(VLOOKUP($P$8,Prices[],2,FALSE)*P321)+(VLOOKUP($Q$8,Prices[],2,FALSE)*Q321)+(VLOOKUP($R$8,Prices[],2,FALSE)*R321)+(VLOOKUP($AA$8,Prices[],2,FALSE)*AA321)+(VLOOKUP($S$8,Prices[],2,FALSE)*S321)</f>
        <v>0</v>
      </c>
      <c r="AE321" s="132">
        <f t="shared" si="17"/>
        <v>0</v>
      </c>
      <c r="AF321" s="91"/>
      <c r="AG321" s="91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  <c r="AT321" s="91"/>
      <c r="AU321" s="132">
        <f>(VLOOKUP($AF$8,Prices[],2,FALSE)*AF321)+(VLOOKUP($AG$8,Prices[],2,FALSE)*AG321)+(VLOOKUP($AH$8,Prices[],2,FALSE)*AH321)+(VLOOKUP($AI$8,Prices[],2,FALSE)*AI321)+(VLOOKUP($AJ$8,Prices[],2,FALSE)*AJ321)+(VLOOKUP($AK$8,Prices[],2,FALSE)*AK321)+(VLOOKUP($AL$8,Prices[],2,FALSE)*AL321)+(VLOOKUP($AM$8,Prices[],2,FALSE)*AM321)+(VLOOKUP($AN$8,Prices[],2,FALSE)*AN321)+(VLOOKUP($AO$8,Prices[],2,FALSE)*AO321)+(VLOOKUP($AP$8,Prices[],2,FALSE)*AP321)+(VLOOKUP($AT$8,Prices[],2,FALSE)*AT321)+(VLOOKUP($AQ$8,Prices[],2,FALSE)*AQ321)+(VLOOKUP($AR$8,Prices[],2,FALSE)*AR321)+(VLOOKUP($AS$8,Prices[],2,FALSE)*AS321)</f>
        <v>0</v>
      </c>
      <c r="AV321" s="132">
        <f t="shared" si="18"/>
        <v>0</v>
      </c>
      <c r="AW321" s="91" t="str">
        <f t="shared" si="19"/>
        <v xml:space="preserve"> </v>
      </c>
      <c r="AX321" s="91" t="str">
        <f>IFERROR(IF(VLOOKUP(C321,'Overdue Credits'!$A:$F,6,0)&gt;2,"High Risk Customer",IF(VLOOKUP(C321,'Overdue Credits'!$A:$F,6,0)&gt;0,"Medium Risk Customer","Low Risk Customer")),"Low Risk Customer")</f>
        <v>Low Risk Customer</v>
      </c>
    </row>
    <row r="322" spans="1:50" x14ac:dyDescent="0.3">
      <c r="A322" s="14">
        <v>314</v>
      </c>
      <c r="B322" s="14" t="s">
        <v>28</v>
      </c>
      <c r="C322" s="14" t="s">
        <v>1212</v>
      </c>
      <c r="D322" s="14"/>
      <c r="E322" s="14" t="s">
        <v>1219</v>
      </c>
      <c r="F322" s="14" t="s">
        <v>753</v>
      </c>
      <c r="G322" s="137">
        <f t="shared" si="16"/>
        <v>0</v>
      </c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132">
        <f>(VLOOKUP($H$8,Prices[],2,FALSE)*H322)+(VLOOKUP($I$8,Prices[],2,FALSE)*I322)+(VLOOKUP($J$8,Prices[],2,FALSE)*J322)+(VLOOKUP($K$8,Prices[],2,FALSE)*K322)+(VLOOKUP($L$8,Prices[],2,FALSE)*L322)+(VLOOKUP($M$8,Prices[],2,FALSE)*M322)+(VLOOKUP($N$8,Prices[],2,FALSE)*N322)+(VLOOKUP($T$8,Prices[],2,FALSE)*T322)+(VLOOKUP($U$8,Prices[],2,FALSE)*U322)+(VLOOKUP($V$8,Prices[],2,FALSE)*V322)+(VLOOKUP($W$8,Prices[],2,FALSE)*W322)+(VLOOKUP($X$8,Prices[],2,FALSE)*X322)+(VLOOKUP($Y$8,Prices[],2,FALSE)*Y322)+(VLOOKUP($Z$8,Prices[],2,FALSE)*Z322)+(VLOOKUP($AB$8,Prices[],2,FALSE)*AB322)+(VLOOKUP($O$8,Prices[],2,FALSE)*O322)+(VLOOKUP($P$8,Prices[],2,FALSE)*P322)+(VLOOKUP($Q$8,Prices[],2,FALSE)*Q322)+(VLOOKUP($R$8,Prices[],2,FALSE)*R322)+(VLOOKUP($AA$8,Prices[],2,FALSE)*AA322)+(VLOOKUP($S$8,Prices[],2,FALSE)*S322)</f>
        <v>0</v>
      </c>
      <c r="AE322" s="132">
        <f t="shared" si="17"/>
        <v>0</v>
      </c>
      <c r="AF322" s="91"/>
      <c r="AG322" s="91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  <c r="AT322" s="91"/>
      <c r="AU322" s="132">
        <f>(VLOOKUP($AF$8,Prices[],2,FALSE)*AF322)+(VLOOKUP($AG$8,Prices[],2,FALSE)*AG322)+(VLOOKUP($AH$8,Prices[],2,FALSE)*AH322)+(VLOOKUP($AI$8,Prices[],2,FALSE)*AI322)+(VLOOKUP($AJ$8,Prices[],2,FALSE)*AJ322)+(VLOOKUP($AK$8,Prices[],2,FALSE)*AK322)+(VLOOKUP($AL$8,Prices[],2,FALSE)*AL322)+(VLOOKUP($AM$8,Prices[],2,FALSE)*AM322)+(VLOOKUP($AN$8,Prices[],2,FALSE)*AN322)+(VLOOKUP($AO$8,Prices[],2,FALSE)*AO322)+(VLOOKUP($AP$8,Prices[],2,FALSE)*AP322)+(VLOOKUP($AT$8,Prices[],2,FALSE)*AT322)+(VLOOKUP($AQ$8,Prices[],2,FALSE)*AQ322)+(VLOOKUP($AR$8,Prices[],2,FALSE)*AR322)+(VLOOKUP($AS$8,Prices[],2,FALSE)*AS322)</f>
        <v>0</v>
      </c>
      <c r="AV322" s="132">
        <f t="shared" si="18"/>
        <v>0</v>
      </c>
      <c r="AW322" s="91" t="str">
        <f t="shared" si="19"/>
        <v xml:space="preserve"> </v>
      </c>
      <c r="AX322" s="91" t="str">
        <f>IFERROR(IF(VLOOKUP(C322,'Overdue Credits'!$A:$F,6,0)&gt;2,"High Risk Customer",IF(VLOOKUP(C322,'Overdue Credits'!$A:$F,6,0)&gt;0,"Medium Risk Customer","Low Risk Customer")),"Low Risk Customer")</f>
        <v>Low Risk Customer</v>
      </c>
    </row>
    <row r="323" spans="1:50" x14ac:dyDescent="0.3">
      <c r="A323" s="14">
        <v>315</v>
      </c>
      <c r="B323" s="14" t="s">
        <v>28</v>
      </c>
      <c r="C323" s="14" t="s">
        <v>1213</v>
      </c>
      <c r="D323" s="14"/>
      <c r="E323" s="14" t="s">
        <v>1220</v>
      </c>
      <c r="F323" s="14" t="s">
        <v>753</v>
      </c>
      <c r="G323" s="137">
        <f t="shared" si="16"/>
        <v>0</v>
      </c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132">
        <f>(VLOOKUP($H$8,Prices[],2,FALSE)*H323)+(VLOOKUP($I$8,Prices[],2,FALSE)*I323)+(VLOOKUP($J$8,Prices[],2,FALSE)*J323)+(VLOOKUP($K$8,Prices[],2,FALSE)*K323)+(VLOOKUP($L$8,Prices[],2,FALSE)*L323)+(VLOOKUP($M$8,Prices[],2,FALSE)*M323)+(VLOOKUP($N$8,Prices[],2,FALSE)*N323)+(VLOOKUP($T$8,Prices[],2,FALSE)*T323)+(VLOOKUP($U$8,Prices[],2,FALSE)*U323)+(VLOOKUP($V$8,Prices[],2,FALSE)*V323)+(VLOOKUP($W$8,Prices[],2,FALSE)*W323)+(VLOOKUP($X$8,Prices[],2,FALSE)*X323)+(VLOOKUP($Y$8,Prices[],2,FALSE)*Y323)+(VLOOKUP($Z$8,Prices[],2,FALSE)*Z323)+(VLOOKUP($AB$8,Prices[],2,FALSE)*AB323)+(VLOOKUP($O$8,Prices[],2,FALSE)*O323)+(VLOOKUP($P$8,Prices[],2,FALSE)*P323)+(VLOOKUP($Q$8,Prices[],2,FALSE)*Q323)+(VLOOKUP($R$8,Prices[],2,FALSE)*R323)+(VLOOKUP($AA$8,Prices[],2,FALSE)*AA323)+(VLOOKUP($S$8,Prices[],2,FALSE)*S323)</f>
        <v>0</v>
      </c>
      <c r="AE323" s="132">
        <f t="shared" si="17"/>
        <v>0</v>
      </c>
      <c r="AF323" s="91"/>
      <c r="AG323" s="91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  <c r="AT323" s="91"/>
      <c r="AU323" s="132">
        <f>(VLOOKUP($AF$8,Prices[],2,FALSE)*AF323)+(VLOOKUP($AG$8,Prices[],2,FALSE)*AG323)+(VLOOKUP($AH$8,Prices[],2,FALSE)*AH323)+(VLOOKUP($AI$8,Prices[],2,FALSE)*AI323)+(VLOOKUP($AJ$8,Prices[],2,FALSE)*AJ323)+(VLOOKUP($AK$8,Prices[],2,FALSE)*AK323)+(VLOOKUP($AL$8,Prices[],2,FALSE)*AL323)+(VLOOKUP($AM$8,Prices[],2,FALSE)*AM323)+(VLOOKUP($AN$8,Prices[],2,FALSE)*AN323)+(VLOOKUP($AO$8,Prices[],2,FALSE)*AO323)+(VLOOKUP($AP$8,Prices[],2,FALSE)*AP323)+(VLOOKUP($AT$8,Prices[],2,FALSE)*AT323)+(VLOOKUP($AQ$8,Prices[],2,FALSE)*AQ323)+(VLOOKUP($AR$8,Prices[],2,FALSE)*AR323)+(VLOOKUP($AS$8,Prices[],2,FALSE)*AS323)</f>
        <v>0</v>
      </c>
      <c r="AV323" s="132">
        <f t="shared" si="18"/>
        <v>0</v>
      </c>
      <c r="AW323" s="91" t="str">
        <f t="shared" si="19"/>
        <v xml:space="preserve"> </v>
      </c>
      <c r="AX323" s="91" t="str">
        <f>IFERROR(IF(VLOOKUP(C323,'Overdue Credits'!$A:$F,6,0)&gt;2,"High Risk Customer",IF(VLOOKUP(C323,'Overdue Credits'!$A:$F,6,0)&gt;0,"Medium Risk Customer","Low Risk Customer")),"Low Risk Customer")</f>
        <v>Low Risk Customer</v>
      </c>
    </row>
    <row r="324" spans="1:50" x14ac:dyDescent="0.3">
      <c r="A324" s="14">
        <v>316</v>
      </c>
      <c r="B324" s="14" t="s">
        <v>28</v>
      </c>
      <c r="C324" s="14" t="s">
        <v>1214</v>
      </c>
      <c r="D324" s="14"/>
      <c r="E324" s="14" t="s">
        <v>1221</v>
      </c>
      <c r="F324" s="14" t="s">
        <v>753</v>
      </c>
      <c r="G324" s="137">
        <f t="shared" si="16"/>
        <v>0</v>
      </c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132">
        <f>(VLOOKUP($H$8,Prices[],2,FALSE)*H324)+(VLOOKUP($I$8,Prices[],2,FALSE)*I324)+(VLOOKUP($J$8,Prices[],2,FALSE)*J324)+(VLOOKUP($K$8,Prices[],2,FALSE)*K324)+(VLOOKUP($L$8,Prices[],2,FALSE)*L324)+(VLOOKUP($M$8,Prices[],2,FALSE)*M324)+(VLOOKUP($N$8,Prices[],2,FALSE)*N324)+(VLOOKUP($T$8,Prices[],2,FALSE)*T324)+(VLOOKUP($U$8,Prices[],2,FALSE)*U324)+(VLOOKUP($V$8,Prices[],2,FALSE)*V324)+(VLOOKUP($W$8,Prices[],2,FALSE)*W324)+(VLOOKUP($X$8,Prices[],2,FALSE)*X324)+(VLOOKUP($Y$8,Prices[],2,FALSE)*Y324)+(VLOOKUP($Z$8,Prices[],2,FALSE)*Z324)+(VLOOKUP($AB$8,Prices[],2,FALSE)*AB324)+(VLOOKUP($O$8,Prices[],2,FALSE)*O324)+(VLOOKUP($P$8,Prices[],2,FALSE)*P324)+(VLOOKUP($Q$8,Prices[],2,FALSE)*Q324)+(VLOOKUP($R$8,Prices[],2,FALSE)*R324)+(VLOOKUP($AA$8,Prices[],2,FALSE)*AA324)+(VLOOKUP($S$8,Prices[],2,FALSE)*S324)</f>
        <v>0</v>
      </c>
      <c r="AE324" s="132">
        <f t="shared" si="17"/>
        <v>0</v>
      </c>
      <c r="AF324" s="91"/>
      <c r="AG324" s="91"/>
      <c r="AH324" s="91"/>
      <c r="AI324" s="91"/>
      <c r="AJ324" s="91"/>
      <c r="AK324" s="91"/>
      <c r="AL324" s="91"/>
      <c r="AM324" s="91"/>
      <c r="AN324" s="91"/>
      <c r="AO324" s="91"/>
      <c r="AP324" s="91"/>
      <c r="AQ324" s="91"/>
      <c r="AR324" s="91"/>
      <c r="AS324" s="91"/>
      <c r="AT324" s="91"/>
      <c r="AU324" s="132">
        <f>(VLOOKUP($AF$8,Prices[],2,FALSE)*AF324)+(VLOOKUP($AG$8,Prices[],2,FALSE)*AG324)+(VLOOKUP($AH$8,Prices[],2,FALSE)*AH324)+(VLOOKUP($AI$8,Prices[],2,FALSE)*AI324)+(VLOOKUP($AJ$8,Prices[],2,FALSE)*AJ324)+(VLOOKUP($AK$8,Prices[],2,FALSE)*AK324)+(VLOOKUP($AL$8,Prices[],2,FALSE)*AL324)+(VLOOKUP($AM$8,Prices[],2,FALSE)*AM324)+(VLOOKUP($AN$8,Prices[],2,FALSE)*AN324)+(VLOOKUP($AO$8,Prices[],2,FALSE)*AO324)+(VLOOKUP($AP$8,Prices[],2,FALSE)*AP324)+(VLOOKUP($AT$8,Prices[],2,FALSE)*AT324)+(VLOOKUP($AQ$8,Prices[],2,FALSE)*AQ324)+(VLOOKUP($AR$8,Prices[],2,FALSE)*AR324)+(VLOOKUP($AS$8,Prices[],2,FALSE)*AS324)</f>
        <v>0</v>
      </c>
      <c r="AV324" s="132">
        <f t="shared" si="18"/>
        <v>0</v>
      </c>
      <c r="AW324" s="91" t="str">
        <f t="shared" si="19"/>
        <v xml:space="preserve"> </v>
      </c>
      <c r="AX324" s="91" t="str">
        <f>IFERROR(IF(VLOOKUP(C324,'Overdue Credits'!$A:$F,6,0)&gt;2,"High Risk Customer",IF(VLOOKUP(C324,'Overdue Credits'!$A:$F,6,0)&gt;0,"Medium Risk Customer","Low Risk Customer")),"Low Risk Customer")</f>
        <v>Medium Risk Customer</v>
      </c>
    </row>
    <row r="325" spans="1:50" x14ac:dyDescent="0.3">
      <c r="A325" s="14">
        <v>317</v>
      </c>
      <c r="B325" s="14" t="s">
        <v>28</v>
      </c>
      <c r="C325" s="14" t="s">
        <v>1215</v>
      </c>
      <c r="D325" s="14"/>
      <c r="E325" s="14" t="s">
        <v>1222</v>
      </c>
      <c r="F325" s="14" t="s">
        <v>753</v>
      </c>
      <c r="G325" s="137">
        <f t="shared" si="16"/>
        <v>0</v>
      </c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132">
        <f>(VLOOKUP($H$8,Prices[],2,FALSE)*H325)+(VLOOKUP($I$8,Prices[],2,FALSE)*I325)+(VLOOKUP($J$8,Prices[],2,FALSE)*J325)+(VLOOKUP($K$8,Prices[],2,FALSE)*K325)+(VLOOKUP($L$8,Prices[],2,FALSE)*L325)+(VLOOKUP($M$8,Prices[],2,FALSE)*M325)+(VLOOKUP($N$8,Prices[],2,FALSE)*N325)+(VLOOKUP($T$8,Prices[],2,FALSE)*T325)+(VLOOKUP($U$8,Prices[],2,FALSE)*U325)+(VLOOKUP($V$8,Prices[],2,FALSE)*V325)+(VLOOKUP($W$8,Prices[],2,FALSE)*W325)+(VLOOKUP($X$8,Prices[],2,FALSE)*X325)+(VLOOKUP($Y$8,Prices[],2,FALSE)*Y325)+(VLOOKUP($Z$8,Prices[],2,FALSE)*Z325)+(VLOOKUP($AB$8,Prices[],2,FALSE)*AB325)+(VLOOKUP($O$8,Prices[],2,FALSE)*O325)+(VLOOKUP($P$8,Prices[],2,FALSE)*P325)+(VLOOKUP($Q$8,Prices[],2,FALSE)*Q325)+(VLOOKUP($R$8,Prices[],2,FALSE)*R325)+(VLOOKUP($AA$8,Prices[],2,FALSE)*AA325)+(VLOOKUP($S$8,Prices[],2,FALSE)*S325)</f>
        <v>0</v>
      </c>
      <c r="AE325" s="132">
        <f t="shared" si="17"/>
        <v>0</v>
      </c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132">
        <f>(VLOOKUP($AF$8,Prices[],2,FALSE)*AF325)+(VLOOKUP($AG$8,Prices[],2,FALSE)*AG325)+(VLOOKUP($AH$8,Prices[],2,FALSE)*AH325)+(VLOOKUP($AI$8,Prices[],2,FALSE)*AI325)+(VLOOKUP($AJ$8,Prices[],2,FALSE)*AJ325)+(VLOOKUP($AK$8,Prices[],2,FALSE)*AK325)+(VLOOKUP($AL$8,Prices[],2,FALSE)*AL325)+(VLOOKUP($AM$8,Prices[],2,FALSE)*AM325)+(VLOOKUP($AN$8,Prices[],2,FALSE)*AN325)+(VLOOKUP($AO$8,Prices[],2,FALSE)*AO325)+(VLOOKUP($AP$8,Prices[],2,FALSE)*AP325)+(VLOOKUP($AT$8,Prices[],2,FALSE)*AT325)+(VLOOKUP($AQ$8,Prices[],2,FALSE)*AQ325)+(VLOOKUP($AR$8,Prices[],2,FALSE)*AR325)+(VLOOKUP($AS$8,Prices[],2,FALSE)*AS325)</f>
        <v>0</v>
      </c>
      <c r="AV325" s="132">
        <f t="shared" si="18"/>
        <v>0</v>
      </c>
      <c r="AW325" s="91" t="str">
        <f t="shared" si="19"/>
        <v xml:space="preserve"> </v>
      </c>
      <c r="AX325" s="91" t="str">
        <f>IFERROR(IF(VLOOKUP(C325,'Overdue Credits'!$A:$F,6,0)&gt;2,"High Risk Customer",IF(VLOOKUP(C325,'Overdue Credits'!$A:$F,6,0)&gt;0,"Medium Risk Customer","Low Risk Customer")),"Low Risk Customer")</f>
        <v>Low Risk Customer</v>
      </c>
    </row>
    <row r="326" spans="1:50" x14ac:dyDescent="0.3">
      <c r="A326" s="14">
        <v>318</v>
      </c>
      <c r="B326" s="14" t="s">
        <v>28</v>
      </c>
      <c r="C326" s="14" t="s">
        <v>1216</v>
      </c>
      <c r="D326" s="14"/>
      <c r="E326" s="14" t="s">
        <v>1223</v>
      </c>
      <c r="F326" s="14" t="s">
        <v>753</v>
      </c>
      <c r="G326" s="137">
        <f t="shared" si="16"/>
        <v>0</v>
      </c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132">
        <f>(VLOOKUP($H$8,Prices[],2,FALSE)*H326)+(VLOOKUP($I$8,Prices[],2,FALSE)*I326)+(VLOOKUP($J$8,Prices[],2,FALSE)*J326)+(VLOOKUP($K$8,Prices[],2,FALSE)*K326)+(VLOOKUP($L$8,Prices[],2,FALSE)*L326)+(VLOOKUP($M$8,Prices[],2,FALSE)*M326)+(VLOOKUP($N$8,Prices[],2,FALSE)*N326)+(VLOOKUP($T$8,Prices[],2,FALSE)*T326)+(VLOOKUP($U$8,Prices[],2,FALSE)*U326)+(VLOOKUP($V$8,Prices[],2,FALSE)*V326)+(VLOOKUP($W$8,Prices[],2,FALSE)*W326)+(VLOOKUP($X$8,Prices[],2,FALSE)*X326)+(VLOOKUP($Y$8,Prices[],2,FALSE)*Y326)+(VLOOKUP($Z$8,Prices[],2,FALSE)*Z326)+(VLOOKUP($AB$8,Prices[],2,FALSE)*AB326)+(VLOOKUP($O$8,Prices[],2,FALSE)*O326)+(VLOOKUP($P$8,Prices[],2,FALSE)*P326)+(VLOOKUP($Q$8,Prices[],2,FALSE)*Q326)+(VLOOKUP($R$8,Prices[],2,FALSE)*R326)+(VLOOKUP($AA$8,Prices[],2,FALSE)*AA326)+(VLOOKUP($S$8,Prices[],2,FALSE)*S326)</f>
        <v>0</v>
      </c>
      <c r="AE326" s="132">
        <f t="shared" si="17"/>
        <v>0</v>
      </c>
      <c r="AF326" s="91"/>
      <c r="AG326" s="91"/>
      <c r="AH326" s="91"/>
      <c r="AI326" s="91"/>
      <c r="AJ326" s="91"/>
      <c r="AK326" s="91"/>
      <c r="AL326" s="91"/>
      <c r="AM326" s="91"/>
      <c r="AN326" s="91"/>
      <c r="AO326" s="91"/>
      <c r="AP326" s="91"/>
      <c r="AQ326" s="91"/>
      <c r="AR326" s="91"/>
      <c r="AS326" s="91"/>
      <c r="AT326" s="91"/>
      <c r="AU326" s="132">
        <f>(VLOOKUP($AF$8,Prices[],2,FALSE)*AF326)+(VLOOKUP($AG$8,Prices[],2,FALSE)*AG326)+(VLOOKUP($AH$8,Prices[],2,FALSE)*AH326)+(VLOOKUP($AI$8,Prices[],2,FALSE)*AI326)+(VLOOKUP($AJ$8,Prices[],2,FALSE)*AJ326)+(VLOOKUP($AK$8,Prices[],2,FALSE)*AK326)+(VLOOKUP($AL$8,Prices[],2,FALSE)*AL326)+(VLOOKUP($AM$8,Prices[],2,FALSE)*AM326)+(VLOOKUP($AN$8,Prices[],2,FALSE)*AN326)+(VLOOKUP($AO$8,Prices[],2,FALSE)*AO326)+(VLOOKUP($AP$8,Prices[],2,FALSE)*AP326)+(VLOOKUP($AT$8,Prices[],2,FALSE)*AT326)+(VLOOKUP($AQ$8,Prices[],2,FALSE)*AQ326)+(VLOOKUP($AR$8,Prices[],2,FALSE)*AR326)+(VLOOKUP($AS$8,Prices[],2,FALSE)*AS326)</f>
        <v>0</v>
      </c>
      <c r="AV326" s="132">
        <f t="shared" si="18"/>
        <v>0</v>
      </c>
      <c r="AW326" s="91" t="str">
        <f t="shared" si="19"/>
        <v xml:space="preserve"> </v>
      </c>
      <c r="AX326" s="91" t="str">
        <f>IFERROR(IF(VLOOKUP(C326,'Overdue Credits'!$A:$F,6,0)&gt;2,"High Risk Customer",IF(VLOOKUP(C326,'Overdue Credits'!$A:$F,6,0)&gt;0,"Medium Risk Customer","Low Risk Customer")),"Low Risk Customer")</f>
        <v>Low Risk Customer</v>
      </c>
    </row>
    <row r="327" spans="1:50" x14ac:dyDescent="0.3">
      <c r="A327" s="14">
        <v>319</v>
      </c>
      <c r="B327" s="14" t="s">
        <v>28</v>
      </c>
      <c r="C327" s="14" t="s">
        <v>1217</v>
      </c>
      <c r="D327" s="14"/>
      <c r="E327" s="14" t="s">
        <v>1224</v>
      </c>
      <c r="F327" s="14" t="s">
        <v>753</v>
      </c>
      <c r="G327" s="137">
        <f t="shared" si="16"/>
        <v>10</v>
      </c>
      <c r="H327" s="91"/>
      <c r="I327" s="91"/>
      <c r="J327" s="91"/>
      <c r="K327" s="91">
        <v>2</v>
      </c>
      <c r="L327" s="91"/>
      <c r="M327" s="91">
        <v>1</v>
      </c>
      <c r="N327" s="91">
        <v>2</v>
      </c>
      <c r="O327" s="91">
        <v>1</v>
      </c>
      <c r="P327" s="91"/>
      <c r="Q327" s="91"/>
      <c r="R327" s="91"/>
      <c r="S327" s="91"/>
      <c r="T327" s="91"/>
      <c r="U327" s="91"/>
      <c r="V327" s="91">
        <v>1</v>
      </c>
      <c r="W327" s="91"/>
      <c r="X327" s="91">
        <v>2</v>
      </c>
      <c r="Y327" s="91">
        <v>1</v>
      </c>
      <c r="Z327" s="91"/>
      <c r="AA327" s="91"/>
      <c r="AB327" s="91"/>
      <c r="AC327" s="132">
        <f>(VLOOKUP($H$8,Prices[],2,FALSE)*H327)+(VLOOKUP($I$8,Prices[],2,FALSE)*I327)+(VLOOKUP($J$8,Prices[],2,FALSE)*J327)+(VLOOKUP($K$8,Prices[],2,FALSE)*K327)+(VLOOKUP($L$8,Prices[],2,FALSE)*L327)+(VLOOKUP($M$8,Prices[],2,FALSE)*M327)+(VLOOKUP($N$8,Prices[],2,FALSE)*N327)+(VLOOKUP($T$8,Prices[],2,FALSE)*T327)+(VLOOKUP($U$8,Prices[],2,FALSE)*U327)+(VLOOKUP($V$8,Prices[],2,FALSE)*V327)+(VLOOKUP($W$8,Prices[],2,FALSE)*W327)+(VLOOKUP($X$8,Prices[],2,FALSE)*X327)+(VLOOKUP($Y$8,Prices[],2,FALSE)*Y327)+(VLOOKUP($Z$8,Prices[],2,FALSE)*Z327)+(VLOOKUP($AB$8,Prices[],2,FALSE)*AB327)+(VLOOKUP($O$8,Prices[],2,FALSE)*O327)+(VLOOKUP($P$8,Prices[],2,FALSE)*P327)+(VLOOKUP($Q$8,Prices[],2,FALSE)*Q327)+(VLOOKUP($R$8,Prices[],2,FALSE)*R327)+(VLOOKUP($AA$8,Prices[],2,FALSE)*AA327)+(VLOOKUP($S$8,Prices[],2,FALSE)*S327)</f>
        <v>1320500</v>
      </c>
      <c r="AE327" s="132">
        <f t="shared" si="17"/>
        <v>2.2000000000000002</v>
      </c>
      <c r="AF327" s="91"/>
      <c r="AG327" s="91"/>
      <c r="AH327" s="91">
        <v>1</v>
      </c>
      <c r="AI327" s="91"/>
      <c r="AJ327" s="91">
        <v>0.3</v>
      </c>
      <c r="AK327" s="91"/>
      <c r="AL327" s="91">
        <v>0.5</v>
      </c>
      <c r="AM327" s="91">
        <v>0.4</v>
      </c>
      <c r="AN327" s="91"/>
      <c r="AO327" s="91"/>
      <c r="AP327" s="91"/>
      <c r="AQ327" s="91"/>
      <c r="AR327" s="91"/>
      <c r="AS327" s="91"/>
      <c r="AT327" s="91"/>
      <c r="AU327" s="132">
        <f>(VLOOKUP($AF$8,Prices[],2,FALSE)*AF327)+(VLOOKUP($AG$8,Prices[],2,FALSE)*AG327)+(VLOOKUP($AH$8,Prices[],2,FALSE)*AH327)+(VLOOKUP($AI$8,Prices[],2,FALSE)*AI327)+(VLOOKUP($AJ$8,Prices[],2,FALSE)*AJ327)+(VLOOKUP($AK$8,Prices[],2,FALSE)*AK327)+(VLOOKUP($AL$8,Prices[],2,FALSE)*AL327)+(VLOOKUP($AM$8,Prices[],2,FALSE)*AM327)+(VLOOKUP($AN$8,Prices[],2,FALSE)*AN327)+(VLOOKUP($AO$8,Prices[],2,FALSE)*AO327)+(VLOOKUP($AP$8,Prices[],2,FALSE)*AP327)+(VLOOKUP($AT$8,Prices[],2,FALSE)*AT327)+(VLOOKUP($AQ$8,Prices[],2,FALSE)*AQ327)+(VLOOKUP($AR$8,Prices[],2,FALSE)*AR327)+(VLOOKUP($AS$8,Prices[],2,FALSE)*AS327)</f>
        <v>369600</v>
      </c>
      <c r="AV327" s="132">
        <f t="shared" si="18"/>
        <v>462174.99999999994</v>
      </c>
      <c r="AW327" s="91" t="str">
        <f t="shared" si="19"/>
        <v>Credit is within Limit</v>
      </c>
      <c r="AX327" s="91" t="str">
        <f>IFERROR(IF(VLOOKUP(C327,'Overdue Credits'!$A:$F,6,0)&gt;2,"High Risk Customer",IF(VLOOKUP(C327,'Overdue Credits'!$A:$F,6,0)&gt;0,"Medium Risk Customer","Low Risk Customer")),"Low Risk Customer")</f>
        <v>Low Risk Customer</v>
      </c>
    </row>
    <row r="328" spans="1:50" x14ac:dyDescent="0.3">
      <c r="A328" s="14">
        <v>320</v>
      </c>
      <c r="B328" s="14" t="s">
        <v>28</v>
      </c>
      <c r="C328" s="14" t="s">
        <v>954</v>
      </c>
      <c r="D328" s="14"/>
      <c r="E328" s="14" t="s">
        <v>1052</v>
      </c>
      <c r="F328" s="14" t="s">
        <v>753</v>
      </c>
      <c r="G328" s="137">
        <f t="shared" ref="G328:G391" si="20">SUM(H328:AB328)</f>
        <v>10</v>
      </c>
      <c r="H328" s="91"/>
      <c r="I328" s="91"/>
      <c r="J328" s="91">
        <v>0.5</v>
      </c>
      <c r="K328" s="91">
        <v>0.4</v>
      </c>
      <c r="L328" s="91"/>
      <c r="M328" s="91">
        <v>0.6</v>
      </c>
      <c r="N328" s="91">
        <v>3</v>
      </c>
      <c r="O328" s="91">
        <v>2</v>
      </c>
      <c r="P328" s="91"/>
      <c r="Q328" s="91"/>
      <c r="R328" s="91"/>
      <c r="S328" s="91"/>
      <c r="T328" s="91"/>
      <c r="U328" s="91"/>
      <c r="V328" s="91">
        <v>0.5</v>
      </c>
      <c r="W328" s="91"/>
      <c r="X328" s="91">
        <v>3</v>
      </c>
      <c r="Y328" s="91"/>
      <c r="Z328" s="91"/>
      <c r="AA328" s="91"/>
      <c r="AB328" s="91"/>
      <c r="AC328" s="132">
        <f>(VLOOKUP($H$8,Prices[],2,FALSE)*H328)+(VLOOKUP($I$8,Prices[],2,FALSE)*I328)+(VLOOKUP($J$8,Prices[],2,FALSE)*J328)+(VLOOKUP($K$8,Prices[],2,FALSE)*K328)+(VLOOKUP($L$8,Prices[],2,FALSE)*L328)+(VLOOKUP($M$8,Prices[],2,FALSE)*M328)+(VLOOKUP($N$8,Prices[],2,FALSE)*N328)+(VLOOKUP($T$8,Prices[],2,FALSE)*T328)+(VLOOKUP($U$8,Prices[],2,FALSE)*U328)+(VLOOKUP($V$8,Prices[],2,FALSE)*V328)+(VLOOKUP($W$8,Prices[],2,FALSE)*W328)+(VLOOKUP($X$8,Prices[],2,FALSE)*X328)+(VLOOKUP($Y$8,Prices[],2,FALSE)*Y328)+(VLOOKUP($Z$8,Prices[],2,FALSE)*Z328)+(VLOOKUP($AB$8,Prices[],2,FALSE)*AB328)+(VLOOKUP($O$8,Prices[],2,FALSE)*O328)+(VLOOKUP($P$8,Prices[],2,FALSE)*P328)+(VLOOKUP($Q$8,Prices[],2,FALSE)*Q328)+(VLOOKUP($R$8,Prices[],2,FALSE)*R328)+(VLOOKUP($AA$8,Prices[],2,FALSE)*AA328)+(VLOOKUP($S$8,Prices[],2,FALSE)*S328)</f>
        <v>1397700</v>
      </c>
      <c r="AE328" s="132">
        <f t="shared" si="17"/>
        <v>2.2000000000000002</v>
      </c>
      <c r="AF328" s="91"/>
      <c r="AG328" s="91"/>
      <c r="AH328" s="91">
        <v>0.5</v>
      </c>
      <c r="AI328" s="91"/>
      <c r="AJ328" s="91">
        <v>0.3</v>
      </c>
      <c r="AK328" s="91"/>
      <c r="AL328" s="91">
        <v>0.5</v>
      </c>
      <c r="AM328" s="91">
        <v>0.4</v>
      </c>
      <c r="AN328" s="91"/>
      <c r="AO328" s="91"/>
      <c r="AP328" s="91">
        <v>0.5</v>
      </c>
      <c r="AQ328" s="91"/>
      <c r="AR328" s="91"/>
      <c r="AS328" s="91"/>
      <c r="AT328" s="91"/>
      <c r="AU328" s="132">
        <f>(VLOOKUP($AF$8,Prices[],2,FALSE)*AF328)+(VLOOKUP($AG$8,Prices[],2,FALSE)*AG328)+(VLOOKUP($AH$8,Prices[],2,FALSE)*AH328)+(VLOOKUP($AI$8,Prices[],2,FALSE)*AI328)+(VLOOKUP($AJ$8,Prices[],2,FALSE)*AJ328)+(VLOOKUP($AK$8,Prices[],2,FALSE)*AK328)+(VLOOKUP($AL$8,Prices[],2,FALSE)*AL328)+(VLOOKUP($AM$8,Prices[],2,FALSE)*AM328)+(VLOOKUP($AN$8,Prices[],2,FALSE)*AN328)+(VLOOKUP($AO$8,Prices[],2,FALSE)*AO328)+(VLOOKUP($AP$8,Prices[],2,FALSE)*AP328)+(VLOOKUP($AT$8,Prices[],2,FALSE)*AT328)+(VLOOKUP($AQ$8,Prices[],2,FALSE)*AQ328)+(VLOOKUP($AR$8,Prices[],2,FALSE)*AR328)+(VLOOKUP($AS$8,Prices[],2,FALSE)*AS328)</f>
        <v>327600</v>
      </c>
      <c r="AV328" s="132">
        <f t="shared" si="18"/>
        <v>489194.99999999994</v>
      </c>
      <c r="AW328" s="91" t="str">
        <f t="shared" si="19"/>
        <v>Credit is within Limit</v>
      </c>
      <c r="AX328" s="91" t="str">
        <f>IFERROR(IF(VLOOKUP(C328,'Overdue Credits'!$A:$F,6,0)&gt;2,"High Risk Customer",IF(VLOOKUP(C328,'Overdue Credits'!$A:$F,6,0)&gt;0,"Medium Risk Customer","Low Risk Customer")),"Low Risk Customer")</f>
        <v>Low Risk Customer</v>
      </c>
    </row>
    <row r="329" spans="1:50" x14ac:dyDescent="0.3">
      <c r="A329" s="14">
        <v>321</v>
      </c>
      <c r="B329" s="14" t="s">
        <v>28</v>
      </c>
      <c r="C329" s="14" t="s">
        <v>953</v>
      </c>
      <c r="D329" s="14"/>
      <c r="E329" s="14" t="s">
        <v>1225</v>
      </c>
      <c r="F329" s="14" t="s">
        <v>753</v>
      </c>
      <c r="G329" s="137">
        <f t="shared" si="20"/>
        <v>10</v>
      </c>
      <c r="H329" s="91"/>
      <c r="I329" s="91"/>
      <c r="J329" s="91">
        <v>0.2</v>
      </c>
      <c r="K329" s="91">
        <v>0.4</v>
      </c>
      <c r="L329" s="91"/>
      <c r="M329" s="91">
        <v>0.6</v>
      </c>
      <c r="N329" s="91">
        <v>3</v>
      </c>
      <c r="O329" s="91">
        <v>2</v>
      </c>
      <c r="P329" s="91">
        <v>0.3</v>
      </c>
      <c r="Q329" s="91"/>
      <c r="R329" s="91"/>
      <c r="S329" s="91"/>
      <c r="T329" s="91"/>
      <c r="U329" s="91"/>
      <c r="V329" s="91">
        <v>0.5</v>
      </c>
      <c r="W329" s="91"/>
      <c r="X329" s="91">
        <v>3</v>
      </c>
      <c r="Y329" s="91"/>
      <c r="Z329" s="91"/>
      <c r="AA329" s="91"/>
      <c r="AB329" s="91"/>
      <c r="AC329" s="132">
        <f>(VLOOKUP($H$8,Prices[],2,FALSE)*H329)+(VLOOKUP($I$8,Prices[],2,FALSE)*I329)+(VLOOKUP($J$8,Prices[],2,FALSE)*J329)+(VLOOKUP($K$8,Prices[],2,FALSE)*K329)+(VLOOKUP($L$8,Prices[],2,FALSE)*L329)+(VLOOKUP($M$8,Prices[],2,FALSE)*M329)+(VLOOKUP($N$8,Prices[],2,FALSE)*N329)+(VLOOKUP($T$8,Prices[],2,FALSE)*T329)+(VLOOKUP($U$8,Prices[],2,FALSE)*U329)+(VLOOKUP($V$8,Prices[],2,FALSE)*V329)+(VLOOKUP($W$8,Prices[],2,FALSE)*W329)+(VLOOKUP($X$8,Prices[],2,FALSE)*X329)+(VLOOKUP($Y$8,Prices[],2,FALSE)*Y329)+(VLOOKUP($Z$8,Prices[],2,FALSE)*Z329)+(VLOOKUP($AB$8,Prices[],2,FALSE)*AB329)+(VLOOKUP($O$8,Prices[],2,FALSE)*O329)+(VLOOKUP($P$8,Prices[],2,FALSE)*P329)+(VLOOKUP($Q$8,Prices[],2,FALSE)*Q329)+(VLOOKUP($R$8,Prices[],2,FALSE)*R329)+(VLOOKUP($AA$8,Prices[],2,FALSE)*AA329)+(VLOOKUP($S$8,Prices[],2,FALSE)*S329)</f>
        <v>1397700</v>
      </c>
      <c r="AE329" s="132">
        <f t="shared" ref="AE329:AE392" si="21">SUM(AF329:AT329)</f>
        <v>2.2000000000000002</v>
      </c>
      <c r="AF329" s="91"/>
      <c r="AG329" s="91"/>
      <c r="AH329" s="91">
        <v>0.5</v>
      </c>
      <c r="AI329" s="91"/>
      <c r="AJ329" s="91">
        <v>0.3</v>
      </c>
      <c r="AK329" s="91"/>
      <c r="AL329" s="91">
        <v>0.5</v>
      </c>
      <c r="AM329" s="91">
        <v>0.4</v>
      </c>
      <c r="AN329" s="91"/>
      <c r="AO329" s="91"/>
      <c r="AP329" s="91">
        <v>0.5</v>
      </c>
      <c r="AQ329" s="91"/>
      <c r="AR329" s="91"/>
      <c r="AS329" s="91"/>
      <c r="AT329" s="91"/>
      <c r="AU329" s="132">
        <f>(VLOOKUP($AF$8,Prices[],2,FALSE)*AF329)+(VLOOKUP($AG$8,Prices[],2,FALSE)*AG329)+(VLOOKUP($AH$8,Prices[],2,FALSE)*AH329)+(VLOOKUP($AI$8,Prices[],2,FALSE)*AI329)+(VLOOKUP($AJ$8,Prices[],2,FALSE)*AJ329)+(VLOOKUP($AK$8,Prices[],2,FALSE)*AK329)+(VLOOKUP($AL$8,Prices[],2,FALSE)*AL329)+(VLOOKUP($AM$8,Prices[],2,FALSE)*AM329)+(VLOOKUP($AN$8,Prices[],2,FALSE)*AN329)+(VLOOKUP($AO$8,Prices[],2,FALSE)*AO329)+(VLOOKUP($AP$8,Prices[],2,FALSE)*AP329)+(VLOOKUP($AT$8,Prices[],2,FALSE)*AT329)+(VLOOKUP($AQ$8,Prices[],2,FALSE)*AQ329)+(VLOOKUP($AR$8,Prices[],2,FALSE)*AR329)+(VLOOKUP($AS$8,Prices[],2,FALSE)*AS329)</f>
        <v>327600</v>
      </c>
      <c r="AV329" s="132">
        <f t="shared" ref="AV329:AV392" si="22">AC329*0.35</f>
        <v>489194.99999999994</v>
      </c>
      <c r="AW329" s="91" t="str">
        <f t="shared" ref="AW329:AW392" si="23">IF(AU329&gt;AV329,"Credit is above Limit. Requires HOTM approval",IF(AU329=0," ",IF(AV329&gt;=AU329,"Credit is within Limit","CheckInput")))</f>
        <v>Credit is within Limit</v>
      </c>
      <c r="AX329" s="91" t="str">
        <f>IFERROR(IF(VLOOKUP(C329,'Overdue Credits'!$A:$F,6,0)&gt;2,"High Risk Customer",IF(VLOOKUP(C329,'Overdue Credits'!$A:$F,6,0)&gt;0,"Medium Risk Customer","Low Risk Customer")),"Low Risk Customer")</f>
        <v>Low Risk Customer</v>
      </c>
    </row>
    <row r="330" spans="1:50" x14ac:dyDescent="0.3">
      <c r="A330" s="14">
        <v>322</v>
      </c>
      <c r="B330" s="14" t="s">
        <v>28</v>
      </c>
      <c r="C330" s="14" t="s">
        <v>952</v>
      </c>
      <c r="D330" s="14"/>
      <c r="E330" s="14" t="s">
        <v>1050</v>
      </c>
      <c r="F330" s="14" t="s">
        <v>752</v>
      </c>
      <c r="G330" s="137">
        <f t="shared" si="20"/>
        <v>35</v>
      </c>
      <c r="H330" s="91"/>
      <c r="I330" s="91"/>
      <c r="J330" s="91">
        <v>1</v>
      </c>
      <c r="K330" s="91">
        <v>3</v>
      </c>
      <c r="L330" s="91"/>
      <c r="M330" s="91">
        <v>3</v>
      </c>
      <c r="N330" s="91">
        <v>9</v>
      </c>
      <c r="O330" s="91">
        <v>6</v>
      </c>
      <c r="P330" s="91"/>
      <c r="Q330" s="91"/>
      <c r="R330" s="91"/>
      <c r="S330" s="91"/>
      <c r="T330" s="91"/>
      <c r="U330" s="91"/>
      <c r="V330" s="91">
        <v>2</v>
      </c>
      <c r="W330" s="91"/>
      <c r="X330" s="91">
        <v>11</v>
      </c>
      <c r="Y330" s="91"/>
      <c r="Z330" s="91"/>
      <c r="AA330" s="91"/>
      <c r="AB330" s="91"/>
      <c r="AC330" s="132">
        <f>(VLOOKUP($H$8,Prices[],2,FALSE)*H330)+(VLOOKUP($I$8,Prices[],2,FALSE)*I330)+(VLOOKUP($J$8,Prices[],2,FALSE)*J330)+(VLOOKUP($K$8,Prices[],2,FALSE)*K330)+(VLOOKUP($L$8,Prices[],2,FALSE)*L330)+(VLOOKUP($M$8,Prices[],2,FALSE)*M330)+(VLOOKUP($N$8,Prices[],2,FALSE)*N330)+(VLOOKUP($T$8,Prices[],2,FALSE)*T330)+(VLOOKUP($U$8,Prices[],2,FALSE)*U330)+(VLOOKUP($V$8,Prices[],2,FALSE)*V330)+(VLOOKUP($W$8,Prices[],2,FALSE)*W330)+(VLOOKUP($X$8,Prices[],2,FALSE)*X330)+(VLOOKUP($Y$8,Prices[],2,FALSE)*Y330)+(VLOOKUP($Z$8,Prices[],2,FALSE)*Z330)+(VLOOKUP($AB$8,Prices[],2,FALSE)*AB330)+(VLOOKUP($O$8,Prices[],2,FALSE)*O330)+(VLOOKUP($P$8,Prices[],2,FALSE)*P330)+(VLOOKUP($Q$8,Prices[],2,FALSE)*Q330)+(VLOOKUP($R$8,Prices[],2,FALSE)*R330)+(VLOOKUP($AA$8,Prices[],2,FALSE)*AA330)+(VLOOKUP($S$8,Prices[],2,FALSE)*S330)</f>
        <v>4887000</v>
      </c>
      <c r="AE330" s="132">
        <f t="shared" si="21"/>
        <v>11</v>
      </c>
      <c r="AF330" s="91"/>
      <c r="AG330" s="91"/>
      <c r="AH330" s="91">
        <v>2</v>
      </c>
      <c r="AI330" s="91"/>
      <c r="AJ330" s="91">
        <v>0.5</v>
      </c>
      <c r="AK330" s="91"/>
      <c r="AL330" s="91">
        <v>6</v>
      </c>
      <c r="AM330" s="91">
        <v>0.5</v>
      </c>
      <c r="AN330" s="91"/>
      <c r="AO330" s="91"/>
      <c r="AP330" s="91">
        <v>2</v>
      </c>
      <c r="AQ330" s="91"/>
      <c r="AR330" s="91"/>
      <c r="AS330" s="91"/>
      <c r="AT330" s="91"/>
      <c r="AU330" s="132">
        <f>(VLOOKUP($AF$8,Prices[],2,FALSE)*AF330)+(VLOOKUP($AG$8,Prices[],2,FALSE)*AG330)+(VLOOKUP($AH$8,Prices[],2,FALSE)*AH330)+(VLOOKUP($AI$8,Prices[],2,FALSE)*AI330)+(VLOOKUP($AJ$8,Prices[],2,FALSE)*AJ330)+(VLOOKUP($AK$8,Prices[],2,FALSE)*AK330)+(VLOOKUP($AL$8,Prices[],2,FALSE)*AL330)+(VLOOKUP($AM$8,Prices[],2,FALSE)*AM330)+(VLOOKUP($AN$8,Prices[],2,FALSE)*AN330)+(VLOOKUP($AO$8,Prices[],2,FALSE)*AO330)+(VLOOKUP($AP$8,Prices[],2,FALSE)*AP330)+(VLOOKUP($AT$8,Prices[],2,FALSE)*AT330)+(VLOOKUP($AQ$8,Prices[],2,FALSE)*AQ330)+(VLOOKUP($AR$8,Prices[],2,FALSE)*AR330)+(VLOOKUP($AS$8,Prices[],2,FALSE)*AS330)</f>
        <v>1651500</v>
      </c>
      <c r="AV330" s="132">
        <f t="shared" si="22"/>
        <v>1710450</v>
      </c>
      <c r="AW330" s="91" t="str">
        <f t="shared" si="23"/>
        <v>Credit is within Limit</v>
      </c>
      <c r="AX330" s="91" t="str">
        <f>IFERROR(IF(VLOOKUP(C330,'Overdue Credits'!$A:$F,6,0)&gt;2,"High Risk Customer",IF(VLOOKUP(C330,'Overdue Credits'!$A:$F,6,0)&gt;0,"Medium Risk Customer","Low Risk Customer")),"Low Risk Customer")</f>
        <v>Low Risk Customer</v>
      </c>
    </row>
    <row r="331" spans="1:50" x14ac:dyDescent="0.3">
      <c r="A331" s="14">
        <v>323</v>
      </c>
      <c r="B331" s="14" t="s">
        <v>28</v>
      </c>
      <c r="C331" s="14" t="s">
        <v>934</v>
      </c>
      <c r="D331" s="14"/>
      <c r="E331" s="14" t="s">
        <v>935</v>
      </c>
      <c r="F331" s="14" t="s">
        <v>753</v>
      </c>
      <c r="G331" s="137">
        <f t="shared" si="20"/>
        <v>0</v>
      </c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132">
        <f>(VLOOKUP($H$8,Prices[],2,FALSE)*H331)+(VLOOKUP($I$8,Prices[],2,FALSE)*I331)+(VLOOKUP($J$8,Prices[],2,FALSE)*J331)+(VLOOKUP($K$8,Prices[],2,FALSE)*K331)+(VLOOKUP($L$8,Prices[],2,FALSE)*L331)+(VLOOKUP($M$8,Prices[],2,FALSE)*M331)+(VLOOKUP($N$8,Prices[],2,FALSE)*N331)+(VLOOKUP($T$8,Prices[],2,FALSE)*T331)+(VLOOKUP($U$8,Prices[],2,FALSE)*U331)+(VLOOKUP($V$8,Prices[],2,FALSE)*V331)+(VLOOKUP($W$8,Prices[],2,FALSE)*W331)+(VLOOKUP($X$8,Prices[],2,FALSE)*X331)+(VLOOKUP($Y$8,Prices[],2,FALSE)*Y331)+(VLOOKUP($Z$8,Prices[],2,FALSE)*Z331)+(VLOOKUP($AB$8,Prices[],2,FALSE)*AB331)+(VLOOKUP($O$8,Prices[],2,FALSE)*O331)+(VLOOKUP($P$8,Prices[],2,FALSE)*P331)+(VLOOKUP($Q$8,Prices[],2,FALSE)*Q331)+(VLOOKUP($R$8,Prices[],2,FALSE)*R331)+(VLOOKUP($AA$8,Prices[],2,FALSE)*AA331)+(VLOOKUP($S$8,Prices[],2,FALSE)*S331)</f>
        <v>0</v>
      </c>
      <c r="AE331" s="132">
        <f t="shared" si="21"/>
        <v>0</v>
      </c>
      <c r="AF331" s="91"/>
      <c r="AG331" s="91"/>
      <c r="AH331" s="91"/>
      <c r="AI331" s="91"/>
      <c r="AJ331" s="91"/>
      <c r="AK331" s="91"/>
      <c r="AL331" s="91"/>
      <c r="AM331" s="91"/>
      <c r="AN331" s="91"/>
      <c r="AO331" s="91"/>
      <c r="AP331" s="91"/>
      <c r="AQ331" s="91"/>
      <c r="AR331" s="91"/>
      <c r="AS331" s="91"/>
      <c r="AT331" s="91"/>
      <c r="AU331" s="132">
        <f>(VLOOKUP($AF$8,Prices[],2,FALSE)*AF331)+(VLOOKUP($AG$8,Prices[],2,FALSE)*AG331)+(VLOOKUP($AH$8,Prices[],2,FALSE)*AH331)+(VLOOKUP($AI$8,Prices[],2,FALSE)*AI331)+(VLOOKUP($AJ$8,Prices[],2,FALSE)*AJ331)+(VLOOKUP($AK$8,Prices[],2,FALSE)*AK331)+(VLOOKUP($AL$8,Prices[],2,FALSE)*AL331)+(VLOOKUP($AM$8,Prices[],2,FALSE)*AM331)+(VLOOKUP($AN$8,Prices[],2,FALSE)*AN331)+(VLOOKUP($AO$8,Prices[],2,FALSE)*AO331)+(VLOOKUP($AP$8,Prices[],2,FALSE)*AP331)+(VLOOKUP($AT$8,Prices[],2,FALSE)*AT331)+(VLOOKUP($AQ$8,Prices[],2,FALSE)*AQ331)+(VLOOKUP($AR$8,Prices[],2,FALSE)*AR331)+(VLOOKUP($AS$8,Prices[],2,FALSE)*AS331)</f>
        <v>0</v>
      </c>
      <c r="AV331" s="132">
        <f t="shared" si="22"/>
        <v>0</v>
      </c>
      <c r="AW331" s="91" t="str">
        <f t="shared" si="23"/>
        <v xml:space="preserve"> </v>
      </c>
      <c r="AX331" s="91" t="str">
        <f>IFERROR(IF(VLOOKUP(C331,'Overdue Credits'!$A:$F,6,0)&gt;2,"High Risk Customer",IF(VLOOKUP(C331,'Overdue Credits'!$A:$F,6,0)&gt;0,"Medium Risk Customer","Low Risk Customer")),"Low Risk Customer")</f>
        <v>Low Risk Customer</v>
      </c>
    </row>
    <row r="332" spans="1:50" x14ac:dyDescent="0.3">
      <c r="A332" s="14">
        <v>324</v>
      </c>
      <c r="B332" s="14" t="s">
        <v>28</v>
      </c>
      <c r="C332" s="14" t="s">
        <v>284</v>
      </c>
      <c r="D332" s="14"/>
      <c r="E332" s="14" t="s">
        <v>285</v>
      </c>
      <c r="F332" s="14" t="s">
        <v>752</v>
      </c>
      <c r="G332" s="137">
        <f t="shared" si="20"/>
        <v>35</v>
      </c>
      <c r="H332" s="91"/>
      <c r="I332" s="91"/>
      <c r="J332" s="91">
        <v>2</v>
      </c>
      <c r="K332" s="91">
        <v>2</v>
      </c>
      <c r="L332" s="91"/>
      <c r="M332" s="91">
        <v>3</v>
      </c>
      <c r="N332" s="91">
        <v>5</v>
      </c>
      <c r="O332" s="91">
        <v>7</v>
      </c>
      <c r="P332" s="91"/>
      <c r="Q332" s="91"/>
      <c r="R332" s="91"/>
      <c r="S332" s="91"/>
      <c r="T332" s="91"/>
      <c r="U332" s="91"/>
      <c r="V332" s="91">
        <v>5</v>
      </c>
      <c r="W332" s="91"/>
      <c r="X332" s="91">
        <v>11</v>
      </c>
      <c r="Y332" s="91"/>
      <c r="Z332" s="91"/>
      <c r="AA332" s="91"/>
      <c r="AB332" s="91"/>
      <c r="AC332" s="132">
        <f>(VLOOKUP($H$8,Prices[],2,FALSE)*H332)+(VLOOKUP($I$8,Prices[],2,FALSE)*I332)+(VLOOKUP($J$8,Prices[],2,FALSE)*J332)+(VLOOKUP($K$8,Prices[],2,FALSE)*K332)+(VLOOKUP($L$8,Prices[],2,FALSE)*L332)+(VLOOKUP($M$8,Prices[],2,FALSE)*M332)+(VLOOKUP($N$8,Prices[],2,FALSE)*N332)+(VLOOKUP($T$8,Prices[],2,FALSE)*T332)+(VLOOKUP($U$8,Prices[],2,FALSE)*U332)+(VLOOKUP($V$8,Prices[],2,FALSE)*V332)+(VLOOKUP($W$8,Prices[],2,FALSE)*W332)+(VLOOKUP($X$8,Prices[],2,FALSE)*X332)+(VLOOKUP($Y$8,Prices[],2,FALSE)*Y332)+(VLOOKUP($Z$8,Prices[],2,FALSE)*Z332)+(VLOOKUP($AB$8,Prices[],2,FALSE)*AB332)+(VLOOKUP($O$8,Prices[],2,FALSE)*O332)+(VLOOKUP($P$8,Prices[],2,FALSE)*P332)+(VLOOKUP($Q$8,Prices[],2,FALSE)*Q332)+(VLOOKUP($R$8,Prices[],2,FALSE)*R332)+(VLOOKUP($AA$8,Prices[],2,FALSE)*AA332)+(VLOOKUP($S$8,Prices[],2,FALSE)*S332)</f>
        <v>5127500</v>
      </c>
      <c r="AE332" s="132">
        <f t="shared" si="21"/>
        <v>11.5</v>
      </c>
      <c r="AF332" s="91"/>
      <c r="AG332" s="91"/>
      <c r="AH332" s="91">
        <v>2</v>
      </c>
      <c r="AI332" s="91">
        <v>1</v>
      </c>
      <c r="AJ332" s="91">
        <v>0.5</v>
      </c>
      <c r="AK332" s="91"/>
      <c r="AL332" s="91">
        <v>4</v>
      </c>
      <c r="AM332" s="91">
        <v>1</v>
      </c>
      <c r="AN332" s="91"/>
      <c r="AO332" s="91"/>
      <c r="AP332" s="91">
        <v>3</v>
      </c>
      <c r="AQ332" s="91"/>
      <c r="AR332" s="91"/>
      <c r="AS332" s="91"/>
      <c r="AT332" s="91"/>
      <c r="AU332" s="132">
        <f>(VLOOKUP($AF$8,Prices[],2,FALSE)*AF332)+(VLOOKUP($AG$8,Prices[],2,FALSE)*AG332)+(VLOOKUP($AH$8,Prices[],2,FALSE)*AH332)+(VLOOKUP($AI$8,Prices[],2,FALSE)*AI332)+(VLOOKUP($AJ$8,Prices[],2,FALSE)*AJ332)+(VLOOKUP($AK$8,Prices[],2,FALSE)*AK332)+(VLOOKUP($AL$8,Prices[],2,FALSE)*AL332)+(VLOOKUP($AM$8,Prices[],2,FALSE)*AM332)+(VLOOKUP($AN$8,Prices[],2,FALSE)*AN332)+(VLOOKUP($AO$8,Prices[],2,FALSE)*AO332)+(VLOOKUP($AP$8,Prices[],2,FALSE)*AP332)+(VLOOKUP($AT$8,Prices[],2,FALSE)*AT332)+(VLOOKUP($AQ$8,Prices[],2,FALSE)*AQ332)+(VLOOKUP($AR$8,Prices[],2,FALSE)*AR332)+(VLOOKUP($AS$8,Prices[],2,FALSE)*AS332)</f>
        <v>1750750</v>
      </c>
      <c r="AV332" s="132">
        <f t="shared" si="22"/>
        <v>1794625</v>
      </c>
      <c r="AW332" s="91" t="str">
        <f t="shared" si="23"/>
        <v>Credit is within Limit</v>
      </c>
      <c r="AX332" s="91" t="str">
        <f>IFERROR(IF(VLOOKUP(C332,'Overdue Credits'!$A:$F,6,0)&gt;2,"High Risk Customer",IF(VLOOKUP(C332,'Overdue Credits'!$A:$F,6,0)&gt;0,"Medium Risk Customer","Low Risk Customer")),"Low Risk Customer")</f>
        <v>Medium Risk Customer</v>
      </c>
    </row>
    <row r="333" spans="1:50" x14ac:dyDescent="0.3">
      <c r="A333" s="14">
        <v>325</v>
      </c>
      <c r="B333" s="14" t="s">
        <v>28</v>
      </c>
      <c r="C333" s="14" t="s">
        <v>280</v>
      </c>
      <c r="D333" s="14"/>
      <c r="E333" s="14" t="s">
        <v>281</v>
      </c>
      <c r="F333" s="14" t="s">
        <v>752</v>
      </c>
      <c r="G333" s="137">
        <f t="shared" si="20"/>
        <v>35</v>
      </c>
      <c r="H333" s="91"/>
      <c r="I333" s="91"/>
      <c r="J333" s="91">
        <v>2</v>
      </c>
      <c r="K333" s="91">
        <v>2</v>
      </c>
      <c r="L333" s="91"/>
      <c r="M333" s="91">
        <v>3</v>
      </c>
      <c r="N333" s="91">
        <v>5</v>
      </c>
      <c r="O333" s="91">
        <v>7</v>
      </c>
      <c r="P333" s="91"/>
      <c r="Q333" s="91"/>
      <c r="R333" s="91"/>
      <c r="S333" s="91"/>
      <c r="T333" s="91"/>
      <c r="U333" s="91"/>
      <c r="V333" s="91">
        <v>5</v>
      </c>
      <c r="W333" s="91"/>
      <c r="X333" s="91">
        <v>11</v>
      </c>
      <c r="Y333" s="91"/>
      <c r="Z333" s="91"/>
      <c r="AA333" s="91"/>
      <c r="AB333" s="91"/>
      <c r="AC333" s="132">
        <f>(VLOOKUP($H$8,Prices[],2,FALSE)*H333)+(VLOOKUP($I$8,Prices[],2,FALSE)*I333)+(VLOOKUP($J$8,Prices[],2,FALSE)*J333)+(VLOOKUP($K$8,Prices[],2,FALSE)*K333)+(VLOOKUP($L$8,Prices[],2,FALSE)*L333)+(VLOOKUP($M$8,Prices[],2,FALSE)*M333)+(VLOOKUP($N$8,Prices[],2,FALSE)*N333)+(VLOOKUP($T$8,Prices[],2,FALSE)*T333)+(VLOOKUP($U$8,Prices[],2,FALSE)*U333)+(VLOOKUP($V$8,Prices[],2,FALSE)*V333)+(VLOOKUP($W$8,Prices[],2,FALSE)*W333)+(VLOOKUP($X$8,Prices[],2,FALSE)*X333)+(VLOOKUP($Y$8,Prices[],2,FALSE)*Y333)+(VLOOKUP($Z$8,Prices[],2,FALSE)*Z333)+(VLOOKUP($AB$8,Prices[],2,FALSE)*AB333)+(VLOOKUP($O$8,Prices[],2,FALSE)*O333)+(VLOOKUP($P$8,Prices[],2,FALSE)*P333)+(VLOOKUP($Q$8,Prices[],2,FALSE)*Q333)+(VLOOKUP($R$8,Prices[],2,FALSE)*R333)+(VLOOKUP($AA$8,Prices[],2,FALSE)*AA333)+(VLOOKUP($S$8,Prices[],2,FALSE)*S333)</f>
        <v>5127500</v>
      </c>
      <c r="AE333" s="132">
        <f t="shared" si="21"/>
        <v>11.5</v>
      </c>
      <c r="AF333" s="91"/>
      <c r="AG333" s="91"/>
      <c r="AH333" s="91">
        <v>2</v>
      </c>
      <c r="AI333" s="91">
        <v>1</v>
      </c>
      <c r="AJ333" s="91">
        <v>0.5</v>
      </c>
      <c r="AK333" s="91"/>
      <c r="AL333" s="91">
        <v>4</v>
      </c>
      <c r="AM333" s="91">
        <v>1</v>
      </c>
      <c r="AN333" s="91"/>
      <c r="AO333" s="91"/>
      <c r="AP333" s="91">
        <v>3</v>
      </c>
      <c r="AQ333" s="91"/>
      <c r="AR333" s="91"/>
      <c r="AS333" s="91"/>
      <c r="AT333" s="91"/>
      <c r="AU333" s="132">
        <f>(VLOOKUP($AF$8,Prices[],2,FALSE)*AF333)+(VLOOKUP($AG$8,Prices[],2,FALSE)*AG333)+(VLOOKUP($AH$8,Prices[],2,FALSE)*AH333)+(VLOOKUP($AI$8,Prices[],2,FALSE)*AI333)+(VLOOKUP($AJ$8,Prices[],2,FALSE)*AJ333)+(VLOOKUP($AK$8,Prices[],2,FALSE)*AK333)+(VLOOKUP($AL$8,Prices[],2,FALSE)*AL333)+(VLOOKUP($AM$8,Prices[],2,FALSE)*AM333)+(VLOOKUP($AN$8,Prices[],2,FALSE)*AN333)+(VLOOKUP($AO$8,Prices[],2,FALSE)*AO333)+(VLOOKUP($AP$8,Prices[],2,FALSE)*AP333)+(VLOOKUP($AT$8,Prices[],2,FALSE)*AT333)+(VLOOKUP($AQ$8,Prices[],2,FALSE)*AQ333)+(VLOOKUP($AR$8,Prices[],2,FALSE)*AR333)+(VLOOKUP($AS$8,Prices[],2,FALSE)*AS333)</f>
        <v>1750750</v>
      </c>
      <c r="AV333" s="132">
        <f t="shared" si="22"/>
        <v>1794625</v>
      </c>
      <c r="AW333" s="91" t="str">
        <f t="shared" si="23"/>
        <v>Credit is within Limit</v>
      </c>
      <c r="AX333" s="91" t="str">
        <f>IFERROR(IF(VLOOKUP(C333,'Overdue Credits'!$A:$F,6,0)&gt;2,"High Risk Customer",IF(VLOOKUP(C333,'Overdue Credits'!$A:$F,6,0)&gt;0,"Medium Risk Customer","Low Risk Customer")),"Low Risk Customer")</f>
        <v>Medium Risk Customer</v>
      </c>
    </row>
    <row r="334" spans="1:50" x14ac:dyDescent="0.3">
      <c r="A334" s="14">
        <v>326</v>
      </c>
      <c r="B334" s="14" t="s">
        <v>28</v>
      </c>
      <c r="C334" s="14" t="s">
        <v>276</v>
      </c>
      <c r="D334" s="14"/>
      <c r="E334" s="14" t="s">
        <v>277</v>
      </c>
      <c r="F334" s="14" t="s">
        <v>752</v>
      </c>
      <c r="G334" s="137">
        <f t="shared" si="20"/>
        <v>40</v>
      </c>
      <c r="H334" s="91"/>
      <c r="I334" s="91"/>
      <c r="J334" s="91">
        <v>2</v>
      </c>
      <c r="K334" s="91">
        <v>2</v>
      </c>
      <c r="L334" s="91"/>
      <c r="M334" s="91">
        <v>3</v>
      </c>
      <c r="N334" s="91">
        <v>10</v>
      </c>
      <c r="O334" s="91">
        <v>7</v>
      </c>
      <c r="P334" s="91"/>
      <c r="Q334" s="91"/>
      <c r="R334" s="91"/>
      <c r="S334" s="91"/>
      <c r="T334" s="91"/>
      <c r="U334" s="91"/>
      <c r="V334" s="91">
        <v>5</v>
      </c>
      <c r="W334" s="91"/>
      <c r="X334" s="91">
        <v>11</v>
      </c>
      <c r="Y334" s="91"/>
      <c r="Z334" s="91"/>
      <c r="AA334" s="91"/>
      <c r="AB334" s="91"/>
      <c r="AC334" s="132">
        <f>(VLOOKUP($H$8,Prices[],2,FALSE)*H334)+(VLOOKUP($I$8,Prices[],2,FALSE)*I334)+(VLOOKUP($J$8,Prices[],2,FALSE)*J334)+(VLOOKUP($K$8,Prices[],2,FALSE)*K334)+(VLOOKUP($L$8,Prices[],2,FALSE)*L334)+(VLOOKUP($M$8,Prices[],2,FALSE)*M334)+(VLOOKUP($N$8,Prices[],2,FALSE)*N334)+(VLOOKUP($T$8,Prices[],2,FALSE)*T334)+(VLOOKUP($U$8,Prices[],2,FALSE)*U334)+(VLOOKUP($V$8,Prices[],2,FALSE)*V334)+(VLOOKUP($W$8,Prices[],2,FALSE)*W334)+(VLOOKUP($X$8,Prices[],2,FALSE)*X334)+(VLOOKUP($Y$8,Prices[],2,FALSE)*Y334)+(VLOOKUP($Z$8,Prices[],2,FALSE)*Z334)+(VLOOKUP($AB$8,Prices[],2,FALSE)*AB334)+(VLOOKUP($O$8,Prices[],2,FALSE)*O334)+(VLOOKUP($P$8,Prices[],2,FALSE)*P334)+(VLOOKUP($Q$8,Prices[],2,FALSE)*Q334)+(VLOOKUP($R$8,Prices[],2,FALSE)*R334)+(VLOOKUP($AA$8,Prices[],2,FALSE)*AA334)+(VLOOKUP($S$8,Prices[],2,FALSE)*S334)</f>
        <v>5545000</v>
      </c>
      <c r="AE334" s="132">
        <f t="shared" si="21"/>
        <v>12</v>
      </c>
      <c r="AF334" s="91"/>
      <c r="AG334" s="91"/>
      <c r="AH334" s="91">
        <v>3</v>
      </c>
      <c r="AI334" s="91">
        <v>1</v>
      </c>
      <c r="AJ334" s="91">
        <v>1</v>
      </c>
      <c r="AK334" s="91"/>
      <c r="AL334" s="91">
        <v>3</v>
      </c>
      <c r="AM334" s="91">
        <v>1</v>
      </c>
      <c r="AN334" s="91"/>
      <c r="AO334" s="91"/>
      <c r="AP334" s="91">
        <v>3</v>
      </c>
      <c r="AQ334" s="91"/>
      <c r="AR334" s="91"/>
      <c r="AS334" s="91"/>
      <c r="AT334" s="91"/>
      <c r="AU334" s="132">
        <f>(VLOOKUP($AF$8,Prices[],2,FALSE)*AF334)+(VLOOKUP($AG$8,Prices[],2,FALSE)*AG334)+(VLOOKUP($AH$8,Prices[],2,FALSE)*AH334)+(VLOOKUP($AI$8,Prices[],2,FALSE)*AI334)+(VLOOKUP($AJ$8,Prices[],2,FALSE)*AJ334)+(VLOOKUP($AK$8,Prices[],2,FALSE)*AK334)+(VLOOKUP($AL$8,Prices[],2,FALSE)*AL334)+(VLOOKUP($AM$8,Prices[],2,FALSE)*AM334)+(VLOOKUP($AN$8,Prices[],2,FALSE)*AN334)+(VLOOKUP($AO$8,Prices[],2,FALSE)*AO334)+(VLOOKUP($AP$8,Prices[],2,FALSE)*AP334)+(VLOOKUP($AT$8,Prices[],2,FALSE)*AT334)+(VLOOKUP($AQ$8,Prices[],2,FALSE)*AQ334)+(VLOOKUP($AR$8,Prices[],2,FALSE)*AR334)+(VLOOKUP($AS$8,Prices[],2,FALSE)*AS334)</f>
        <v>1859500</v>
      </c>
      <c r="AV334" s="132">
        <f t="shared" si="22"/>
        <v>1940749.9999999998</v>
      </c>
      <c r="AW334" s="91" t="str">
        <f t="shared" si="23"/>
        <v>Credit is within Limit</v>
      </c>
      <c r="AX334" s="91" t="str">
        <f>IFERROR(IF(VLOOKUP(C334,'Overdue Credits'!$A:$F,6,0)&gt;2,"High Risk Customer",IF(VLOOKUP(C334,'Overdue Credits'!$A:$F,6,0)&gt;0,"Medium Risk Customer","Low Risk Customer")),"Low Risk Customer")</f>
        <v>Medium Risk Customer</v>
      </c>
    </row>
    <row r="335" spans="1:50" x14ac:dyDescent="0.3">
      <c r="A335" s="14">
        <v>327</v>
      </c>
      <c r="B335" s="14" t="s">
        <v>28</v>
      </c>
      <c r="C335" s="14" t="s">
        <v>724</v>
      </c>
      <c r="D335" s="14"/>
      <c r="E335" s="14" t="s">
        <v>725</v>
      </c>
      <c r="F335" s="14" t="s">
        <v>752</v>
      </c>
      <c r="G335" s="137">
        <f t="shared" si="20"/>
        <v>35</v>
      </c>
      <c r="H335" s="91"/>
      <c r="I335" s="91"/>
      <c r="J335" s="91">
        <v>1</v>
      </c>
      <c r="K335" s="91">
        <v>3</v>
      </c>
      <c r="L335" s="91"/>
      <c r="M335" s="91">
        <v>5</v>
      </c>
      <c r="N335" s="91">
        <v>9</v>
      </c>
      <c r="O335" s="91">
        <v>6</v>
      </c>
      <c r="P335" s="91"/>
      <c r="Q335" s="91"/>
      <c r="R335" s="91"/>
      <c r="S335" s="91"/>
      <c r="T335" s="91"/>
      <c r="U335" s="91"/>
      <c r="V335" s="91">
        <v>2</v>
      </c>
      <c r="W335" s="91"/>
      <c r="X335" s="91">
        <v>9</v>
      </c>
      <c r="Y335" s="91"/>
      <c r="Z335" s="91"/>
      <c r="AA335" s="91"/>
      <c r="AB335" s="91"/>
      <c r="AC335" s="132">
        <f>(VLOOKUP($H$8,Prices[],2,FALSE)*H335)+(VLOOKUP($I$8,Prices[],2,FALSE)*I335)+(VLOOKUP($J$8,Prices[],2,FALSE)*J335)+(VLOOKUP($K$8,Prices[],2,FALSE)*K335)+(VLOOKUP($L$8,Prices[],2,FALSE)*L335)+(VLOOKUP($M$8,Prices[],2,FALSE)*M335)+(VLOOKUP($N$8,Prices[],2,FALSE)*N335)+(VLOOKUP($T$8,Prices[],2,FALSE)*T335)+(VLOOKUP($U$8,Prices[],2,FALSE)*U335)+(VLOOKUP($V$8,Prices[],2,FALSE)*V335)+(VLOOKUP($W$8,Prices[],2,FALSE)*W335)+(VLOOKUP($X$8,Prices[],2,FALSE)*X335)+(VLOOKUP($Y$8,Prices[],2,FALSE)*Y335)+(VLOOKUP($Z$8,Prices[],2,FALSE)*Z335)+(VLOOKUP($AB$8,Prices[],2,FALSE)*AB335)+(VLOOKUP($O$8,Prices[],2,FALSE)*O335)+(VLOOKUP($P$8,Prices[],2,FALSE)*P335)+(VLOOKUP($Q$8,Prices[],2,FALSE)*Q335)+(VLOOKUP($R$8,Prices[],2,FALSE)*R335)+(VLOOKUP($AA$8,Prices[],2,FALSE)*AA335)+(VLOOKUP($S$8,Prices[],2,FALSE)*S335)</f>
        <v>4871000</v>
      </c>
      <c r="AE335" s="132">
        <f t="shared" si="21"/>
        <v>11</v>
      </c>
      <c r="AF335" s="91"/>
      <c r="AG335" s="91"/>
      <c r="AH335" s="91">
        <v>2</v>
      </c>
      <c r="AI335" s="91"/>
      <c r="AJ335" s="91">
        <v>0.5</v>
      </c>
      <c r="AK335" s="91"/>
      <c r="AL335" s="91">
        <v>6</v>
      </c>
      <c r="AM335" s="91">
        <v>0.5</v>
      </c>
      <c r="AN335" s="91"/>
      <c r="AO335" s="91"/>
      <c r="AP335" s="91">
        <v>2</v>
      </c>
      <c r="AQ335" s="91"/>
      <c r="AR335" s="91"/>
      <c r="AS335" s="91"/>
      <c r="AT335" s="91"/>
      <c r="AU335" s="132">
        <f>(VLOOKUP($AF$8,Prices[],2,FALSE)*AF335)+(VLOOKUP($AG$8,Prices[],2,FALSE)*AG335)+(VLOOKUP($AH$8,Prices[],2,FALSE)*AH335)+(VLOOKUP($AI$8,Prices[],2,FALSE)*AI335)+(VLOOKUP($AJ$8,Prices[],2,FALSE)*AJ335)+(VLOOKUP($AK$8,Prices[],2,FALSE)*AK335)+(VLOOKUP($AL$8,Prices[],2,FALSE)*AL335)+(VLOOKUP($AM$8,Prices[],2,FALSE)*AM335)+(VLOOKUP($AN$8,Prices[],2,FALSE)*AN335)+(VLOOKUP($AO$8,Prices[],2,FALSE)*AO335)+(VLOOKUP($AP$8,Prices[],2,FALSE)*AP335)+(VLOOKUP($AT$8,Prices[],2,FALSE)*AT335)+(VLOOKUP($AQ$8,Prices[],2,FALSE)*AQ335)+(VLOOKUP($AR$8,Prices[],2,FALSE)*AR335)+(VLOOKUP($AS$8,Prices[],2,FALSE)*AS335)</f>
        <v>1651500</v>
      </c>
      <c r="AV335" s="132">
        <f t="shared" si="22"/>
        <v>1704850</v>
      </c>
      <c r="AW335" s="91" t="str">
        <f t="shared" si="23"/>
        <v>Credit is within Limit</v>
      </c>
      <c r="AX335" s="91" t="str">
        <f>IFERROR(IF(VLOOKUP(C335,'Overdue Credits'!$A:$F,6,0)&gt;2,"High Risk Customer",IF(VLOOKUP(C335,'Overdue Credits'!$A:$F,6,0)&gt;0,"Medium Risk Customer","Low Risk Customer")),"Low Risk Customer")</f>
        <v>Low Risk Customer</v>
      </c>
    </row>
    <row r="336" spans="1:50" x14ac:dyDescent="0.3">
      <c r="A336" s="14">
        <v>328</v>
      </c>
      <c r="B336" s="14" t="s">
        <v>28</v>
      </c>
      <c r="C336" s="14" t="s">
        <v>938</v>
      </c>
      <c r="D336" s="14"/>
      <c r="E336" s="14" t="s">
        <v>939</v>
      </c>
      <c r="F336" s="14" t="s">
        <v>752</v>
      </c>
      <c r="G336" s="137">
        <f t="shared" si="20"/>
        <v>35</v>
      </c>
      <c r="H336" s="91"/>
      <c r="I336" s="91"/>
      <c r="J336" s="91">
        <v>1</v>
      </c>
      <c r="K336" s="91">
        <v>3</v>
      </c>
      <c r="L336" s="91"/>
      <c r="M336" s="91">
        <v>4</v>
      </c>
      <c r="N336" s="91">
        <v>7</v>
      </c>
      <c r="O336" s="91">
        <v>6</v>
      </c>
      <c r="P336" s="91"/>
      <c r="Q336" s="91"/>
      <c r="R336" s="91"/>
      <c r="S336" s="91"/>
      <c r="T336" s="91"/>
      <c r="U336" s="91"/>
      <c r="V336" s="91">
        <v>5</v>
      </c>
      <c r="W336" s="91"/>
      <c r="X336" s="91">
        <v>9</v>
      </c>
      <c r="Y336" s="91"/>
      <c r="Z336" s="91"/>
      <c r="AA336" s="91"/>
      <c r="AB336" s="91"/>
      <c r="AC336" s="132">
        <f>(VLOOKUP($H$8,Prices[],2,FALSE)*H336)+(VLOOKUP($I$8,Prices[],2,FALSE)*I336)+(VLOOKUP($J$8,Prices[],2,FALSE)*J336)+(VLOOKUP($K$8,Prices[],2,FALSE)*K336)+(VLOOKUP($L$8,Prices[],2,FALSE)*L336)+(VLOOKUP($M$8,Prices[],2,FALSE)*M336)+(VLOOKUP($N$8,Prices[],2,FALSE)*N336)+(VLOOKUP($T$8,Prices[],2,FALSE)*T336)+(VLOOKUP($U$8,Prices[],2,FALSE)*U336)+(VLOOKUP($V$8,Prices[],2,FALSE)*V336)+(VLOOKUP($W$8,Prices[],2,FALSE)*W336)+(VLOOKUP($X$8,Prices[],2,FALSE)*X336)+(VLOOKUP($Y$8,Prices[],2,FALSE)*Y336)+(VLOOKUP($Z$8,Prices[],2,FALSE)*Z336)+(VLOOKUP($AB$8,Prices[],2,FALSE)*AB336)+(VLOOKUP($O$8,Prices[],2,FALSE)*O336)+(VLOOKUP($P$8,Prices[],2,FALSE)*P336)+(VLOOKUP($Q$8,Prices[],2,FALSE)*Q336)+(VLOOKUP($R$8,Prices[],2,FALSE)*R336)+(VLOOKUP($AA$8,Prices[],2,FALSE)*AA336)+(VLOOKUP($S$8,Prices[],2,FALSE)*S336)</f>
        <v>4874500</v>
      </c>
      <c r="AE336" s="132">
        <f t="shared" si="21"/>
        <v>11</v>
      </c>
      <c r="AF336" s="91"/>
      <c r="AG336" s="91"/>
      <c r="AH336" s="91">
        <v>2</v>
      </c>
      <c r="AI336" s="91"/>
      <c r="AJ336" s="91">
        <v>0.5</v>
      </c>
      <c r="AK336" s="91"/>
      <c r="AL336" s="91">
        <v>6</v>
      </c>
      <c r="AM336" s="91">
        <v>0.5</v>
      </c>
      <c r="AN336" s="91"/>
      <c r="AO336" s="91"/>
      <c r="AP336" s="91">
        <v>2</v>
      </c>
      <c r="AQ336" s="91"/>
      <c r="AR336" s="91"/>
      <c r="AS336" s="91"/>
      <c r="AT336" s="91"/>
      <c r="AU336" s="132">
        <f>(VLOOKUP($AF$8,Prices[],2,FALSE)*AF336)+(VLOOKUP($AG$8,Prices[],2,FALSE)*AG336)+(VLOOKUP($AH$8,Prices[],2,FALSE)*AH336)+(VLOOKUP($AI$8,Prices[],2,FALSE)*AI336)+(VLOOKUP($AJ$8,Prices[],2,FALSE)*AJ336)+(VLOOKUP($AK$8,Prices[],2,FALSE)*AK336)+(VLOOKUP($AL$8,Prices[],2,FALSE)*AL336)+(VLOOKUP($AM$8,Prices[],2,FALSE)*AM336)+(VLOOKUP($AN$8,Prices[],2,FALSE)*AN336)+(VLOOKUP($AO$8,Prices[],2,FALSE)*AO336)+(VLOOKUP($AP$8,Prices[],2,FALSE)*AP336)+(VLOOKUP($AT$8,Prices[],2,FALSE)*AT336)+(VLOOKUP($AQ$8,Prices[],2,FALSE)*AQ336)+(VLOOKUP($AR$8,Prices[],2,FALSE)*AR336)+(VLOOKUP($AS$8,Prices[],2,FALSE)*AS336)</f>
        <v>1651500</v>
      </c>
      <c r="AV336" s="132">
        <f t="shared" si="22"/>
        <v>1706075</v>
      </c>
      <c r="AW336" s="91" t="str">
        <f t="shared" si="23"/>
        <v>Credit is within Limit</v>
      </c>
      <c r="AX336" s="91" t="str">
        <f>IFERROR(IF(VLOOKUP(C336,'Overdue Credits'!$A:$F,6,0)&gt;2,"High Risk Customer",IF(VLOOKUP(C336,'Overdue Credits'!$A:$F,6,0)&gt;0,"Medium Risk Customer","Low Risk Customer")),"Low Risk Customer")</f>
        <v>Low Risk Customer</v>
      </c>
    </row>
    <row r="337" spans="1:50" x14ac:dyDescent="0.3">
      <c r="A337" s="14">
        <v>329</v>
      </c>
      <c r="B337" s="14" t="s">
        <v>28</v>
      </c>
      <c r="C337" s="14" t="s">
        <v>942</v>
      </c>
      <c r="D337" s="14"/>
      <c r="E337" s="14" t="s">
        <v>943</v>
      </c>
      <c r="F337" s="14" t="s">
        <v>752</v>
      </c>
      <c r="G337" s="137">
        <f t="shared" si="20"/>
        <v>40</v>
      </c>
      <c r="H337" s="91"/>
      <c r="I337" s="91"/>
      <c r="J337" s="91">
        <v>1</v>
      </c>
      <c r="K337" s="91">
        <v>4</v>
      </c>
      <c r="L337" s="91"/>
      <c r="M337" s="91">
        <v>4</v>
      </c>
      <c r="N337" s="91">
        <v>10</v>
      </c>
      <c r="O337" s="91">
        <v>6</v>
      </c>
      <c r="P337" s="91"/>
      <c r="Q337" s="91"/>
      <c r="R337" s="91"/>
      <c r="S337" s="91"/>
      <c r="T337" s="91"/>
      <c r="U337" s="91"/>
      <c r="V337" s="91">
        <v>6</v>
      </c>
      <c r="W337" s="91"/>
      <c r="X337" s="91">
        <v>9</v>
      </c>
      <c r="Y337" s="91"/>
      <c r="Z337" s="91"/>
      <c r="AA337" s="91"/>
      <c r="AB337" s="91"/>
      <c r="AC337" s="132">
        <f>(VLOOKUP($H$8,Prices[],2,FALSE)*H337)+(VLOOKUP($I$8,Prices[],2,FALSE)*I337)+(VLOOKUP($J$8,Prices[],2,FALSE)*J337)+(VLOOKUP($K$8,Prices[],2,FALSE)*K337)+(VLOOKUP($L$8,Prices[],2,FALSE)*L337)+(VLOOKUP($M$8,Prices[],2,FALSE)*M337)+(VLOOKUP($N$8,Prices[],2,FALSE)*N337)+(VLOOKUP($T$8,Prices[],2,FALSE)*T337)+(VLOOKUP($U$8,Prices[],2,FALSE)*U337)+(VLOOKUP($V$8,Prices[],2,FALSE)*V337)+(VLOOKUP($W$8,Prices[],2,FALSE)*W337)+(VLOOKUP($X$8,Prices[],2,FALSE)*X337)+(VLOOKUP($Y$8,Prices[],2,FALSE)*Y337)+(VLOOKUP($Z$8,Prices[],2,FALSE)*Z337)+(VLOOKUP($AB$8,Prices[],2,FALSE)*AB337)+(VLOOKUP($O$8,Prices[],2,FALSE)*O337)+(VLOOKUP($P$8,Prices[],2,FALSE)*P337)+(VLOOKUP($Q$8,Prices[],2,FALSE)*Q337)+(VLOOKUP($R$8,Prices[],2,FALSE)*R337)+(VLOOKUP($AA$8,Prices[],2,FALSE)*AA337)+(VLOOKUP($S$8,Prices[],2,FALSE)*S337)</f>
        <v>5382500</v>
      </c>
      <c r="AE337" s="132">
        <f t="shared" si="21"/>
        <v>12</v>
      </c>
      <c r="AF337" s="91"/>
      <c r="AG337" s="91"/>
      <c r="AH337" s="91">
        <v>3</v>
      </c>
      <c r="AI337" s="91"/>
      <c r="AJ337" s="91">
        <v>1</v>
      </c>
      <c r="AK337" s="91"/>
      <c r="AL337" s="91">
        <v>5</v>
      </c>
      <c r="AM337" s="91">
        <v>1</v>
      </c>
      <c r="AN337" s="91"/>
      <c r="AO337" s="91"/>
      <c r="AP337" s="91">
        <v>2</v>
      </c>
      <c r="AQ337" s="91"/>
      <c r="AR337" s="91"/>
      <c r="AS337" s="91"/>
      <c r="AT337" s="91"/>
      <c r="AU337" s="132">
        <f>(VLOOKUP($AF$8,Prices[],2,FALSE)*AF337)+(VLOOKUP($AG$8,Prices[],2,FALSE)*AG337)+(VLOOKUP($AH$8,Prices[],2,FALSE)*AH337)+(VLOOKUP($AI$8,Prices[],2,FALSE)*AI337)+(VLOOKUP($AJ$8,Prices[],2,FALSE)*AJ337)+(VLOOKUP($AK$8,Prices[],2,FALSE)*AK337)+(VLOOKUP($AL$8,Prices[],2,FALSE)*AL337)+(VLOOKUP($AM$8,Prices[],2,FALSE)*AM337)+(VLOOKUP($AN$8,Prices[],2,FALSE)*AN337)+(VLOOKUP($AO$8,Prices[],2,FALSE)*AO337)+(VLOOKUP($AP$8,Prices[],2,FALSE)*AP337)+(VLOOKUP($AT$8,Prices[],2,FALSE)*AT337)+(VLOOKUP($AQ$8,Prices[],2,FALSE)*AQ337)+(VLOOKUP($AR$8,Prices[],2,FALSE)*AR337)+(VLOOKUP($AS$8,Prices[],2,FALSE)*AS337)</f>
        <v>1836500</v>
      </c>
      <c r="AV337" s="132">
        <f t="shared" si="22"/>
        <v>1883874.9999999998</v>
      </c>
      <c r="AW337" s="91" t="str">
        <f t="shared" si="23"/>
        <v>Credit is within Limit</v>
      </c>
      <c r="AX337" s="91" t="str">
        <f>IFERROR(IF(VLOOKUP(C337,'Overdue Credits'!$A:$F,6,0)&gt;2,"High Risk Customer",IF(VLOOKUP(C337,'Overdue Credits'!$A:$F,6,0)&gt;0,"Medium Risk Customer","Low Risk Customer")),"Low Risk Customer")</f>
        <v>Medium Risk Customer</v>
      </c>
    </row>
    <row r="338" spans="1:50" x14ac:dyDescent="0.3">
      <c r="A338" s="14">
        <v>330</v>
      </c>
      <c r="B338" s="14" t="s">
        <v>28</v>
      </c>
      <c r="C338" s="14" t="s">
        <v>948</v>
      </c>
      <c r="D338" s="14"/>
      <c r="E338" s="14" t="s">
        <v>949</v>
      </c>
      <c r="F338" s="14" t="s">
        <v>752</v>
      </c>
      <c r="G338" s="137">
        <f t="shared" si="20"/>
        <v>0</v>
      </c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132">
        <f>(VLOOKUP($H$8,Prices[],2,FALSE)*H338)+(VLOOKUP($I$8,Prices[],2,FALSE)*I338)+(VLOOKUP($J$8,Prices[],2,FALSE)*J338)+(VLOOKUP($K$8,Prices[],2,FALSE)*K338)+(VLOOKUP($L$8,Prices[],2,FALSE)*L338)+(VLOOKUP($M$8,Prices[],2,FALSE)*M338)+(VLOOKUP($N$8,Prices[],2,FALSE)*N338)+(VLOOKUP($T$8,Prices[],2,FALSE)*T338)+(VLOOKUP($U$8,Prices[],2,FALSE)*U338)+(VLOOKUP($V$8,Prices[],2,FALSE)*V338)+(VLOOKUP($W$8,Prices[],2,FALSE)*W338)+(VLOOKUP($X$8,Prices[],2,FALSE)*X338)+(VLOOKUP($Y$8,Prices[],2,FALSE)*Y338)+(VLOOKUP($Z$8,Prices[],2,FALSE)*Z338)+(VLOOKUP($AB$8,Prices[],2,FALSE)*AB338)+(VLOOKUP($O$8,Prices[],2,FALSE)*O338)+(VLOOKUP($P$8,Prices[],2,FALSE)*P338)+(VLOOKUP($Q$8,Prices[],2,FALSE)*Q338)+(VLOOKUP($R$8,Prices[],2,FALSE)*R338)+(VLOOKUP($AA$8,Prices[],2,FALSE)*AA338)+(VLOOKUP($S$8,Prices[],2,FALSE)*S338)</f>
        <v>0</v>
      </c>
      <c r="AE338" s="132">
        <f t="shared" si="21"/>
        <v>0</v>
      </c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91"/>
      <c r="AQ338" s="91"/>
      <c r="AR338" s="91"/>
      <c r="AS338" s="91"/>
      <c r="AT338" s="91"/>
      <c r="AU338" s="132">
        <f>(VLOOKUP($AF$8,Prices[],2,FALSE)*AF338)+(VLOOKUP($AG$8,Prices[],2,FALSE)*AG338)+(VLOOKUP($AH$8,Prices[],2,FALSE)*AH338)+(VLOOKUP($AI$8,Prices[],2,FALSE)*AI338)+(VLOOKUP($AJ$8,Prices[],2,FALSE)*AJ338)+(VLOOKUP($AK$8,Prices[],2,FALSE)*AK338)+(VLOOKUP($AL$8,Prices[],2,FALSE)*AL338)+(VLOOKUP($AM$8,Prices[],2,FALSE)*AM338)+(VLOOKUP($AN$8,Prices[],2,FALSE)*AN338)+(VLOOKUP($AO$8,Prices[],2,FALSE)*AO338)+(VLOOKUP($AP$8,Prices[],2,FALSE)*AP338)+(VLOOKUP($AT$8,Prices[],2,FALSE)*AT338)+(VLOOKUP($AQ$8,Prices[],2,FALSE)*AQ338)+(VLOOKUP($AR$8,Prices[],2,FALSE)*AR338)+(VLOOKUP($AS$8,Prices[],2,FALSE)*AS338)</f>
        <v>0</v>
      </c>
      <c r="AV338" s="132">
        <f t="shared" si="22"/>
        <v>0</v>
      </c>
      <c r="AW338" s="91" t="str">
        <f t="shared" si="23"/>
        <v xml:space="preserve"> </v>
      </c>
      <c r="AX338" s="91" t="str">
        <f>IFERROR(IF(VLOOKUP(C338,'Overdue Credits'!$A:$F,6,0)&gt;2,"High Risk Customer",IF(VLOOKUP(C338,'Overdue Credits'!$A:$F,6,0)&gt;0,"Medium Risk Customer","Low Risk Customer")),"Low Risk Customer")</f>
        <v>Low Risk Customer</v>
      </c>
    </row>
    <row r="339" spans="1:50" x14ac:dyDescent="0.3">
      <c r="A339" s="14">
        <v>331</v>
      </c>
      <c r="B339" s="14" t="s">
        <v>28</v>
      </c>
      <c r="C339" s="14" t="s">
        <v>940</v>
      </c>
      <c r="D339" s="14"/>
      <c r="E339" s="14" t="s">
        <v>941</v>
      </c>
      <c r="F339" s="14" t="s">
        <v>752</v>
      </c>
      <c r="G339" s="137">
        <f t="shared" si="20"/>
        <v>35</v>
      </c>
      <c r="H339" s="91"/>
      <c r="I339" s="91"/>
      <c r="J339" s="91">
        <v>1</v>
      </c>
      <c r="K339" s="91">
        <v>4</v>
      </c>
      <c r="L339" s="91"/>
      <c r="M339" s="91">
        <v>4</v>
      </c>
      <c r="N339" s="91">
        <v>8</v>
      </c>
      <c r="O339" s="91">
        <v>6</v>
      </c>
      <c r="P339" s="91"/>
      <c r="Q339" s="91"/>
      <c r="R339" s="91"/>
      <c r="S339" s="91"/>
      <c r="T339" s="91"/>
      <c r="U339" s="91"/>
      <c r="V339" s="91">
        <v>3</v>
      </c>
      <c r="W339" s="91"/>
      <c r="X339" s="91">
        <v>9</v>
      </c>
      <c r="Y339" s="91"/>
      <c r="Z339" s="91"/>
      <c r="AA339" s="91"/>
      <c r="AB339" s="91"/>
      <c r="AC339" s="132">
        <f>(VLOOKUP($H$8,Prices[],2,FALSE)*H339)+(VLOOKUP($I$8,Prices[],2,FALSE)*I339)+(VLOOKUP($J$8,Prices[],2,FALSE)*J339)+(VLOOKUP($K$8,Prices[],2,FALSE)*K339)+(VLOOKUP($L$8,Prices[],2,FALSE)*L339)+(VLOOKUP($M$8,Prices[],2,FALSE)*M339)+(VLOOKUP($N$8,Prices[],2,FALSE)*N339)+(VLOOKUP($T$8,Prices[],2,FALSE)*T339)+(VLOOKUP($U$8,Prices[],2,FALSE)*U339)+(VLOOKUP($V$8,Prices[],2,FALSE)*V339)+(VLOOKUP($W$8,Prices[],2,FALSE)*W339)+(VLOOKUP($X$8,Prices[],2,FALSE)*X339)+(VLOOKUP($Y$8,Prices[],2,FALSE)*Y339)+(VLOOKUP($Z$8,Prices[],2,FALSE)*Z339)+(VLOOKUP($AB$8,Prices[],2,FALSE)*AB339)+(VLOOKUP($O$8,Prices[],2,FALSE)*O339)+(VLOOKUP($P$8,Prices[],2,FALSE)*P339)+(VLOOKUP($Q$8,Prices[],2,FALSE)*Q339)+(VLOOKUP($R$8,Prices[],2,FALSE)*R339)+(VLOOKUP($AA$8,Prices[],2,FALSE)*AA339)+(VLOOKUP($S$8,Prices[],2,FALSE)*S339)</f>
        <v>4900500</v>
      </c>
      <c r="AE339" s="132">
        <f t="shared" si="21"/>
        <v>11</v>
      </c>
      <c r="AF339" s="91"/>
      <c r="AG339" s="91"/>
      <c r="AH339" s="91">
        <v>2</v>
      </c>
      <c r="AI339" s="91"/>
      <c r="AJ339" s="91">
        <v>0.5</v>
      </c>
      <c r="AK339" s="91"/>
      <c r="AL339" s="91">
        <v>6</v>
      </c>
      <c r="AM339" s="91">
        <v>0.5</v>
      </c>
      <c r="AN339" s="91"/>
      <c r="AO339" s="91"/>
      <c r="AP339" s="91">
        <v>2</v>
      </c>
      <c r="AQ339" s="91"/>
      <c r="AR339" s="91"/>
      <c r="AS339" s="91"/>
      <c r="AT339" s="91"/>
      <c r="AU339" s="132">
        <f>(VLOOKUP($AF$8,Prices[],2,FALSE)*AF339)+(VLOOKUP($AG$8,Prices[],2,FALSE)*AG339)+(VLOOKUP($AH$8,Prices[],2,FALSE)*AH339)+(VLOOKUP($AI$8,Prices[],2,FALSE)*AI339)+(VLOOKUP($AJ$8,Prices[],2,FALSE)*AJ339)+(VLOOKUP($AK$8,Prices[],2,FALSE)*AK339)+(VLOOKUP($AL$8,Prices[],2,FALSE)*AL339)+(VLOOKUP($AM$8,Prices[],2,FALSE)*AM339)+(VLOOKUP($AN$8,Prices[],2,FALSE)*AN339)+(VLOOKUP($AO$8,Prices[],2,FALSE)*AO339)+(VLOOKUP($AP$8,Prices[],2,FALSE)*AP339)+(VLOOKUP($AT$8,Prices[],2,FALSE)*AT339)+(VLOOKUP($AQ$8,Prices[],2,FALSE)*AQ339)+(VLOOKUP($AR$8,Prices[],2,FALSE)*AR339)+(VLOOKUP($AS$8,Prices[],2,FALSE)*AS339)</f>
        <v>1651500</v>
      </c>
      <c r="AV339" s="132">
        <f t="shared" si="22"/>
        <v>1715175</v>
      </c>
      <c r="AW339" s="91" t="str">
        <f t="shared" si="23"/>
        <v>Credit is within Limit</v>
      </c>
      <c r="AX339" s="91" t="str">
        <f>IFERROR(IF(VLOOKUP(C339,'Overdue Credits'!$A:$F,6,0)&gt;2,"High Risk Customer",IF(VLOOKUP(C339,'Overdue Credits'!$A:$F,6,0)&gt;0,"Medium Risk Customer","Low Risk Customer")),"Low Risk Customer")</f>
        <v>Low Risk Customer</v>
      </c>
    </row>
    <row r="340" spans="1:50" x14ac:dyDescent="0.3">
      <c r="A340" s="14">
        <v>332</v>
      </c>
      <c r="B340" s="14" t="s">
        <v>28</v>
      </c>
      <c r="C340" s="14" t="s">
        <v>946</v>
      </c>
      <c r="D340" s="14"/>
      <c r="E340" s="14" t="s">
        <v>947</v>
      </c>
      <c r="F340" s="14" t="s">
        <v>753</v>
      </c>
      <c r="G340" s="137">
        <f t="shared" si="20"/>
        <v>0</v>
      </c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132">
        <f>(VLOOKUP($H$8,Prices[],2,FALSE)*H340)+(VLOOKUP($I$8,Prices[],2,FALSE)*I340)+(VLOOKUP($J$8,Prices[],2,FALSE)*J340)+(VLOOKUP($K$8,Prices[],2,FALSE)*K340)+(VLOOKUP($L$8,Prices[],2,FALSE)*L340)+(VLOOKUP($M$8,Prices[],2,FALSE)*M340)+(VLOOKUP($N$8,Prices[],2,FALSE)*N340)+(VLOOKUP($T$8,Prices[],2,FALSE)*T340)+(VLOOKUP($U$8,Prices[],2,FALSE)*U340)+(VLOOKUP($V$8,Prices[],2,FALSE)*V340)+(VLOOKUP($W$8,Prices[],2,FALSE)*W340)+(VLOOKUP($X$8,Prices[],2,FALSE)*X340)+(VLOOKUP($Y$8,Prices[],2,FALSE)*Y340)+(VLOOKUP($Z$8,Prices[],2,FALSE)*Z340)+(VLOOKUP($AB$8,Prices[],2,FALSE)*AB340)+(VLOOKUP($O$8,Prices[],2,FALSE)*O340)+(VLOOKUP($P$8,Prices[],2,FALSE)*P340)+(VLOOKUP($Q$8,Prices[],2,FALSE)*Q340)+(VLOOKUP($R$8,Prices[],2,FALSE)*R340)+(VLOOKUP($AA$8,Prices[],2,FALSE)*AA340)+(VLOOKUP($S$8,Prices[],2,FALSE)*S340)</f>
        <v>0</v>
      </c>
      <c r="AE340" s="132">
        <f t="shared" si="21"/>
        <v>0</v>
      </c>
      <c r="AF340" s="91"/>
      <c r="AG340" s="91"/>
      <c r="AH340" s="91"/>
      <c r="AI340" s="91"/>
      <c r="AJ340" s="91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132">
        <f>(VLOOKUP($AF$8,Prices[],2,FALSE)*AF340)+(VLOOKUP($AG$8,Prices[],2,FALSE)*AG340)+(VLOOKUP($AH$8,Prices[],2,FALSE)*AH340)+(VLOOKUP($AI$8,Prices[],2,FALSE)*AI340)+(VLOOKUP($AJ$8,Prices[],2,FALSE)*AJ340)+(VLOOKUP($AK$8,Prices[],2,FALSE)*AK340)+(VLOOKUP($AL$8,Prices[],2,FALSE)*AL340)+(VLOOKUP($AM$8,Prices[],2,FALSE)*AM340)+(VLOOKUP($AN$8,Prices[],2,FALSE)*AN340)+(VLOOKUP($AO$8,Prices[],2,FALSE)*AO340)+(VLOOKUP($AP$8,Prices[],2,FALSE)*AP340)+(VLOOKUP($AT$8,Prices[],2,FALSE)*AT340)+(VLOOKUP($AQ$8,Prices[],2,FALSE)*AQ340)+(VLOOKUP($AR$8,Prices[],2,FALSE)*AR340)+(VLOOKUP($AS$8,Prices[],2,FALSE)*AS340)</f>
        <v>0</v>
      </c>
      <c r="AV340" s="132">
        <f t="shared" si="22"/>
        <v>0</v>
      </c>
      <c r="AW340" s="91" t="str">
        <f t="shared" si="23"/>
        <v xml:space="preserve"> </v>
      </c>
      <c r="AX340" s="91" t="str">
        <f>IFERROR(IF(VLOOKUP(C340,'Overdue Credits'!$A:$F,6,0)&gt;2,"High Risk Customer",IF(VLOOKUP(C340,'Overdue Credits'!$A:$F,6,0)&gt;0,"Medium Risk Customer","Low Risk Customer")),"Low Risk Customer")</f>
        <v>Low Risk Customer</v>
      </c>
    </row>
    <row r="341" spans="1:50" x14ac:dyDescent="0.3">
      <c r="A341" s="14">
        <v>333</v>
      </c>
      <c r="B341" s="14" t="s">
        <v>28</v>
      </c>
      <c r="C341" s="14" t="s">
        <v>944</v>
      </c>
      <c r="D341" s="14"/>
      <c r="E341" s="14" t="s">
        <v>945</v>
      </c>
      <c r="F341" s="14" t="s">
        <v>753</v>
      </c>
      <c r="G341" s="137">
        <f t="shared" si="20"/>
        <v>0</v>
      </c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132">
        <f>(VLOOKUP($H$8,Prices[],2,FALSE)*H341)+(VLOOKUP($I$8,Prices[],2,FALSE)*I341)+(VLOOKUP($J$8,Prices[],2,FALSE)*J341)+(VLOOKUP($K$8,Prices[],2,FALSE)*K341)+(VLOOKUP($L$8,Prices[],2,FALSE)*L341)+(VLOOKUP($M$8,Prices[],2,FALSE)*M341)+(VLOOKUP($N$8,Prices[],2,FALSE)*N341)+(VLOOKUP($T$8,Prices[],2,FALSE)*T341)+(VLOOKUP($U$8,Prices[],2,FALSE)*U341)+(VLOOKUP($V$8,Prices[],2,FALSE)*V341)+(VLOOKUP($W$8,Prices[],2,FALSE)*W341)+(VLOOKUP($X$8,Prices[],2,FALSE)*X341)+(VLOOKUP($Y$8,Prices[],2,FALSE)*Y341)+(VLOOKUP($Z$8,Prices[],2,FALSE)*Z341)+(VLOOKUP($AB$8,Prices[],2,FALSE)*AB341)+(VLOOKUP($O$8,Prices[],2,FALSE)*O341)+(VLOOKUP($P$8,Prices[],2,FALSE)*P341)+(VLOOKUP($Q$8,Prices[],2,FALSE)*Q341)+(VLOOKUP($R$8,Prices[],2,FALSE)*R341)+(VLOOKUP($AA$8,Prices[],2,FALSE)*AA341)+(VLOOKUP($S$8,Prices[],2,FALSE)*S341)</f>
        <v>0</v>
      </c>
      <c r="AE341" s="132">
        <f t="shared" si="21"/>
        <v>0</v>
      </c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132">
        <f>(VLOOKUP($AF$8,Prices[],2,FALSE)*AF341)+(VLOOKUP($AG$8,Prices[],2,FALSE)*AG341)+(VLOOKUP($AH$8,Prices[],2,FALSE)*AH341)+(VLOOKUP($AI$8,Prices[],2,FALSE)*AI341)+(VLOOKUP($AJ$8,Prices[],2,FALSE)*AJ341)+(VLOOKUP($AK$8,Prices[],2,FALSE)*AK341)+(VLOOKUP($AL$8,Prices[],2,FALSE)*AL341)+(VLOOKUP($AM$8,Prices[],2,FALSE)*AM341)+(VLOOKUP($AN$8,Prices[],2,FALSE)*AN341)+(VLOOKUP($AO$8,Prices[],2,FALSE)*AO341)+(VLOOKUP($AP$8,Prices[],2,FALSE)*AP341)+(VLOOKUP($AT$8,Prices[],2,FALSE)*AT341)+(VLOOKUP($AQ$8,Prices[],2,FALSE)*AQ341)+(VLOOKUP($AR$8,Prices[],2,FALSE)*AR341)+(VLOOKUP($AS$8,Prices[],2,FALSE)*AS341)</f>
        <v>0</v>
      </c>
      <c r="AV341" s="132">
        <f t="shared" si="22"/>
        <v>0</v>
      </c>
      <c r="AW341" s="91" t="str">
        <f t="shared" si="23"/>
        <v xml:space="preserve"> </v>
      </c>
      <c r="AX341" s="91" t="str">
        <f>IFERROR(IF(VLOOKUP(C341,'Overdue Credits'!$A:$F,6,0)&gt;2,"High Risk Customer",IF(VLOOKUP(C341,'Overdue Credits'!$A:$F,6,0)&gt;0,"Medium Risk Customer","Low Risk Customer")),"Low Risk Customer")</f>
        <v>Low Risk Customer</v>
      </c>
    </row>
    <row r="342" spans="1:50" x14ac:dyDescent="0.3">
      <c r="A342" s="14">
        <v>334</v>
      </c>
      <c r="B342" s="14" t="s">
        <v>28</v>
      </c>
      <c r="C342" s="14" t="s">
        <v>950</v>
      </c>
      <c r="D342" s="14"/>
      <c r="E342" s="14" t="s">
        <v>951</v>
      </c>
      <c r="F342" s="14" t="s">
        <v>752</v>
      </c>
      <c r="G342" s="137">
        <f t="shared" si="20"/>
        <v>40</v>
      </c>
      <c r="H342" s="91"/>
      <c r="I342" s="91"/>
      <c r="J342" s="91">
        <v>1</v>
      </c>
      <c r="K342" s="91">
        <v>4</v>
      </c>
      <c r="L342" s="91"/>
      <c r="M342" s="91">
        <v>4</v>
      </c>
      <c r="N342" s="91">
        <v>10</v>
      </c>
      <c r="O342" s="91">
        <v>6</v>
      </c>
      <c r="P342" s="91"/>
      <c r="Q342" s="91"/>
      <c r="R342" s="91"/>
      <c r="S342" s="91"/>
      <c r="T342" s="91"/>
      <c r="U342" s="91"/>
      <c r="V342" s="91">
        <v>6</v>
      </c>
      <c r="W342" s="91"/>
      <c r="X342" s="91">
        <v>9</v>
      </c>
      <c r="Y342" s="91"/>
      <c r="Z342" s="91"/>
      <c r="AA342" s="91"/>
      <c r="AB342" s="91"/>
      <c r="AC342" s="132">
        <f>(VLOOKUP($H$8,Prices[],2,FALSE)*H342)+(VLOOKUP($I$8,Prices[],2,FALSE)*I342)+(VLOOKUP($J$8,Prices[],2,FALSE)*J342)+(VLOOKUP($K$8,Prices[],2,FALSE)*K342)+(VLOOKUP($L$8,Prices[],2,FALSE)*L342)+(VLOOKUP($M$8,Prices[],2,FALSE)*M342)+(VLOOKUP($N$8,Prices[],2,FALSE)*N342)+(VLOOKUP($T$8,Prices[],2,FALSE)*T342)+(VLOOKUP($U$8,Prices[],2,FALSE)*U342)+(VLOOKUP($V$8,Prices[],2,FALSE)*V342)+(VLOOKUP($W$8,Prices[],2,FALSE)*W342)+(VLOOKUP($X$8,Prices[],2,FALSE)*X342)+(VLOOKUP($Y$8,Prices[],2,FALSE)*Y342)+(VLOOKUP($Z$8,Prices[],2,FALSE)*Z342)+(VLOOKUP($AB$8,Prices[],2,FALSE)*AB342)+(VLOOKUP($O$8,Prices[],2,FALSE)*O342)+(VLOOKUP($P$8,Prices[],2,FALSE)*P342)+(VLOOKUP($Q$8,Prices[],2,FALSE)*Q342)+(VLOOKUP($R$8,Prices[],2,FALSE)*R342)+(VLOOKUP($AA$8,Prices[],2,FALSE)*AA342)+(VLOOKUP($S$8,Prices[],2,FALSE)*S342)</f>
        <v>5382500</v>
      </c>
      <c r="AE342" s="132">
        <f t="shared" si="21"/>
        <v>12</v>
      </c>
      <c r="AF342" s="91"/>
      <c r="AG342" s="91"/>
      <c r="AH342" s="91">
        <v>3</v>
      </c>
      <c r="AI342" s="91"/>
      <c r="AJ342" s="91">
        <v>1</v>
      </c>
      <c r="AK342" s="91"/>
      <c r="AL342" s="91">
        <v>5</v>
      </c>
      <c r="AM342" s="91">
        <v>1</v>
      </c>
      <c r="AN342" s="91"/>
      <c r="AO342" s="91"/>
      <c r="AP342" s="91">
        <v>2</v>
      </c>
      <c r="AQ342" s="91"/>
      <c r="AR342" s="91"/>
      <c r="AS342" s="91"/>
      <c r="AT342" s="91"/>
      <c r="AU342" s="132">
        <f>(VLOOKUP($AF$8,Prices[],2,FALSE)*AF342)+(VLOOKUP($AG$8,Prices[],2,FALSE)*AG342)+(VLOOKUP($AH$8,Prices[],2,FALSE)*AH342)+(VLOOKUP($AI$8,Prices[],2,FALSE)*AI342)+(VLOOKUP($AJ$8,Prices[],2,FALSE)*AJ342)+(VLOOKUP($AK$8,Prices[],2,FALSE)*AK342)+(VLOOKUP($AL$8,Prices[],2,FALSE)*AL342)+(VLOOKUP($AM$8,Prices[],2,FALSE)*AM342)+(VLOOKUP($AN$8,Prices[],2,FALSE)*AN342)+(VLOOKUP($AO$8,Prices[],2,FALSE)*AO342)+(VLOOKUP($AP$8,Prices[],2,FALSE)*AP342)+(VLOOKUP($AT$8,Prices[],2,FALSE)*AT342)+(VLOOKUP($AQ$8,Prices[],2,FALSE)*AQ342)+(VLOOKUP($AR$8,Prices[],2,FALSE)*AR342)+(VLOOKUP($AS$8,Prices[],2,FALSE)*AS342)</f>
        <v>1836500</v>
      </c>
      <c r="AV342" s="132">
        <f t="shared" si="22"/>
        <v>1883874.9999999998</v>
      </c>
      <c r="AW342" s="91" t="str">
        <f t="shared" si="23"/>
        <v>Credit is within Limit</v>
      </c>
      <c r="AX342" s="91" t="str">
        <f>IFERROR(IF(VLOOKUP(C342,'Overdue Credits'!$A:$F,6,0)&gt;2,"High Risk Customer",IF(VLOOKUP(C342,'Overdue Credits'!$A:$F,6,0)&gt;0,"Medium Risk Customer","Low Risk Customer")),"Low Risk Customer")</f>
        <v>Low Risk Customer</v>
      </c>
    </row>
    <row r="343" spans="1:50" x14ac:dyDescent="0.3">
      <c r="A343" s="14">
        <v>335</v>
      </c>
      <c r="B343" s="14" t="s">
        <v>28</v>
      </c>
      <c r="C343" s="14" t="s">
        <v>936</v>
      </c>
      <c r="D343" s="14"/>
      <c r="E343" s="14" t="s">
        <v>937</v>
      </c>
      <c r="F343" s="14" t="s">
        <v>753</v>
      </c>
      <c r="G343" s="137">
        <f t="shared" si="20"/>
        <v>10</v>
      </c>
      <c r="H343" s="91"/>
      <c r="I343" s="91"/>
      <c r="J343" s="91">
        <v>0.5</v>
      </c>
      <c r="K343" s="91">
        <v>0.4</v>
      </c>
      <c r="L343" s="91"/>
      <c r="M343" s="91">
        <v>0.6</v>
      </c>
      <c r="N343" s="91">
        <v>3</v>
      </c>
      <c r="O343" s="91">
        <v>2</v>
      </c>
      <c r="P343" s="91"/>
      <c r="Q343" s="91"/>
      <c r="R343" s="91"/>
      <c r="S343" s="91"/>
      <c r="T343" s="91"/>
      <c r="U343" s="91"/>
      <c r="V343" s="91">
        <v>0.5</v>
      </c>
      <c r="W343" s="91"/>
      <c r="X343" s="91">
        <v>3</v>
      </c>
      <c r="Y343" s="91"/>
      <c r="Z343" s="91"/>
      <c r="AA343" s="91"/>
      <c r="AB343" s="91"/>
      <c r="AC343" s="132">
        <f>(VLOOKUP($H$8,Prices[],2,FALSE)*H343)+(VLOOKUP($I$8,Prices[],2,FALSE)*I343)+(VLOOKUP($J$8,Prices[],2,FALSE)*J343)+(VLOOKUP($K$8,Prices[],2,FALSE)*K343)+(VLOOKUP($L$8,Prices[],2,FALSE)*L343)+(VLOOKUP($M$8,Prices[],2,FALSE)*M343)+(VLOOKUP($N$8,Prices[],2,FALSE)*N343)+(VLOOKUP($T$8,Prices[],2,FALSE)*T343)+(VLOOKUP($U$8,Prices[],2,FALSE)*U343)+(VLOOKUP($V$8,Prices[],2,FALSE)*V343)+(VLOOKUP($W$8,Prices[],2,FALSE)*W343)+(VLOOKUP($X$8,Prices[],2,FALSE)*X343)+(VLOOKUP($Y$8,Prices[],2,FALSE)*Y343)+(VLOOKUP($Z$8,Prices[],2,FALSE)*Z343)+(VLOOKUP($AB$8,Prices[],2,FALSE)*AB343)+(VLOOKUP($O$8,Prices[],2,FALSE)*O343)+(VLOOKUP($P$8,Prices[],2,FALSE)*P343)+(VLOOKUP($Q$8,Prices[],2,FALSE)*Q343)+(VLOOKUP($R$8,Prices[],2,FALSE)*R343)+(VLOOKUP($AA$8,Prices[],2,FALSE)*AA343)+(VLOOKUP($S$8,Prices[],2,FALSE)*S343)</f>
        <v>1397700</v>
      </c>
      <c r="AE343" s="132">
        <f t="shared" si="21"/>
        <v>2.7</v>
      </c>
      <c r="AF343" s="91"/>
      <c r="AG343" s="91"/>
      <c r="AH343" s="91">
        <v>0.5</v>
      </c>
      <c r="AI343" s="91"/>
      <c r="AJ343" s="91">
        <v>0.3</v>
      </c>
      <c r="AK343" s="91"/>
      <c r="AL343" s="91">
        <v>1</v>
      </c>
      <c r="AM343" s="91">
        <v>0.4</v>
      </c>
      <c r="AN343" s="91"/>
      <c r="AO343" s="91"/>
      <c r="AP343" s="91">
        <v>0.5</v>
      </c>
      <c r="AQ343" s="91"/>
      <c r="AR343" s="91"/>
      <c r="AS343" s="91"/>
      <c r="AT343" s="91"/>
      <c r="AU343" s="132">
        <f>(VLOOKUP($AF$8,Prices[],2,FALSE)*AF343)+(VLOOKUP($AG$8,Prices[],2,FALSE)*AG343)+(VLOOKUP($AH$8,Prices[],2,FALSE)*AH343)+(VLOOKUP($AI$8,Prices[],2,FALSE)*AI343)+(VLOOKUP($AJ$8,Prices[],2,FALSE)*AJ343)+(VLOOKUP($AK$8,Prices[],2,FALSE)*AK343)+(VLOOKUP($AL$8,Prices[],2,FALSE)*AL343)+(VLOOKUP($AM$8,Prices[],2,FALSE)*AM343)+(VLOOKUP($AN$8,Prices[],2,FALSE)*AN343)+(VLOOKUP($AO$8,Prices[],2,FALSE)*AO343)+(VLOOKUP($AP$8,Prices[],2,FALSE)*AP343)+(VLOOKUP($AT$8,Prices[],2,FALSE)*AT343)+(VLOOKUP($AQ$8,Prices[],2,FALSE)*AQ343)+(VLOOKUP($AR$8,Prices[],2,FALSE)*AR343)+(VLOOKUP($AS$8,Prices[],2,FALSE)*AS343)</f>
        <v>403850</v>
      </c>
      <c r="AV343" s="132">
        <f t="shared" si="22"/>
        <v>489194.99999999994</v>
      </c>
      <c r="AW343" s="91" t="str">
        <f t="shared" si="23"/>
        <v>Credit is within Limit</v>
      </c>
      <c r="AX343" s="91" t="str">
        <f>IFERROR(IF(VLOOKUP(C343,'Overdue Credits'!$A:$F,6,0)&gt;2,"High Risk Customer",IF(VLOOKUP(C343,'Overdue Credits'!$A:$F,6,0)&gt;0,"Medium Risk Customer","Low Risk Customer")),"Low Risk Customer")</f>
        <v>Low Risk Customer</v>
      </c>
    </row>
    <row r="344" spans="1:50" x14ac:dyDescent="0.3">
      <c r="A344" s="14">
        <v>336</v>
      </c>
      <c r="B344" s="14" t="s">
        <v>28</v>
      </c>
      <c r="C344" s="14" t="s">
        <v>1398</v>
      </c>
      <c r="D344" s="14"/>
      <c r="E344" s="14" t="s">
        <v>1399</v>
      </c>
      <c r="F344" s="14" t="s">
        <v>753</v>
      </c>
      <c r="G344" s="137">
        <f t="shared" si="20"/>
        <v>15</v>
      </c>
      <c r="H344" s="91"/>
      <c r="I344" s="91"/>
      <c r="J344" s="91"/>
      <c r="K344" s="91"/>
      <c r="L344" s="91"/>
      <c r="M344" s="91"/>
      <c r="N344" s="91">
        <v>3</v>
      </c>
      <c r="O344" s="91">
        <v>5</v>
      </c>
      <c r="P344" s="91"/>
      <c r="Q344" s="91"/>
      <c r="R344" s="91"/>
      <c r="S344" s="91"/>
      <c r="T344" s="91"/>
      <c r="U344" s="91"/>
      <c r="V344" s="91"/>
      <c r="W344" s="91"/>
      <c r="X344" s="91">
        <v>6</v>
      </c>
      <c r="Y344" s="91">
        <v>1</v>
      </c>
      <c r="Z344" s="91"/>
      <c r="AA344" s="91"/>
      <c r="AB344" s="91"/>
      <c r="AC344" s="132">
        <f>(VLOOKUP($H$8,Prices[],2,FALSE)*H344)+(VLOOKUP($I$8,Prices[],2,FALSE)*I344)+(VLOOKUP($J$8,Prices[],2,FALSE)*J344)+(VLOOKUP($K$8,Prices[],2,FALSE)*K344)+(VLOOKUP($L$8,Prices[],2,FALSE)*L344)+(VLOOKUP($M$8,Prices[],2,FALSE)*M344)+(VLOOKUP($N$8,Prices[],2,FALSE)*N344)+(VLOOKUP($T$8,Prices[],2,FALSE)*T344)+(VLOOKUP($U$8,Prices[],2,FALSE)*U344)+(VLOOKUP($V$8,Prices[],2,FALSE)*V344)+(VLOOKUP($W$8,Prices[],2,FALSE)*W344)+(VLOOKUP($X$8,Prices[],2,FALSE)*X344)+(VLOOKUP($Y$8,Prices[],2,FALSE)*Y344)+(VLOOKUP($Z$8,Prices[],2,FALSE)*Z344)+(VLOOKUP($AB$8,Prices[],2,FALSE)*AB344)+(VLOOKUP($O$8,Prices[],2,FALSE)*O344)+(VLOOKUP($P$8,Prices[],2,FALSE)*P344)+(VLOOKUP($Q$8,Prices[],2,FALSE)*Q344)+(VLOOKUP($R$8,Prices[],2,FALSE)*R344)+(VLOOKUP($AA$8,Prices[],2,FALSE)*AA344)+(VLOOKUP($S$8,Prices[],2,FALSE)*S344)</f>
        <v>2215500</v>
      </c>
      <c r="AE344" s="132">
        <f t="shared" si="21"/>
        <v>4</v>
      </c>
      <c r="AF344" s="91"/>
      <c r="AG344" s="91"/>
      <c r="AH344" s="91"/>
      <c r="AI344" s="91"/>
      <c r="AJ344" s="91"/>
      <c r="AK344" s="91"/>
      <c r="AL344" s="91">
        <v>3</v>
      </c>
      <c r="AM344" s="91"/>
      <c r="AN344" s="91"/>
      <c r="AO344" s="91"/>
      <c r="AP344" s="91">
        <v>1</v>
      </c>
      <c r="AQ344" s="91"/>
      <c r="AR344" s="91"/>
      <c r="AS344" s="91"/>
      <c r="AT344" s="91"/>
      <c r="AU344" s="132">
        <f>(VLOOKUP($AF$8,Prices[],2,FALSE)*AF344)+(VLOOKUP($AG$8,Prices[],2,FALSE)*AG344)+(VLOOKUP($AH$8,Prices[],2,FALSE)*AH344)+(VLOOKUP($AI$8,Prices[],2,FALSE)*AI344)+(VLOOKUP($AJ$8,Prices[],2,FALSE)*AJ344)+(VLOOKUP($AK$8,Prices[],2,FALSE)*AK344)+(VLOOKUP($AL$8,Prices[],2,FALSE)*AL344)+(VLOOKUP($AM$8,Prices[],2,FALSE)*AM344)+(VLOOKUP($AN$8,Prices[],2,FALSE)*AN344)+(VLOOKUP($AO$8,Prices[],2,FALSE)*AO344)+(VLOOKUP($AP$8,Prices[],2,FALSE)*AP344)+(VLOOKUP($AT$8,Prices[],2,FALSE)*AT344)+(VLOOKUP($AQ$8,Prices[],2,FALSE)*AQ344)+(VLOOKUP($AR$8,Prices[],2,FALSE)*AR344)+(VLOOKUP($AS$8,Prices[],2,FALSE)*AS344)</f>
        <v>562500</v>
      </c>
      <c r="AV344" s="132">
        <f t="shared" si="22"/>
        <v>775425</v>
      </c>
      <c r="AW344" s="91" t="str">
        <f t="shared" si="23"/>
        <v>Credit is within Limit</v>
      </c>
      <c r="AX344" s="91" t="str">
        <f>IFERROR(IF(VLOOKUP(C344,'Overdue Credits'!$A:$F,6,0)&gt;2,"High Risk Customer",IF(VLOOKUP(C344,'Overdue Credits'!$A:$F,6,0)&gt;0,"Medium Risk Customer","Low Risk Customer")),"Low Risk Customer")</f>
        <v>Low Risk Customer</v>
      </c>
    </row>
    <row r="345" spans="1:50" x14ac:dyDescent="0.3">
      <c r="A345" s="14">
        <v>337</v>
      </c>
      <c r="B345" s="14" t="s">
        <v>28</v>
      </c>
      <c r="C345" s="14" t="s">
        <v>1400</v>
      </c>
      <c r="D345" s="14" t="s">
        <v>1310</v>
      </c>
      <c r="E345" s="14" t="s">
        <v>1401</v>
      </c>
      <c r="F345" s="14" t="s">
        <v>753</v>
      </c>
      <c r="G345" s="137">
        <f t="shared" si="20"/>
        <v>0</v>
      </c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132">
        <f>(VLOOKUP($H$8,Prices[],2,FALSE)*H345)+(VLOOKUP($I$8,Prices[],2,FALSE)*I345)+(VLOOKUP($J$8,Prices[],2,FALSE)*J345)+(VLOOKUP($K$8,Prices[],2,FALSE)*K345)+(VLOOKUP($L$8,Prices[],2,FALSE)*L345)+(VLOOKUP($M$8,Prices[],2,FALSE)*M345)+(VLOOKUP($N$8,Prices[],2,FALSE)*N345)+(VLOOKUP($T$8,Prices[],2,FALSE)*T345)+(VLOOKUP($U$8,Prices[],2,FALSE)*U345)+(VLOOKUP($V$8,Prices[],2,FALSE)*V345)+(VLOOKUP($W$8,Prices[],2,FALSE)*W345)+(VLOOKUP($X$8,Prices[],2,FALSE)*X345)+(VLOOKUP($Y$8,Prices[],2,FALSE)*Y345)+(VLOOKUP($Z$8,Prices[],2,FALSE)*Z345)+(VLOOKUP($AB$8,Prices[],2,FALSE)*AB345)+(VLOOKUP($O$8,Prices[],2,FALSE)*O345)+(VLOOKUP($P$8,Prices[],2,FALSE)*P345)+(VLOOKUP($Q$8,Prices[],2,FALSE)*Q345)+(VLOOKUP($R$8,Prices[],2,FALSE)*R345)+(VLOOKUP($AA$8,Prices[],2,FALSE)*AA345)+(VLOOKUP($S$8,Prices[],2,FALSE)*S345)</f>
        <v>0</v>
      </c>
      <c r="AE345" s="132">
        <f t="shared" si="21"/>
        <v>0</v>
      </c>
      <c r="AF345" s="91"/>
      <c r="AG345" s="91"/>
      <c r="AH345" s="91"/>
      <c r="AI345" s="91"/>
      <c r="AJ345" s="91"/>
      <c r="AK345" s="91"/>
      <c r="AL345" s="91"/>
      <c r="AM345" s="91"/>
      <c r="AN345" s="91"/>
      <c r="AO345" s="91"/>
      <c r="AP345" s="91"/>
      <c r="AQ345" s="91"/>
      <c r="AR345" s="91"/>
      <c r="AS345" s="91"/>
      <c r="AT345" s="91"/>
      <c r="AU345" s="132">
        <f>(VLOOKUP($AF$8,Prices[],2,FALSE)*AF345)+(VLOOKUP($AG$8,Prices[],2,FALSE)*AG345)+(VLOOKUP($AH$8,Prices[],2,FALSE)*AH345)+(VLOOKUP($AI$8,Prices[],2,FALSE)*AI345)+(VLOOKUP($AJ$8,Prices[],2,FALSE)*AJ345)+(VLOOKUP($AK$8,Prices[],2,FALSE)*AK345)+(VLOOKUP($AL$8,Prices[],2,FALSE)*AL345)+(VLOOKUP($AM$8,Prices[],2,FALSE)*AM345)+(VLOOKUP($AN$8,Prices[],2,FALSE)*AN345)+(VLOOKUP($AO$8,Prices[],2,FALSE)*AO345)+(VLOOKUP($AP$8,Prices[],2,FALSE)*AP345)+(VLOOKUP($AT$8,Prices[],2,FALSE)*AT345)+(VLOOKUP($AQ$8,Prices[],2,FALSE)*AQ345)+(VLOOKUP($AR$8,Prices[],2,FALSE)*AR345)+(VLOOKUP($AS$8,Prices[],2,FALSE)*AS345)</f>
        <v>0</v>
      </c>
      <c r="AV345" s="132">
        <f t="shared" si="22"/>
        <v>0</v>
      </c>
      <c r="AW345" s="91" t="str">
        <f t="shared" si="23"/>
        <v xml:space="preserve"> </v>
      </c>
      <c r="AX345" s="91" t="str">
        <f>IFERROR(IF(VLOOKUP(C345,'Overdue Credits'!$A:$F,6,0)&gt;2,"High Risk Customer",IF(VLOOKUP(C345,'Overdue Credits'!$A:$F,6,0)&gt;0,"Medium Risk Customer","Low Risk Customer")),"Low Risk Customer")</f>
        <v>Low Risk Customer</v>
      </c>
    </row>
    <row r="346" spans="1:50" x14ac:dyDescent="0.3">
      <c r="A346" s="14">
        <v>338</v>
      </c>
      <c r="B346" s="14" t="s">
        <v>29</v>
      </c>
      <c r="C346" s="14" t="s">
        <v>1226</v>
      </c>
      <c r="D346" s="14"/>
      <c r="E346" s="14" t="s">
        <v>1230</v>
      </c>
      <c r="F346" s="14" t="s">
        <v>61</v>
      </c>
      <c r="G346" s="137">
        <f t="shared" si="20"/>
        <v>10</v>
      </c>
      <c r="H346" s="91"/>
      <c r="I346" s="91"/>
      <c r="J346" s="91"/>
      <c r="K346" s="91"/>
      <c r="L346" s="91"/>
      <c r="M346" s="91"/>
      <c r="N346" s="91">
        <v>3</v>
      </c>
      <c r="O346" s="91">
        <v>2</v>
      </c>
      <c r="P346" s="91"/>
      <c r="Q346" s="91"/>
      <c r="R346" s="91"/>
      <c r="S346" s="91"/>
      <c r="T346" s="91"/>
      <c r="U346" s="91"/>
      <c r="V346" s="91"/>
      <c r="W346" s="91"/>
      <c r="X346" s="91">
        <v>3</v>
      </c>
      <c r="Y346" s="91">
        <v>2</v>
      </c>
      <c r="Z346" s="91"/>
      <c r="AA346" s="91"/>
      <c r="AB346" s="91"/>
      <c r="AC346" s="132">
        <f>(VLOOKUP($H$8,Prices[],2,FALSE)*H346)+(VLOOKUP($I$8,Prices[],2,FALSE)*I346)+(VLOOKUP($J$8,Prices[],2,FALSE)*J346)+(VLOOKUP($K$8,Prices[],2,FALSE)*K346)+(VLOOKUP($L$8,Prices[],2,FALSE)*L346)+(VLOOKUP($M$8,Prices[],2,FALSE)*M346)+(VLOOKUP($N$8,Prices[],2,FALSE)*N346)+(VLOOKUP($T$8,Prices[],2,FALSE)*T346)+(VLOOKUP($U$8,Prices[],2,FALSE)*U346)+(VLOOKUP($V$8,Prices[],2,FALSE)*V346)+(VLOOKUP($W$8,Prices[],2,FALSE)*W346)+(VLOOKUP($X$8,Prices[],2,FALSE)*X346)+(VLOOKUP($Y$8,Prices[],2,FALSE)*Y346)+(VLOOKUP($Z$8,Prices[],2,FALSE)*Z346)+(VLOOKUP($AB$8,Prices[],2,FALSE)*AB346)+(VLOOKUP($O$8,Prices[],2,FALSE)*O346)+(VLOOKUP($P$8,Prices[],2,FALSE)*P346)+(VLOOKUP($Q$8,Prices[],2,FALSE)*Q346)+(VLOOKUP($R$8,Prices[],2,FALSE)*R346)+(VLOOKUP($AA$8,Prices[],2,FALSE)*AA346)+(VLOOKUP($S$8,Prices[],2,FALSE)*S346)</f>
        <v>1296000</v>
      </c>
      <c r="AE346" s="132">
        <f t="shared" si="21"/>
        <v>2</v>
      </c>
      <c r="AF346" s="91"/>
      <c r="AG346" s="91"/>
      <c r="AH346" s="91">
        <v>1</v>
      </c>
      <c r="AI346" s="91"/>
      <c r="AJ346" s="91"/>
      <c r="AK346" s="91"/>
      <c r="AL346" s="91">
        <v>1</v>
      </c>
      <c r="AM346" s="91"/>
      <c r="AN346" s="91"/>
      <c r="AO346" s="91"/>
      <c r="AP346" s="91"/>
      <c r="AQ346" s="91"/>
      <c r="AR346" s="91"/>
      <c r="AS346" s="91"/>
      <c r="AT346" s="91"/>
      <c r="AU346" s="132">
        <f>(VLOOKUP($AF$8,Prices[],2,FALSE)*AF346)+(VLOOKUP($AG$8,Prices[],2,FALSE)*AG346)+(VLOOKUP($AH$8,Prices[],2,FALSE)*AH346)+(VLOOKUP($AI$8,Prices[],2,FALSE)*AI346)+(VLOOKUP($AJ$8,Prices[],2,FALSE)*AJ346)+(VLOOKUP($AK$8,Prices[],2,FALSE)*AK346)+(VLOOKUP($AL$8,Prices[],2,FALSE)*AL346)+(VLOOKUP($AM$8,Prices[],2,FALSE)*AM346)+(VLOOKUP($AN$8,Prices[],2,FALSE)*AN346)+(VLOOKUP($AO$8,Prices[],2,FALSE)*AO346)+(VLOOKUP($AP$8,Prices[],2,FALSE)*AP346)+(VLOOKUP($AT$8,Prices[],2,FALSE)*AT346)+(VLOOKUP($AQ$8,Prices[],2,FALSE)*AQ346)+(VLOOKUP($AR$8,Prices[],2,FALSE)*AR346)+(VLOOKUP($AS$8,Prices[],2,FALSE)*AS346)</f>
        <v>341500</v>
      </c>
      <c r="AV346" s="132">
        <f t="shared" si="22"/>
        <v>453600</v>
      </c>
      <c r="AW346" s="91" t="str">
        <f t="shared" si="23"/>
        <v>Credit is within Limit</v>
      </c>
      <c r="AX346" s="91" t="str">
        <f>IFERROR(IF(VLOOKUP(C346,'Overdue Credits'!$A:$F,6,0)&gt;2,"High Risk Customer",IF(VLOOKUP(C346,'Overdue Credits'!$A:$F,6,0)&gt;0,"Medium Risk Customer","Low Risk Customer")),"Low Risk Customer")</f>
        <v>Low Risk Customer</v>
      </c>
    </row>
    <row r="347" spans="1:50" x14ac:dyDescent="0.3">
      <c r="A347" s="14">
        <v>339</v>
      </c>
      <c r="B347" s="14" t="s">
        <v>29</v>
      </c>
      <c r="C347" s="14" t="s">
        <v>1227</v>
      </c>
      <c r="D347" s="14"/>
      <c r="E347" s="14" t="s">
        <v>1231</v>
      </c>
      <c r="F347" s="14" t="s">
        <v>753</v>
      </c>
      <c r="G347" s="137">
        <f t="shared" si="20"/>
        <v>10</v>
      </c>
      <c r="H347" s="91"/>
      <c r="I347" s="91"/>
      <c r="J347" s="91"/>
      <c r="K347" s="91">
        <v>0.5</v>
      </c>
      <c r="L347" s="91"/>
      <c r="M347" s="91">
        <v>0.1</v>
      </c>
      <c r="N347" s="91">
        <v>3</v>
      </c>
      <c r="O347" s="91">
        <v>2</v>
      </c>
      <c r="P347" s="91"/>
      <c r="Q347" s="91"/>
      <c r="R347" s="91"/>
      <c r="S347" s="91"/>
      <c r="T347" s="91"/>
      <c r="U347" s="91"/>
      <c r="V347" s="91"/>
      <c r="W347" s="91"/>
      <c r="X347" s="91">
        <v>3</v>
      </c>
      <c r="Y347" s="91">
        <v>1.4</v>
      </c>
      <c r="Z347" s="91"/>
      <c r="AA347" s="91"/>
      <c r="AB347" s="91"/>
      <c r="AC347" s="132">
        <f>(VLOOKUP($H$8,Prices[],2,FALSE)*H347)+(VLOOKUP($I$8,Prices[],2,FALSE)*I347)+(VLOOKUP($J$8,Prices[],2,FALSE)*J347)+(VLOOKUP($K$8,Prices[],2,FALSE)*K347)+(VLOOKUP($L$8,Prices[],2,FALSE)*L347)+(VLOOKUP($M$8,Prices[],2,FALSE)*M347)+(VLOOKUP($N$8,Prices[],2,FALSE)*N347)+(VLOOKUP($T$8,Prices[],2,FALSE)*T347)+(VLOOKUP($U$8,Prices[],2,FALSE)*U347)+(VLOOKUP($V$8,Prices[],2,FALSE)*V347)+(VLOOKUP($W$8,Prices[],2,FALSE)*W347)+(VLOOKUP($X$8,Prices[],2,FALSE)*X347)+(VLOOKUP($Y$8,Prices[],2,FALSE)*Y347)+(VLOOKUP($Z$8,Prices[],2,FALSE)*Z347)+(VLOOKUP($AB$8,Prices[],2,FALSE)*AB347)+(VLOOKUP($O$8,Prices[],2,FALSE)*O347)+(VLOOKUP($P$8,Prices[],2,FALSE)*P347)+(VLOOKUP($Q$8,Prices[],2,FALSE)*Q347)+(VLOOKUP($R$8,Prices[],2,FALSE)*R347)+(VLOOKUP($AA$8,Prices[],2,FALSE)*AA347)+(VLOOKUP($S$8,Prices[],2,FALSE)*S347)</f>
        <v>1323700</v>
      </c>
      <c r="AE347" s="132">
        <f t="shared" si="21"/>
        <v>0</v>
      </c>
      <c r="AF347" s="91"/>
      <c r="AG347" s="91"/>
      <c r="AH347" s="91"/>
      <c r="AI347" s="91"/>
      <c r="AJ347" s="91"/>
      <c r="AK347" s="91"/>
      <c r="AL347" s="91"/>
      <c r="AM347" s="91"/>
      <c r="AN347" s="91"/>
      <c r="AO347" s="91"/>
      <c r="AP347" s="91"/>
      <c r="AQ347" s="91"/>
      <c r="AR347" s="91"/>
      <c r="AS347" s="91"/>
      <c r="AT347" s="91"/>
      <c r="AU347" s="132">
        <f>(VLOOKUP($AF$8,Prices[],2,FALSE)*AF347)+(VLOOKUP($AG$8,Prices[],2,FALSE)*AG347)+(VLOOKUP($AH$8,Prices[],2,FALSE)*AH347)+(VLOOKUP($AI$8,Prices[],2,FALSE)*AI347)+(VLOOKUP($AJ$8,Prices[],2,FALSE)*AJ347)+(VLOOKUP($AK$8,Prices[],2,FALSE)*AK347)+(VLOOKUP($AL$8,Prices[],2,FALSE)*AL347)+(VLOOKUP($AM$8,Prices[],2,FALSE)*AM347)+(VLOOKUP($AN$8,Prices[],2,FALSE)*AN347)+(VLOOKUP($AO$8,Prices[],2,FALSE)*AO347)+(VLOOKUP($AP$8,Prices[],2,FALSE)*AP347)+(VLOOKUP($AT$8,Prices[],2,FALSE)*AT347)+(VLOOKUP($AQ$8,Prices[],2,FALSE)*AQ347)+(VLOOKUP($AR$8,Prices[],2,FALSE)*AR347)+(VLOOKUP($AS$8,Prices[],2,FALSE)*AS347)</f>
        <v>0</v>
      </c>
      <c r="AV347" s="132">
        <f t="shared" si="22"/>
        <v>463294.99999999994</v>
      </c>
      <c r="AW347" s="91" t="str">
        <f t="shared" si="23"/>
        <v xml:space="preserve"> </v>
      </c>
      <c r="AX347" s="91" t="str">
        <f>IFERROR(IF(VLOOKUP(C347,'Overdue Credits'!$A:$F,6,0)&gt;2,"High Risk Customer",IF(VLOOKUP(C347,'Overdue Credits'!$A:$F,6,0)&gt;0,"Medium Risk Customer","Low Risk Customer")),"Low Risk Customer")</f>
        <v>Low Risk Customer</v>
      </c>
    </row>
    <row r="348" spans="1:50" x14ac:dyDescent="0.3">
      <c r="A348" s="14">
        <v>340</v>
      </c>
      <c r="B348" s="14" t="s">
        <v>29</v>
      </c>
      <c r="C348" s="14" t="s">
        <v>1228</v>
      </c>
      <c r="D348" s="14"/>
      <c r="E348" s="14" t="s">
        <v>1232</v>
      </c>
      <c r="F348" s="14" t="s">
        <v>753</v>
      </c>
      <c r="G348" s="137">
        <f t="shared" si="20"/>
        <v>10</v>
      </c>
      <c r="H348" s="91"/>
      <c r="I348" s="91"/>
      <c r="J348" s="91"/>
      <c r="K348" s="91">
        <v>0.5</v>
      </c>
      <c r="L348" s="91"/>
      <c r="M348" s="91">
        <v>0.1</v>
      </c>
      <c r="N348" s="91">
        <v>3</v>
      </c>
      <c r="O348" s="91">
        <v>2</v>
      </c>
      <c r="P348" s="91"/>
      <c r="Q348" s="91"/>
      <c r="R348" s="91"/>
      <c r="S348" s="91"/>
      <c r="T348" s="91"/>
      <c r="U348" s="91"/>
      <c r="V348" s="91"/>
      <c r="W348" s="91"/>
      <c r="X348" s="91">
        <v>3</v>
      </c>
      <c r="Y348" s="91">
        <v>1.4</v>
      </c>
      <c r="Z348" s="91"/>
      <c r="AA348" s="91"/>
      <c r="AB348" s="91"/>
      <c r="AC348" s="132">
        <f>(VLOOKUP($H$8,Prices[],2,FALSE)*H348)+(VLOOKUP($I$8,Prices[],2,FALSE)*I348)+(VLOOKUP($J$8,Prices[],2,FALSE)*J348)+(VLOOKUP($K$8,Prices[],2,FALSE)*K348)+(VLOOKUP($L$8,Prices[],2,FALSE)*L348)+(VLOOKUP($M$8,Prices[],2,FALSE)*M348)+(VLOOKUP($N$8,Prices[],2,FALSE)*N348)+(VLOOKUP($T$8,Prices[],2,FALSE)*T348)+(VLOOKUP($U$8,Prices[],2,FALSE)*U348)+(VLOOKUP($V$8,Prices[],2,FALSE)*V348)+(VLOOKUP($W$8,Prices[],2,FALSE)*W348)+(VLOOKUP($X$8,Prices[],2,FALSE)*X348)+(VLOOKUP($Y$8,Prices[],2,FALSE)*Y348)+(VLOOKUP($Z$8,Prices[],2,FALSE)*Z348)+(VLOOKUP($AB$8,Prices[],2,FALSE)*AB348)+(VLOOKUP($O$8,Prices[],2,FALSE)*O348)+(VLOOKUP($P$8,Prices[],2,FALSE)*P348)+(VLOOKUP($Q$8,Prices[],2,FALSE)*Q348)+(VLOOKUP($R$8,Prices[],2,FALSE)*R348)+(VLOOKUP($AA$8,Prices[],2,FALSE)*AA348)+(VLOOKUP($S$8,Prices[],2,FALSE)*S348)</f>
        <v>1323700</v>
      </c>
      <c r="AE348" s="132">
        <f t="shared" si="21"/>
        <v>3</v>
      </c>
      <c r="AF348" s="91"/>
      <c r="AG348" s="91"/>
      <c r="AH348" s="91">
        <v>1</v>
      </c>
      <c r="AI348" s="91"/>
      <c r="AJ348" s="91"/>
      <c r="AK348" s="91"/>
      <c r="AL348" s="91">
        <v>1</v>
      </c>
      <c r="AM348" s="91"/>
      <c r="AN348" s="91"/>
      <c r="AO348" s="91"/>
      <c r="AP348" s="91">
        <v>1</v>
      </c>
      <c r="AQ348" s="91"/>
      <c r="AR348" s="91"/>
      <c r="AS348" s="91"/>
      <c r="AT348" s="91"/>
      <c r="AU348" s="132">
        <f>(VLOOKUP($AF$8,Prices[],2,FALSE)*AF348)+(VLOOKUP($AG$8,Prices[],2,FALSE)*AG348)+(VLOOKUP($AH$8,Prices[],2,FALSE)*AH348)+(VLOOKUP($AI$8,Prices[],2,FALSE)*AI348)+(VLOOKUP($AJ$8,Prices[],2,FALSE)*AJ348)+(VLOOKUP($AK$8,Prices[],2,FALSE)*AK348)+(VLOOKUP($AL$8,Prices[],2,FALSE)*AL348)+(VLOOKUP($AM$8,Prices[],2,FALSE)*AM348)+(VLOOKUP($AN$8,Prices[],2,FALSE)*AN348)+(VLOOKUP($AO$8,Prices[],2,FALSE)*AO348)+(VLOOKUP($AP$8,Prices[],2,FALSE)*AP348)+(VLOOKUP($AT$8,Prices[],2,FALSE)*AT348)+(VLOOKUP($AQ$8,Prices[],2,FALSE)*AQ348)+(VLOOKUP($AR$8,Prices[],2,FALSE)*AR348)+(VLOOKUP($AS$8,Prices[],2,FALSE)*AS348)</f>
        <v>446500</v>
      </c>
      <c r="AV348" s="132">
        <f t="shared" si="22"/>
        <v>463294.99999999994</v>
      </c>
      <c r="AW348" s="91" t="str">
        <f t="shared" si="23"/>
        <v>Credit is within Limit</v>
      </c>
      <c r="AX348" s="91" t="str">
        <f>IFERROR(IF(VLOOKUP(C348,'Overdue Credits'!$A:$F,6,0)&gt;2,"High Risk Customer",IF(VLOOKUP(C348,'Overdue Credits'!$A:$F,6,0)&gt;0,"Medium Risk Customer","Low Risk Customer")),"Low Risk Customer")</f>
        <v>Low Risk Customer</v>
      </c>
    </row>
    <row r="349" spans="1:50" x14ac:dyDescent="0.3">
      <c r="A349" s="14">
        <v>341</v>
      </c>
      <c r="B349" s="14" t="s">
        <v>29</v>
      </c>
      <c r="C349" s="14" t="s">
        <v>1229</v>
      </c>
      <c r="D349" s="14"/>
      <c r="E349" s="14" t="s">
        <v>1233</v>
      </c>
      <c r="F349" s="14" t="s">
        <v>61</v>
      </c>
      <c r="G349" s="137">
        <f t="shared" si="20"/>
        <v>0</v>
      </c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132">
        <f>(VLOOKUP($H$8,Prices[],2,FALSE)*H349)+(VLOOKUP($I$8,Prices[],2,FALSE)*I349)+(VLOOKUP($J$8,Prices[],2,FALSE)*J349)+(VLOOKUP($K$8,Prices[],2,FALSE)*K349)+(VLOOKUP($L$8,Prices[],2,FALSE)*L349)+(VLOOKUP($M$8,Prices[],2,FALSE)*M349)+(VLOOKUP($N$8,Prices[],2,FALSE)*N349)+(VLOOKUP($T$8,Prices[],2,FALSE)*T349)+(VLOOKUP($U$8,Prices[],2,FALSE)*U349)+(VLOOKUP($V$8,Prices[],2,FALSE)*V349)+(VLOOKUP($W$8,Prices[],2,FALSE)*W349)+(VLOOKUP($X$8,Prices[],2,FALSE)*X349)+(VLOOKUP($Y$8,Prices[],2,FALSE)*Y349)+(VLOOKUP($Z$8,Prices[],2,FALSE)*Z349)+(VLOOKUP($AB$8,Prices[],2,FALSE)*AB349)+(VLOOKUP($O$8,Prices[],2,FALSE)*O349)+(VLOOKUP($P$8,Prices[],2,FALSE)*P349)+(VLOOKUP($Q$8,Prices[],2,FALSE)*Q349)+(VLOOKUP($R$8,Prices[],2,FALSE)*R349)+(VLOOKUP($AA$8,Prices[],2,FALSE)*AA349)+(VLOOKUP($S$8,Prices[],2,FALSE)*S349)</f>
        <v>0</v>
      </c>
      <c r="AE349" s="132">
        <f t="shared" si="21"/>
        <v>0</v>
      </c>
      <c r="AF349" s="91"/>
      <c r="AG349" s="91"/>
      <c r="AH349" s="91"/>
      <c r="AI349" s="91"/>
      <c r="AJ349" s="91"/>
      <c r="AK349" s="91"/>
      <c r="AL349" s="91"/>
      <c r="AM349" s="91"/>
      <c r="AN349" s="91"/>
      <c r="AO349" s="91"/>
      <c r="AP349" s="91"/>
      <c r="AQ349" s="91"/>
      <c r="AR349" s="91"/>
      <c r="AS349" s="91"/>
      <c r="AT349" s="91"/>
      <c r="AU349" s="132">
        <f>(VLOOKUP($AF$8,Prices[],2,FALSE)*AF349)+(VLOOKUP($AG$8,Prices[],2,FALSE)*AG349)+(VLOOKUP($AH$8,Prices[],2,FALSE)*AH349)+(VLOOKUP($AI$8,Prices[],2,FALSE)*AI349)+(VLOOKUP($AJ$8,Prices[],2,FALSE)*AJ349)+(VLOOKUP($AK$8,Prices[],2,FALSE)*AK349)+(VLOOKUP($AL$8,Prices[],2,FALSE)*AL349)+(VLOOKUP($AM$8,Prices[],2,FALSE)*AM349)+(VLOOKUP($AN$8,Prices[],2,FALSE)*AN349)+(VLOOKUP($AO$8,Prices[],2,FALSE)*AO349)+(VLOOKUP($AP$8,Prices[],2,FALSE)*AP349)+(VLOOKUP($AT$8,Prices[],2,FALSE)*AT349)+(VLOOKUP($AQ$8,Prices[],2,FALSE)*AQ349)+(VLOOKUP($AR$8,Prices[],2,FALSE)*AR349)+(VLOOKUP($AS$8,Prices[],2,FALSE)*AS349)</f>
        <v>0</v>
      </c>
      <c r="AV349" s="132">
        <f t="shared" si="22"/>
        <v>0</v>
      </c>
      <c r="AW349" s="91" t="str">
        <f t="shared" si="23"/>
        <v xml:space="preserve"> </v>
      </c>
      <c r="AX349" s="91" t="str">
        <f>IFERROR(IF(VLOOKUP(C349,'Overdue Credits'!$A:$F,6,0)&gt;2,"High Risk Customer",IF(VLOOKUP(C349,'Overdue Credits'!$A:$F,6,0)&gt;0,"Medium Risk Customer","Low Risk Customer")),"Low Risk Customer")</f>
        <v>Low Risk Customer</v>
      </c>
    </row>
    <row r="350" spans="1:50" x14ac:dyDescent="0.3">
      <c r="A350" s="14">
        <v>342</v>
      </c>
      <c r="B350" s="14" t="s">
        <v>29</v>
      </c>
      <c r="C350" s="14" t="s">
        <v>987</v>
      </c>
      <c r="D350" s="14"/>
      <c r="E350" s="14" t="s">
        <v>1234</v>
      </c>
      <c r="F350" s="14" t="s">
        <v>753</v>
      </c>
      <c r="G350" s="137">
        <f t="shared" si="20"/>
        <v>10</v>
      </c>
      <c r="H350" s="91"/>
      <c r="I350" s="91"/>
      <c r="J350" s="91"/>
      <c r="K350" s="91"/>
      <c r="L350" s="91"/>
      <c r="M350" s="91"/>
      <c r="N350" s="91">
        <v>3</v>
      </c>
      <c r="O350" s="91">
        <v>2</v>
      </c>
      <c r="P350" s="91"/>
      <c r="Q350" s="91"/>
      <c r="R350" s="91"/>
      <c r="S350" s="91"/>
      <c r="T350" s="91"/>
      <c r="U350" s="91"/>
      <c r="V350" s="91"/>
      <c r="W350" s="91"/>
      <c r="X350" s="91">
        <v>3</v>
      </c>
      <c r="Y350" s="91">
        <v>2</v>
      </c>
      <c r="Z350" s="91"/>
      <c r="AA350" s="91"/>
      <c r="AB350" s="91"/>
      <c r="AC350" s="132">
        <f>(VLOOKUP($H$8,Prices[],2,FALSE)*H350)+(VLOOKUP($I$8,Prices[],2,FALSE)*I350)+(VLOOKUP($J$8,Prices[],2,FALSE)*J350)+(VLOOKUP($K$8,Prices[],2,FALSE)*K350)+(VLOOKUP($L$8,Prices[],2,FALSE)*L350)+(VLOOKUP($M$8,Prices[],2,FALSE)*M350)+(VLOOKUP($N$8,Prices[],2,FALSE)*N350)+(VLOOKUP($T$8,Prices[],2,FALSE)*T350)+(VLOOKUP($U$8,Prices[],2,FALSE)*U350)+(VLOOKUP($V$8,Prices[],2,FALSE)*V350)+(VLOOKUP($W$8,Prices[],2,FALSE)*W350)+(VLOOKUP($X$8,Prices[],2,FALSE)*X350)+(VLOOKUP($Y$8,Prices[],2,FALSE)*Y350)+(VLOOKUP($Z$8,Prices[],2,FALSE)*Z350)+(VLOOKUP($AB$8,Prices[],2,FALSE)*AB350)+(VLOOKUP($O$8,Prices[],2,FALSE)*O350)+(VLOOKUP($P$8,Prices[],2,FALSE)*P350)+(VLOOKUP($Q$8,Prices[],2,FALSE)*Q350)+(VLOOKUP($R$8,Prices[],2,FALSE)*R350)+(VLOOKUP($AA$8,Prices[],2,FALSE)*AA350)+(VLOOKUP($S$8,Prices[],2,FALSE)*S350)</f>
        <v>1296000</v>
      </c>
      <c r="AE350" s="132">
        <f t="shared" si="21"/>
        <v>3</v>
      </c>
      <c r="AF350" s="91"/>
      <c r="AG350" s="91"/>
      <c r="AH350" s="91">
        <v>1</v>
      </c>
      <c r="AI350" s="91"/>
      <c r="AJ350" s="91"/>
      <c r="AK350" s="91"/>
      <c r="AL350" s="91">
        <v>1</v>
      </c>
      <c r="AM350" s="91"/>
      <c r="AN350" s="91"/>
      <c r="AO350" s="91"/>
      <c r="AP350" s="91">
        <v>1</v>
      </c>
      <c r="AQ350" s="91"/>
      <c r="AR350" s="91"/>
      <c r="AS350" s="91"/>
      <c r="AT350" s="91"/>
      <c r="AU350" s="132">
        <f>(VLOOKUP($AF$8,Prices[],2,FALSE)*AF350)+(VLOOKUP($AG$8,Prices[],2,FALSE)*AG350)+(VLOOKUP($AH$8,Prices[],2,FALSE)*AH350)+(VLOOKUP($AI$8,Prices[],2,FALSE)*AI350)+(VLOOKUP($AJ$8,Prices[],2,FALSE)*AJ350)+(VLOOKUP($AK$8,Prices[],2,FALSE)*AK350)+(VLOOKUP($AL$8,Prices[],2,FALSE)*AL350)+(VLOOKUP($AM$8,Prices[],2,FALSE)*AM350)+(VLOOKUP($AN$8,Prices[],2,FALSE)*AN350)+(VLOOKUP($AO$8,Prices[],2,FALSE)*AO350)+(VLOOKUP($AP$8,Prices[],2,FALSE)*AP350)+(VLOOKUP($AT$8,Prices[],2,FALSE)*AT350)+(VLOOKUP($AQ$8,Prices[],2,FALSE)*AQ350)+(VLOOKUP($AR$8,Prices[],2,FALSE)*AR350)+(VLOOKUP($AS$8,Prices[],2,FALSE)*AS350)</f>
        <v>446500</v>
      </c>
      <c r="AV350" s="132">
        <f t="shared" si="22"/>
        <v>453600</v>
      </c>
      <c r="AW350" s="91" t="str">
        <f t="shared" si="23"/>
        <v>Credit is within Limit</v>
      </c>
      <c r="AX350" s="91" t="str">
        <f>IFERROR(IF(VLOOKUP(C350,'Overdue Credits'!$A:$F,6,0)&gt;2,"High Risk Customer",IF(VLOOKUP(C350,'Overdue Credits'!$A:$F,6,0)&gt;0,"Medium Risk Customer","Low Risk Customer")),"Low Risk Customer")</f>
        <v>Low Risk Customer</v>
      </c>
    </row>
    <row r="351" spans="1:50" x14ac:dyDescent="0.3">
      <c r="A351" s="14">
        <v>343</v>
      </c>
      <c r="B351" s="14" t="s">
        <v>29</v>
      </c>
      <c r="C351" s="14" t="s">
        <v>264</v>
      </c>
      <c r="D351" s="14"/>
      <c r="E351" s="14" t="s">
        <v>265</v>
      </c>
      <c r="F351" s="14" t="s">
        <v>752</v>
      </c>
      <c r="G351" s="137">
        <f t="shared" si="20"/>
        <v>35</v>
      </c>
      <c r="H351" s="91"/>
      <c r="I351" s="91"/>
      <c r="J351" s="91"/>
      <c r="K351" s="91"/>
      <c r="L351" s="91"/>
      <c r="M351" s="91"/>
      <c r="N351" s="91">
        <v>4</v>
      </c>
      <c r="O351" s="91">
        <v>11</v>
      </c>
      <c r="P351" s="91"/>
      <c r="Q351" s="91"/>
      <c r="R351" s="91"/>
      <c r="S351" s="91"/>
      <c r="T351" s="91"/>
      <c r="U351" s="91"/>
      <c r="V351" s="91"/>
      <c r="W351" s="91"/>
      <c r="X351" s="91">
        <v>12</v>
      </c>
      <c r="Y351" s="91">
        <v>8</v>
      </c>
      <c r="Z351" s="91"/>
      <c r="AA351" s="91"/>
      <c r="AB351" s="91"/>
      <c r="AC351" s="132">
        <f>(VLOOKUP($H$8,Prices[],2,FALSE)*H351)+(VLOOKUP($I$8,Prices[],2,FALSE)*I351)+(VLOOKUP($J$8,Prices[],2,FALSE)*J351)+(VLOOKUP($K$8,Prices[],2,FALSE)*K351)+(VLOOKUP($L$8,Prices[],2,FALSE)*L351)+(VLOOKUP($M$8,Prices[],2,FALSE)*M351)+(VLOOKUP($N$8,Prices[],2,FALSE)*N351)+(VLOOKUP($T$8,Prices[],2,FALSE)*T351)+(VLOOKUP($U$8,Prices[],2,FALSE)*U351)+(VLOOKUP($V$8,Prices[],2,FALSE)*V351)+(VLOOKUP($W$8,Prices[],2,FALSE)*W351)+(VLOOKUP($X$8,Prices[],2,FALSE)*X351)+(VLOOKUP($Y$8,Prices[],2,FALSE)*Y351)+(VLOOKUP($Z$8,Prices[],2,FALSE)*Z351)+(VLOOKUP($AB$8,Prices[],2,FALSE)*AB351)+(VLOOKUP($O$8,Prices[],2,FALSE)*O351)+(VLOOKUP($P$8,Prices[],2,FALSE)*P351)+(VLOOKUP($Q$8,Prices[],2,FALSE)*Q351)+(VLOOKUP($R$8,Prices[],2,FALSE)*R351)+(VLOOKUP($AA$8,Prices[],2,FALSE)*AA351)+(VLOOKUP($S$8,Prices[],2,FALSE)*S351)</f>
        <v>5083000</v>
      </c>
      <c r="AE351" s="132">
        <f t="shared" si="21"/>
        <v>11.08</v>
      </c>
      <c r="AF351" s="91"/>
      <c r="AG351" s="91"/>
      <c r="AH351" s="91">
        <v>2</v>
      </c>
      <c r="AI351" s="91"/>
      <c r="AJ351" s="91"/>
      <c r="AK351" s="91"/>
      <c r="AL351" s="91">
        <v>8</v>
      </c>
      <c r="AM351" s="91">
        <v>1</v>
      </c>
      <c r="AN351" s="91"/>
      <c r="AO351" s="91"/>
      <c r="AP351" s="91">
        <v>0.08</v>
      </c>
      <c r="AQ351" s="91"/>
      <c r="AR351" s="91"/>
      <c r="AS351" s="91"/>
      <c r="AT351" s="91"/>
      <c r="AU351" s="132">
        <f>(VLOOKUP($AF$8,Prices[],2,FALSE)*AF351)+(VLOOKUP($AG$8,Prices[],2,FALSE)*AG351)+(VLOOKUP($AH$8,Prices[],2,FALSE)*AH351)+(VLOOKUP($AI$8,Prices[],2,FALSE)*AI351)+(VLOOKUP($AJ$8,Prices[],2,FALSE)*AJ351)+(VLOOKUP($AK$8,Prices[],2,FALSE)*AK351)+(VLOOKUP($AL$8,Prices[],2,FALSE)*AL351)+(VLOOKUP($AM$8,Prices[],2,FALSE)*AM351)+(VLOOKUP($AN$8,Prices[],2,FALSE)*AN351)+(VLOOKUP($AO$8,Prices[],2,FALSE)*AO351)+(VLOOKUP($AP$8,Prices[],2,FALSE)*AP351)+(VLOOKUP($AT$8,Prices[],2,FALSE)*AT351)+(VLOOKUP($AQ$8,Prices[],2,FALSE)*AQ351)+(VLOOKUP($AR$8,Prices[],2,FALSE)*AR351)+(VLOOKUP($AS$8,Prices[],2,FALSE)*AS351)</f>
        <v>1758900</v>
      </c>
      <c r="AV351" s="132">
        <f t="shared" si="22"/>
        <v>1779050</v>
      </c>
      <c r="AW351" s="91" t="str">
        <f t="shared" si="23"/>
        <v>Credit is within Limit</v>
      </c>
      <c r="AX351" s="91" t="str">
        <f>IFERROR(IF(VLOOKUP(C351,'Overdue Credits'!$A:$F,6,0)&gt;2,"High Risk Customer",IF(VLOOKUP(C351,'Overdue Credits'!$A:$F,6,0)&gt;0,"Medium Risk Customer","Low Risk Customer")),"Low Risk Customer")</f>
        <v>Low Risk Customer</v>
      </c>
    </row>
    <row r="352" spans="1:50" x14ac:dyDescent="0.3">
      <c r="A352" s="14">
        <v>344</v>
      </c>
      <c r="B352" s="14" t="s">
        <v>29</v>
      </c>
      <c r="C352" s="14" t="s">
        <v>957</v>
      </c>
      <c r="D352" s="14"/>
      <c r="E352" s="14" t="s">
        <v>958</v>
      </c>
      <c r="F352" s="14" t="s">
        <v>753</v>
      </c>
      <c r="G352" s="137">
        <f t="shared" si="20"/>
        <v>10</v>
      </c>
      <c r="H352" s="91"/>
      <c r="I352" s="91"/>
      <c r="J352" s="91"/>
      <c r="K352" s="91"/>
      <c r="L352" s="91"/>
      <c r="M352" s="91"/>
      <c r="N352" s="91">
        <v>3</v>
      </c>
      <c r="O352" s="91">
        <v>2</v>
      </c>
      <c r="P352" s="91"/>
      <c r="Q352" s="91"/>
      <c r="R352" s="91"/>
      <c r="S352" s="91"/>
      <c r="T352" s="91"/>
      <c r="U352" s="91"/>
      <c r="V352" s="91"/>
      <c r="W352" s="91"/>
      <c r="X352" s="91">
        <v>3</v>
      </c>
      <c r="Y352" s="91">
        <v>2</v>
      </c>
      <c r="Z352" s="91"/>
      <c r="AA352" s="91"/>
      <c r="AB352" s="91"/>
      <c r="AC352" s="132">
        <f>(VLOOKUP($H$8,Prices[],2,FALSE)*H352)+(VLOOKUP($I$8,Prices[],2,FALSE)*I352)+(VLOOKUP($J$8,Prices[],2,FALSE)*J352)+(VLOOKUP($K$8,Prices[],2,FALSE)*K352)+(VLOOKUP($L$8,Prices[],2,FALSE)*L352)+(VLOOKUP($M$8,Prices[],2,FALSE)*M352)+(VLOOKUP($N$8,Prices[],2,FALSE)*N352)+(VLOOKUP($T$8,Prices[],2,FALSE)*T352)+(VLOOKUP($U$8,Prices[],2,FALSE)*U352)+(VLOOKUP($V$8,Prices[],2,FALSE)*V352)+(VLOOKUP($W$8,Prices[],2,FALSE)*W352)+(VLOOKUP($X$8,Prices[],2,FALSE)*X352)+(VLOOKUP($Y$8,Prices[],2,FALSE)*Y352)+(VLOOKUP($Z$8,Prices[],2,FALSE)*Z352)+(VLOOKUP($AB$8,Prices[],2,FALSE)*AB352)+(VLOOKUP($O$8,Prices[],2,FALSE)*O352)+(VLOOKUP($P$8,Prices[],2,FALSE)*P352)+(VLOOKUP($Q$8,Prices[],2,FALSE)*Q352)+(VLOOKUP($R$8,Prices[],2,FALSE)*R352)+(VLOOKUP($AA$8,Prices[],2,FALSE)*AA352)+(VLOOKUP($S$8,Prices[],2,FALSE)*S352)</f>
        <v>1296000</v>
      </c>
      <c r="AE352" s="132">
        <f t="shared" si="21"/>
        <v>3</v>
      </c>
      <c r="AF352" s="91"/>
      <c r="AG352" s="91"/>
      <c r="AH352" s="91"/>
      <c r="AI352" s="91"/>
      <c r="AJ352" s="91"/>
      <c r="AK352" s="91"/>
      <c r="AL352" s="91">
        <v>2</v>
      </c>
      <c r="AM352" s="91"/>
      <c r="AN352" s="91"/>
      <c r="AO352" s="91"/>
      <c r="AP352" s="91">
        <v>1</v>
      </c>
      <c r="AQ352" s="91"/>
      <c r="AR352" s="91"/>
      <c r="AS352" s="91"/>
      <c r="AT352" s="91"/>
      <c r="AU352" s="132">
        <f>(VLOOKUP($AF$8,Prices[],2,FALSE)*AF352)+(VLOOKUP($AG$8,Prices[],2,FALSE)*AG352)+(VLOOKUP($AH$8,Prices[],2,FALSE)*AH352)+(VLOOKUP($AI$8,Prices[],2,FALSE)*AI352)+(VLOOKUP($AJ$8,Prices[],2,FALSE)*AJ352)+(VLOOKUP($AK$8,Prices[],2,FALSE)*AK352)+(VLOOKUP($AL$8,Prices[],2,FALSE)*AL352)+(VLOOKUP($AM$8,Prices[],2,FALSE)*AM352)+(VLOOKUP($AN$8,Prices[],2,FALSE)*AN352)+(VLOOKUP($AO$8,Prices[],2,FALSE)*AO352)+(VLOOKUP($AP$8,Prices[],2,FALSE)*AP352)+(VLOOKUP($AT$8,Prices[],2,FALSE)*AT352)+(VLOOKUP($AQ$8,Prices[],2,FALSE)*AQ352)+(VLOOKUP($AR$8,Prices[],2,FALSE)*AR352)+(VLOOKUP($AS$8,Prices[],2,FALSE)*AS352)</f>
        <v>410000</v>
      </c>
      <c r="AV352" s="132">
        <f t="shared" si="22"/>
        <v>453600</v>
      </c>
      <c r="AW352" s="91" t="str">
        <f t="shared" si="23"/>
        <v>Credit is within Limit</v>
      </c>
      <c r="AX352" s="91" t="str">
        <f>IFERROR(IF(VLOOKUP(C352,'Overdue Credits'!$A:$F,6,0)&gt;2,"High Risk Customer",IF(VLOOKUP(C352,'Overdue Credits'!$A:$F,6,0)&gt;0,"Medium Risk Customer","Low Risk Customer")),"Low Risk Customer")</f>
        <v>Low Risk Customer</v>
      </c>
    </row>
    <row r="353" spans="1:50" x14ac:dyDescent="0.3">
      <c r="A353" s="14">
        <v>345</v>
      </c>
      <c r="B353" s="14" t="s">
        <v>29</v>
      </c>
      <c r="C353" s="14" t="s">
        <v>975</v>
      </c>
      <c r="D353" s="14"/>
      <c r="E353" s="14" t="s">
        <v>976</v>
      </c>
      <c r="F353" s="14" t="s">
        <v>753</v>
      </c>
      <c r="G353" s="137">
        <f t="shared" si="20"/>
        <v>0</v>
      </c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132">
        <f>(VLOOKUP($H$8,Prices[],2,FALSE)*H353)+(VLOOKUP($I$8,Prices[],2,FALSE)*I353)+(VLOOKUP($J$8,Prices[],2,FALSE)*J353)+(VLOOKUP($K$8,Prices[],2,FALSE)*K353)+(VLOOKUP($L$8,Prices[],2,FALSE)*L353)+(VLOOKUP($M$8,Prices[],2,FALSE)*M353)+(VLOOKUP($N$8,Prices[],2,FALSE)*N353)+(VLOOKUP($T$8,Prices[],2,FALSE)*T353)+(VLOOKUP($U$8,Prices[],2,FALSE)*U353)+(VLOOKUP($V$8,Prices[],2,FALSE)*V353)+(VLOOKUP($W$8,Prices[],2,FALSE)*W353)+(VLOOKUP($X$8,Prices[],2,FALSE)*X353)+(VLOOKUP($Y$8,Prices[],2,FALSE)*Y353)+(VLOOKUP($Z$8,Prices[],2,FALSE)*Z353)+(VLOOKUP($AB$8,Prices[],2,FALSE)*AB353)+(VLOOKUP($O$8,Prices[],2,FALSE)*O353)+(VLOOKUP($P$8,Prices[],2,FALSE)*P353)+(VLOOKUP($Q$8,Prices[],2,FALSE)*Q353)+(VLOOKUP($R$8,Prices[],2,FALSE)*R353)+(VLOOKUP($AA$8,Prices[],2,FALSE)*AA353)+(VLOOKUP($S$8,Prices[],2,FALSE)*S353)</f>
        <v>0</v>
      </c>
      <c r="AE353" s="132">
        <f t="shared" si="21"/>
        <v>0</v>
      </c>
      <c r="AF353" s="91"/>
      <c r="AG353" s="91"/>
      <c r="AH353" s="91"/>
      <c r="AI353" s="91"/>
      <c r="AJ353" s="91"/>
      <c r="AK353" s="91"/>
      <c r="AL353" s="91"/>
      <c r="AM353" s="91"/>
      <c r="AN353" s="91"/>
      <c r="AO353" s="91"/>
      <c r="AP353" s="91"/>
      <c r="AQ353" s="91"/>
      <c r="AR353" s="91"/>
      <c r="AS353" s="91"/>
      <c r="AT353" s="91"/>
      <c r="AU353" s="132">
        <f>(VLOOKUP($AF$8,Prices[],2,FALSE)*AF353)+(VLOOKUP($AG$8,Prices[],2,FALSE)*AG353)+(VLOOKUP($AH$8,Prices[],2,FALSE)*AH353)+(VLOOKUP($AI$8,Prices[],2,FALSE)*AI353)+(VLOOKUP($AJ$8,Prices[],2,FALSE)*AJ353)+(VLOOKUP($AK$8,Prices[],2,FALSE)*AK353)+(VLOOKUP($AL$8,Prices[],2,FALSE)*AL353)+(VLOOKUP($AM$8,Prices[],2,FALSE)*AM353)+(VLOOKUP($AN$8,Prices[],2,FALSE)*AN353)+(VLOOKUP($AO$8,Prices[],2,FALSE)*AO353)+(VLOOKUP($AP$8,Prices[],2,FALSE)*AP353)+(VLOOKUP($AT$8,Prices[],2,FALSE)*AT353)+(VLOOKUP($AQ$8,Prices[],2,FALSE)*AQ353)+(VLOOKUP($AR$8,Prices[],2,FALSE)*AR353)+(VLOOKUP($AS$8,Prices[],2,FALSE)*AS353)</f>
        <v>0</v>
      </c>
      <c r="AV353" s="132">
        <f t="shared" si="22"/>
        <v>0</v>
      </c>
      <c r="AW353" s="91" t="str">
        <f t="shared" si="23"/>
        <v xml:space="preserve"> </v>
      </c>
      <c r="AX353" s="91" t="str">
        <f>IFERROR(IF(VLOOKUP(C353,'Overdue Credits'!$A:$F,6,0)&gt;2,"High Risk Customer",IF(VLOOKUP(C353,'Overdue Credits'!$A:$F,6,0)&gt;0,"Medium Risk Customer","Low Risk Customer")),"Low Risk Customer")</f>
        <v>Low Risk Customer</v>
      </c>
    </row>
    <row r="354" spans="1:50" x14ac:dyDescent="0.3">
      <c r="A354" s="14">
        <v>346</v>
      </c>
      <c r="B354" s="14" t="s">
        <v>29</v>
      </c>
      <c r="C354" s="14" t="s">
        <v>981</v>
      </c>
      <c r="D354" s="14"/>
      <c r="E354" s="14" t="s">
        <v>982</v>
      </c>
      <c r="F354" s="14" t="s">
        <v>753</v>
      </c>
      <c r="G354" s="137">
        <f t="shared" si="20"/>
        <v>0</v>
      </c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132">
        <f>(VLOOKUP($H$8,Prices[],2,FALSE)*H354)+(VLOOKUP($I$8,Prices[],2,FALSE)*I354)+(VLOOKUP($J$8,Prices[],2,FALSE)*J354)+(VLOOKUP($K$8,Prices[],2,FALSE)*K354)+(VLOOKUP($L$8,Prices[],2,FALSE)*L354)+(VLOOKUP($M$8,Prices[],2,FALSE)*M354)+(VLOOKUP($N$8,Prices[],2,FALSE)*N354)+(VLOOKUP($T$8,Prices[],2,FALSE)*T354)+(VLOOKUP($U$8,Prices[],2,FALSE)*U354)+(VLOOKUP($V$8,Prices[],2,FALSE)*V354)+(VLOOKUP($W$8,Prices[],2,FALSE)*W354)+(VLOOKUP($X$8,Prices[],2,FALSE)*X354)+(VLOOKUP($Y$8,Prices[],2,FALSE)*Y354)+(VLOOKUP($Z$8,Prices[],2,FALSE)*Z354)+(VLOOKUP($AB$8,Prices[],2,FALSE)*AB354)+(VLOOKUP($O$8,Prices[],2,FALSE)*O354)+(VLOOKUP($P$8,Prices[],2,FALSE)*P354)+(VLOOKUP($Q$8,Prices[],2,FALSE)*Q354)+(VLOOKUP($R$8,Prices[],2,FALSE)*R354)+(VLOOKUP($AA$8,Prices[],2,FALSE)*AA354)+(VLOOKUP($S$8,Prices[],2,FALSE)*S354)</f>
        <v>0</v>
      </c>
      <c r="AE354" s="132">
        <f t="shared" si="21"/>
        <v>0</v>
      </c>
      <c r="AF354" s="91"/>
      <c r="AG354" s="91"/>
      <c r="AH354" s="91"/>
      <c r="AI354" s="91"/>
      <c r="AJ354" s="91"/>
      <c r="AK354" s="91"/>
      <c r="AL354" s="91"/>
      <c r="AM354" s="91"/>
      <c r="AN354" s="91"/>
      <c r="AO354" s="91"/>
      <c r="AP354" s="91"/>
      <c r="AQ354" s="91"/>
      <c r="AR354" s="91"/>
      <c r="AS354" s="91"/>
      <c r="AT354" s="91"/>
      <c r="AU354" s="132">
        <f>(VLOOKUP($AF$8,Prices[],2,FALSE)*AF354)+(VLOOKUP($AG$8,Prices[],2,FALSE)*AG354)+(VLOOKUP($AH$8,Prices[],2,FALSE)*AH354)+(VLOOKUP($AI$8,Prices[],2,FALSE)*AI354)+(VLOOKUP($AJ$8,Prices[],2,FALSE)*AJ354)+(VLOOKUP($AK$8,Prices[],2,FALSE)*AK354)+(VLOOKUP($AL$8,Prices[],2,FALSE)*AL354)+(VLOOKUP($AM$8,Prices[],2,FALSE)*AM354)+(VLOOKUP($AN$8,Prices[],2,FALSE)*AN354)+(VLOOKUP($AO$8,Prices[],2,FALSE)*AO354)+(VLOOKUP($AP$8,Prices[],2,FALSE)*AP354)+(VLOOKUP($AT$8,Prices[],2,FALSE)*AT354)+(VLOOKUP($AQ$8,Prices[],2,FALSE)*AQ354)+(VLOOKUP($AR$8,Prices[],2,FALSE)*AR354)+(VLOOKUP($AS$8,Prices[],2,FALSE)*AS354)</f>
        <v>0</v>
      </c>
      <c r="AV354" s="132">
        <f t="shared" si="22"/>
        <v>0</v>
      </c>
      <c r="AW354" s="91" t="str">
        <f t="shared" si="23"/>
        <v xml:space="preserve"> </v>
      </c>
      <c r="AX354" s="91" t="str">
        <f>IFERROR(IF(VLOOKUP(C354,'Overdue Credits'!$A:$F,6,0)&gt;2,"High Risk Customer",IF(VLOOKUP(C354,'Overdue Credits'!$A:$F,6,0)&gt;0,"Medium Risk Customer","Low Risk Customer")),"Low Risk Customer")</f>
        <v>Low Risk Customer</v>
      </c>
    </row>
    <row r="355" spans="1:50" x14ac:dyDescent="0.3">
      <c r="A355" s="14">
        <v>347</v>
      </c>
      <c r="B355" s="14" t="s">
        <v>29</v>
      </c>
      <c r="C355" s="14" t="s">
        <v>977</v>
      </c>
      <c r="D355" s="14"/>
      <c r="E355" s="14" t="s">
        <v>978</v>
      </c>
      <c r="F355" s="14" t="s">
        <v>753</v>
      </c>
      <c r="G355" s="137">
        <f t="shared" si="20"/>
        <v>0</v>
      </c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132">
        <f>(VLOOKUP($H$8,Prices[],2,FALSE)*H355)+(VLOOKUP($I$8,Prices[],2,FALSE)*I355)+(VLOOKUP($J$8,Prices[],2,FALSE)*J355)+(VLOOKUP($K$8,Prices[],2,FALSE)*K355)+(VLOOKUP($L$8,Prices[],2,FALSE)*L355)+(VLOOKUP($M$8,Prices[],2,FALSE)*M355)+(VLOOKUP($N$8,Prices[],2,FALSE)*N355)+(VLOOKUP($T$8,Prices[],2,FALSE)*T355)+(VLOOKUP($U$8,Prices[],2,FALSE)*U355)+(VLOOKUP($V$8,Prices[],2,FALSE)*V355)+(VLOOKUP($W$8,Prices[],2,FALSE)*W355)+(VLOOKUP($X$8,Prices[],2,FALSE)*X355)+(VLOOKUP($Y$8,Prices[],2,FALSE)*Y355)+(VLOOKUP($Z$8,Prices[],2,FALSE)*Z355)+(VLOOKUP($AB$8,Prices[],2,FALSE)*AB355)+(VLOOKUP($O$8,Prices[],2,FALSE)*O355)+(VLOOKUP($P$8,Prices[],2,FALSE)*P355)+(VLOOKUP($Q$8,Prices[],2,FALSE)*Q355)+(VLOOKUP($R$8,Prices[],2,FALSE)*R355)+(VLOOKUP($AA$8,Prices[],2,FALSE)*AA355)+(VLOOKUP($S$8,Prices[],2,FALSE)*S355)</f>
        <v>0</v>
      </c>
      <c r="AE355" s="132">
        <f t="shared" si="21"/>
        <v>0</v>
      </c>
      <c r="AF355" s="91"/>
      <c r="AG355" s="91"/>
      <c r="AH355" s="91"/>
      <c r="AI355" s="91"/>
      <c r="AJ355" s="91"/>
      <c r="AK355" s="91"/>
      <c r="AL355" s="91"/>
      <c r="AM355" s="91"/>
      <c r="AN355" s="91"/>
      <c r="AO355" s="91"/>
      <c r="AP355" s="91"/>
      <c r="AQ355" s="91"/>
      <c r="AR355" s="91"/>
      <c r="AS355" s="91"/>
      <c r="AT355" s="91"/>
      <c r="AU355" s="132">
        <f>(VLOOKUP($AF$8,Prices[],2,FALSE)*AF355)+(VLOOKUP($AG$8,Prices[],2,FALSE)*AG355)+(VLOOKUP($AH$8,Prices[],2,FALSE)*AH355)+(VLOOKUP($AI$8,Prices[],2,FALSE)*AI355)+(VLOOKUP($AJ$8,Prices[],2,FALSE)*AJ355)+(VLOOKUP($AK$8,Prices[],2,FALSE)*AK355)+(VLOOKUP($AL$8,Prices[],2,FALSE)*AL355)+(VLOOKUP($AM$8,Prices[],2,FALSE)*AM355)+(VLOOKUP($AN$8,Prices[],2,FALSE)*AN355)+(VLOOKUP($AO$8,Prices[],2,FALSE)*AO355)+(VLOOKUP($AP$8,Prices[],2,FALSE)*AP355)+(VLOOKUP($AT$8,Prices[],2,FALSE)*AT355)+(VLOOKUP($AQ$8,Prices[],2,FALSE)*AQ355)+(VLOOKUP($AR$8,Prices[],2,FALSE)*AR355)+(VLOOKUP($AS$8,Prices[],2,FALSE)*AS355)</f>
        <v>0</v>
      </c>
      <c r="AV355" s="132">
        <f t="shared" si="22"/>
        <v>0</v>
      </c>
      <c r="AW355" s="91" t="str">
        <f t="shared" si="23"/>
        <v xml:space="preserve"> </v>
      </c>
      <c r="AX355" s="91" t="str">
        <f>IFERROR(IF(VLOOKUP(C355,'Overdue Credits'!$A:$F,6,0)&gt;2,"High Risk Customer",IF(VLOOKUP(C355,'Overdue Credits'!$A:$F,6,0)&gt;0,"Medium Risk Customer","Low Risk Customer")),"Low Risk Customer")</f>
        <v>Low Risk Customer</v>
      </c>
    </row>
    <row r="356" spans="1:50" x14ac:dyDescent="0.3">
      <c r="A356" s="14">
        <v>348</v>
      </c>
      <c r="B356" s="14" t="s">
        <v>29</v>
      </c>
      <c r="C356" s="14" t="s">
        <v>955</v>
      </c>
      <c r="D356" s="14"/>
      <c r="E356" s="14" t="s">
        <v>956</v>
      </c>
      <c r="F356" s="14" t="s">
        <v>753</v>
      </c>
      <c r="G356" s="137">
        <f t="shared" si="20"/>
        <v>0</v>
      </c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132">
        <f>(VLOOKUP($H$8,Prices[],2,FALSE)*H356)+(VLOOKUP($I$8,Prices[],2,FALSE)*I356)+(VLOOKUP($J$8,Prices[],2,FALSE)*J356)+(VLOOKUP($K$8,Prices[],2,FALSE)*K356)+(VLOOKUP($L$8,Prices[],2,FALSE)*L356)+(VLOOKUP($M$8,Prices[],2,FALSE)*M356)+(VLOOKUP($N$8,Prices[],2,FALSE)*N356)+(VLOOKUP($T$8,Prices[],2,FALSE)*T356)+(VLOOKUP($U$8,Prices[],2,FALSE)*U356)+(VLOOKUP($V$8,Prices[],2,FALSE)*V356)+(VLOOKUP($W$8,Prices[],2,FALSE)*W356)+(VLOOKUP($X$8,Prices[],2,FALSE)*X356)+(VLOOKUP($Y$8,Prices[],2,FALSE)*Y356)+(VLOOKUP($Z$8,Prices[],2,FALSE)*Z356)+(VLOOKUP($AB$8,Prices[],2,FALSE)*AB356)+(VLOOKUP($O$8,Prices[],2,FALSE)*O356)+(VLOOKUP($P$8,Prices[],2,FALSE)*P356)+(VLOOKUP($Q$8,Prices[],2,FALSE)*Q356)+(VLOOKUP($R$8,Prices[],2,FALSE)*R356)+(VLOOKUP($AA$8,Prices[],2,FALSE)*AA356)+(VLOOKUP($S$8,Prices[],2,FALSE)*S356)</f>
        <v>0</v>
      </c>
      <c r="AE356" s="132">
        <f t="shared" si="21"/>
        <v>0</v>
      </c>
      <c r="AF356" s="91"/>
      <c r="AG356" s="91"/>
      <c r="AH356" s="91"/>
      <c r="AI356" s="91"/>
      <c r="AJ356" s="91"/>
      <c r="AK356" s="91"/>
      <c r="AL356" s="91"/>
      <c r="AM356" s="91"/>
      <c r="AN356" s="91"/>
      <c r="AO356" s="91"/>
      <c r="AP356" s="91"/>
      <c r="AQ356" s="91"/>
      <c r="AR356" s="91"/>
      <c r="AS356" s="91"/>
      <c r="AT356" s="91"/>
      <c r="AU356" s="132">
        <f>(VLOOKUP($AF$8,Prices[],2,FALSE)*AF356)+(VLOOKUP($AG$8,Prices[],2,FALSE)*AG356)+(VLOOKUP($AH$8,Prices[],2,FALSE)*AH356)+(VLOOKUP($AI$8,Prices[],2,FALSE)*AI356)+(VLOOKUP($AJ$8,Prices[],2,FALSE)*AJ356)+(VLOOKUP($AK$8,Prices[],2,FALSE)*AK356)+(VLOOKUP($AL$8,Prices[],2,FALSE)*AL356)+(VLOOKUP($AM$8,Prices[],2,FALSE)*AM356)+(VLOOKUP($AN$8,Prices[],2,FALSE)*AN356)+(VLOOKUP($AO$8,Prices[],2,FALSE)*AO356)+(VLOOKUP($AP$8,Prices[],2,FALSE)*AP356)+(VLOOKUP($AT$8,Prices[],2,FALSE)*AT356)+(VLOOKUP($AQ$8,Prices[],2,FALSE)*AQ356)+(VLOOKUP($AR$8,Prices[],2,FALSE)*AR356)+(VLOOKUP($AS$8,Prices[],2,FALSE)*AS356)</f>
        <v>0</v>
      </c>
      <c r="AV356" s="132">
        <f t="shared" si="22"/>
        <v>0</v>
      </c>
      <c r="AW356" s="91" t="str">
        <f t="shared" si="23"/>
        <v xml:space="preserve"> </v>
      </c>
      <c r="AX356" s="91" t="str">
        <f>IFERROR(IF(VLOOKUP(C356,'Overdue Credits'!$A:$F,6,0)&gt;2,"High Risk Customer",IF(VLOOKUP(C356,'Overdue Credits'!$A:$F,6,0)&gt;0,"Medium Risk Customer","Low Risk Customer")),"Low Risk Customer")</f>
        <v>Low Risk Customer</v>
      </c>
    </row>
    <row r="357" spans="1:50" x14ac:dyDescent="0.3">
      <c r="A357" s="14">
        <v>349</v>
      </c>
      <c r="B357" s="14" t="s">
        <v>29</v>
      </c>
      <c r="C357" s="14" t="s">
        <v>967</v>
      </c>
      <c r="D357" s="14"/>
      <c r="E357" s="14" t="s">
        <v>968</v>
      </c>
      <c r="F357" s="14" t="s">
        <v>753</v>
      </c>
      <c r="G357" s="137">
        <f t="shared" si="20"/>
        <v>0</v>
      </c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132">
        <f>(VLOOKUP($H$8,Prices[],2,FALSE)*H357)+(VLOOKUP($I$8,Prices[],2,FALSE)*I357)+(VLOOKUP($J$8,Prices[],2,FALSE)*J357)+(VLOOKUP($K$8,Prices[],2,FALSE)*K357)+(VLOOKUP($L$8,Prices[],2,FALSE)*L357)+(VLOOKUP($M$8,Prices[],2,FALSE)*M357)+(VLOOKUP($N$8,Prices[],2,FALSE)*N357)+(VLOOKUP($T$8,Prices[],2,FALSE)*T357)+(VLOOKUP($U$8,Prices[],2,FALSE)*U357)+(VLOOKUP($V$8,Prices[],2,FALSE)*V357)+(VLOOKUP($W$8,Prices[],2,FALSE)*W357)+(VLOOKUP($X$8,Prices[],2,FALSE)*X357)+(VLOOKUP($Y$8,Prices[],2,FALSE)*Y357)+(VLOOKUP($Z$8,Prices[],2,FALSE)*Z357)+(VLOOKUP($AB$8,Prices[],2,FALSE)*AB357)+(VLOOKUP($O$8,Prices[],2,FALSE)*O357)+(VLOOKUP($P$8,Prices[],2,FALSE)*P357)+(VLOOKUP($Q$8,Prices[],2,FALSE)*Q357)+(VLOOKUP($R$8,Prices[],2,FALSE)*R357)+(VLOOKUP($AA$8,Prices[],2,FALSE)*AA357)+(VLOOKUP($S$8,Prices[],2,FALSE)*S357)</f>
        <v>0</v>
      </c>
      <c r="AE357" s="132">
        <f t="shared" si="21"/>
        <v>0</v>
      </c>
      <c r="AF357" s="91"/>
      <c r="AG357" s="91"/>
      <c r="AH357" s="91"/>
      <c r="AI357" s="91"/>
      <c r="AJ357" s="91"/>
      <c r="AK357" s="91"/>
      <c r="AL357" s="91"/>
      <c r="AM357" s="91"/>
      <c r="AN357" s="91"/>
      <c r="AO357" s="91"/>
      <c r="AP357" s="91"/>
      <c r="AQ357" s="91"/>
      <c r="AR357" s="91"/>
      <c r="AS357" s="91"/>
      <c r="AT357" s="91"/>
      <c r="AU357" s="132">
        <f>(VLOOKUP($AF$8,Prices[],2,FALSE)*AF357)+(VLOOKUP($AG$8,Prices[],2,FALSE)*AG357)+(VLOOKUP($AH$8,Prices[],2,FALSE)*AH357)+(VLOOKUP($AI$8,Prices[],2,FALSE)*AI357)+(VLOOKUP($AJ$8,Prices[],2,FALSE)*AJ357)+(VLOOKUP($AK$8,Prices[],2,FALSE)*AK357)+(VLOOKUP($AL$8,Prices[],2,FALSE)*AL357)+(VLOOKUP($AM$8,Prices[],2,FALSE)*AM357)+(VLOOKUP($AN$8,Prices[],2,FALSE)*AN357)+(VLOOKUP($AO$8,Prices[],2,FALSE)*AO357)+(VLOOKUP($AP$8,Prices[],2,FALSE)*AP357)+(VLOOKUP($AT$8,Prices[],2,FALSE)*AT357)+(VLOOKUP($AQ$8,Prices[],2,FALSE)*AQ357)+(VLOOKUP($AR$8,Prices[],2,FALSE)*AR357)+(VLOOKUP($AS$8,Prices[],2,FALSE)*AS357)</f>
        <v>0</v>
      </c>
      <c r="AV357" s="132">
        <f t="shared" si="22"/>
        <v>0</v>
      </c>
      <c r="AW357" s="91" t="str">
        <f t="shared" si="23"/>
        <v xml:space="preserve"> </v>
      </c>
      <c r="AX357" s="91" t="str">
        <f>IFERROR(IF(VLOOKUP(C357,'Overdue Credits'!$A:$F,6,0)&gt;2,"High Risk Customer",IF(VLOOKUP(C357,'Overdue Credits'!$A:$F,6,0)&gt;0,"Medium Risk Customer","Low Risk Customer")),"Low Risk Customer")</f>
        <v>Low Risk Customer</v>
      </c>
    </row>
    <row r="358" spans="1:50" x14ac:dyDescent="0.3">
      <c r="A358" s="14">
        <v>350</v>
      </c>
      <c r="B358" s="14" t="s">
        <v>29</v>
      </c>
      <c r="C358" s="14" t="s">
        <v>973</v>
      </c>
      <c r="D358" s="14"/>
      <c r="E358" s="14" t="s">
        <v>974</v>
      </c>
      <c r="F358" s="14" t="s">
        <v>753</v>
      </c>
      <c r="G358" s="137">
        <f t="shared" si="20"/>
        <v>0</v>
      </c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132">
        <f>(VLOOKUP($H$8,Prices[],2,FALSE)*H358)+(VLOOKUP($I$8,Prices[],2,FALSE)*I358)+(VLOOKUP($J$8,Prices[],2,FALSE)*J358)+(VLOOKUP($K$8,Prices[],2,FALSE)*K358)+(VLOOKUP($L$8,Prices[],2,FALSE)*L358)+(VLOOKUP($M$8,Prices[],2,FALSE)*M358)+(VLOOKUP($N$8,Prices[],2,FALSE)*N358)+(VLOOKUP($T$8,Prices[],2,FALSE)*T358)+(VLOOKUP($U$8,Prices[],2,FALSE)*U358)+(VLOOKUP($V$8,Prices[],2,FALSE)*V358)+(VLOOKUP($W$8,Prices[],2,FALSE)*W358)+(VLOOKUP($X$8,Prices[],2,FALSE)*X358)+(VLOOKUP($Y$8,Prices[],2,FALSE)*Y358)+(VLOOKUP($Z$8,Prices[],2,FALSE)*Z358)+(VLOOKUP($AB$8,Prices[],2,FALSE)*AB358)+(VLOOKUP($O$8,Prices[],2,FALSE)*O358)+(VLOOKUP($P$8,Prices[],2,FALSE)*P358)+(VLOOKUP($Q$8,Prices[],2,FALSE)*Q358)+(VLOOKUP($R$8,Prices[],2,FALSE)*R358)+(VLOOKUP($AA$8,Prices[],2,FALSE)*AA358)+(VLOOKUP($S$8,Prices[],2,FALSE)*S358)</f>
        <v>0</v>
      </c>
      <c r="AE358" s="132">
        <f t="shared" si="21"/>
        <v>0</v>
      </c>
      <c r="AF358" s="91"/>
      <c r="AG358" s="91"/>
      <c r="AH358" s="91"/>
      <c r="AI358" s="91"/>
      <c r="AJ358" s="91"/>
      <c r="AK358" s="91"/>
      <c r="AL358" s="91"/>
      <c r="AM358" s="91"/>
      <c r="AN358" s="91"/>
      <c r="AO358" s="91"/>
      <c r="AP358" s="91"/>
      <c r="AQ358" s="91"/>
      <c r="AR358" s="91"/>
      <c r="AS358" s="91"/>
      <c r="AT358" s="91"/>
      <c r="AU358" s="132">
        <f>(VLOOKUP($AF$8,Prices[],2,FALSE)*AF358)+(VLOOKUP($AG$8,Prices[],2,FALSE)*AG358)+(VLOOKUP($AH$8,Prices[],2,FALSE)*AH358)+(VLOOKUP($AI$8,Prices[],2,FALSE)*AI358)+(VLOOKUP($AJ$8,Prices[],2,FALSE)*AJ358)+(VLOOKUP($AK$8,Prices[],2,FALSE)*AK358)+(VLOOKUP($AL$8,Prices[],2,FALSE)*AL358)+(VLOOKUP($AM$8,Prices[],2,FALSE)*AM358)+(VLOOKUP($AN$8,Prices[],2,FALSE)*AN358)+(VLOOKUP($AO$8,Prices[],2,FALSE)*AO358)+(VLOOKUP($AP$8,Prices[],2,FALSE)*AP358)+(VLOOKUP($AT$8,Prices[],2,FALSE)*AT358)+(VLOOKUP($AQ$8,Prices[],2,FALSE)*AQ358)+(VLOOKUP($AR$8,Prices[],2,FALSE)*AR358)+(VLOOKUP($AS$8,Prices[],2,FALSE)*AS358)</f>
        <v>0</v>
      </c>
      <c r="AV358" s="132">
        <f t="shared" si="22"/>
        <v>0</v>
      </c>
      <c r="AW358" s="91" t="str">
        <f t="shared" si="23"/>
        <v xml:space="preserve"> </v>
      </c>
      <c r="AX358" s="91" t="str">
        <f>IFERROR(IF(VLOOKUP(C358,'Overdue Credits'!$A:$F,6,0)&gt;2,"High Risk Customer",IF(VLOOKUP(C358,'Overdue Credits'!$A:$F,6,0)&gt;0,"Medium Risk Customer","Low Risk Customer")),"Low Risk Customer")</f>
        <v>Low Risk Customer</v>
      </c>
    </row>
    <row r="359" spans="1:50" x14ac:dyDescent="0.3">
      <c r="A359" s="14">
        <v>351</v>
      </c>
      <c r="B359" s="14" t="s">
        <v>29</v>
      </c>
      <c r="C359" s="14" t="s">
        <v>296</v>
      </c>
      <c r="D359" s="14"/>
      <c r="E359" s="14" t="s">
        <v>297</v>
      </c>
      <c r="F359" s="14" t="s">
        <v>752</v>
      </c>
      <c r="G359" s="137">
        <f t="shared" si="20"/>
        <v>35</v>
      </c>
      <c r="H359" s="91"/>
      <c r="I359" s="91"/>
      <c r="J359" s="91"/>
      <c r="K359" s="91">
        <v>1</v>
      </c>
      <c r="L359" s="91"/>
      <c r="M359" s="91"/>
      <c r="N359" s="91">
        <v>5</v>
      </c>
      <c r="O359" s="91">
        <v>9</v>
      </c>
      <c r="P359" s="91"/>
      <c r="Q359" s="91"/>
      <c r="R359" s="91"/>
      <c r="S359" s="91"/>
      <c r="T359" s="91"/>
      <c r="U359" s="91"/>
      <c r="V359" s="91"/>
      <c r="W359" s="91"/>
      <c r="X359" s="91">
        <v>10</v>
      </c>
      <c r="Y359" s="91">
        <v>10</v>
      </c>
      <c r="Z359" s="91"/>
      <c r="AA359" s="91"/>
      <c r="AB359" s="91"/>
      <c r="AC359" s="132">
        <f>(VLOOKUP($H$8,Prices[],2,FALSE)*H359)+(VLOOKUP($I$8,Prices[],2,FALSE)*I359)+(VLOOKUP($J$8,Prices[],2,FALSE)*J359)+(VLOOKUP($K$8,Prices[],2,FALSE)*K359)+(VLOOKUP($L$8,Prices[],2,FALSE)*L359)+(VLOOKUP($M$8,Prices[],2,FALSE)*M359)+(VLOOKUP($N$8,Prices[],2,FALSE)*N359)+(VLOOKUP($T$8,Prices[],2,FALSE)*T359)+(VLOOKUP($U$8,Prices[],2,FALSE)*U359)+(VLOOKUP($V$8,Prices[],2,FALSE)*V359)+(VLOOKUP($W$8,Prices[],2,FALSE)*W359)+(VLOOKUP($X$8,Prices[],2,FALSE)*X359)+(VLOOKUP($Y$8,Prices[],2,FALSE)*Y359)+(VLOOKUP($Z$8,Prices[],2,FALSE)*Z359)+(VLOOKUP($AB$8,Prices[],2,FALSE)*AB359)+(VLOOKUP($O$8,Prices[],2,FALSE)*O359)+(VLOOKUP($P$8,Prices[],2,FALSE)*P359)+(VLOOKUP($Q$8,Prices[],2,FALSE)*Q359)+(VLOOKUP($R$8,Prices[],2,FALSE)*R359)+(VLOOKUP($AA$8,Prices[],2,FALSE)*AA359)+(VLOOKUP($S$8,Prices[],2,FALSE)*S359)</f>
        <v>4846000</v>
      </c>
      <c r="AE359" s="132">
        <f t="shared" si="21"/>
        <v>10.5</v>
      </c>
      <c r="AF359" s="91"/>
      <c r="AG359" s="91"/>
      <c r="AH359" s="91">
        <v>3</v>
      </c>
      <c r="AI359" s="91"/>
      <c r="AJ359" s="91"/>
      <c r="AK359" s="91"/>
      <c r="AL359" s="91">
        <v>5</v>
      </c>
      <c r="AM359" s="91">
        <v>2</v>
      </c>
      <c r="AN359" s="91"/>
      <c r="AO359" s="91"/>
      <c r="AP359" s="91">
        <v>0.5</v>
      </c>
      <c r="AQ359" s="91"/>
      <c r="AR359" s="91"/>
      <c r="AS359" s="91"/>
      <c r="AT359" s="91"/>
      <c r="AU359" s="132">
        <f>(VLOOKUP($AF$8,Prices[],2,FALSE)*AF359)+(VLOOKUP($AG$8,Prices[],2,FALSE)*AG359)+(VLOOKUP($AH$8,Prices[],2,FALSE)*AH359)+(VLOOKUP($AI$8,Prices[],2,FALSE)*AI359)+(VLOOKUP($AJ$8,Prices[],2,FALSE)*AJ359)+(VLOOKUP($AK$8,Prices[],2,FALSE)*AK359)+(VLOOKUP($AL$8,Prices[],2,FALSE)*AL359)+(VLOOKUP($AM$8,Prices[],2,FALSE)*AM359)+(VLOOKUP($AN$8,Prices[],2,FALSE)*AN359)+(VLOOKUP($AO$8,Prices[],2,FALSE)*AO359)+(VLOOKUP($AP$8,Prices[],2,FALSE)*AP359)+(VLOOKUP($AT$8,Prices[],2,FALSE)*AT359)+(VLOOKUP($AQ$8,Prices[],2,FALSE)*AQ359)+(VLOOKUP($AR$8,Prices[],2,FALSE)*AR359)+(VLOOKUP($AS$8,Prices[],2,FALSE)*AS359)</f>
        <v>1687000</v>
      </c>
      <c r="AV359" s="132">
        <f t="shared" si="22"/>
        <v>1696100</v>
      </c>
      <c r="AW359" s="91" t="str">
        <f t="shared" si="23"/>
        <v>Credit is within Limit</v>
      </c>
      <c r="AX359" s="91" t="str">
        <f>IFERROR(IF(VLOOKUP(C359,'Overdue Credits'!$A:$F,6,0)&gt;2,"High Risk Customer",IF(VLOOKUP(C359,'Overdue Credits'!$A:$F,6,0)&gt;0,"Medium Risk Customer","Low Risk Customer")),"Low Risk Customer")</f>
        <v>Medium Risk Customer</v>
      </c>
    </row>
    <row r="360" spans="1:50" x14ac:dyDescent="0.3">
      <c r="A360" s="14">
        <v>352</v>
      </c>
      <c r="B360" s="14" t="s">
        <v>29</v>
      </c>
      <c r="C360" s="14" t="s">
        <v>266</v>
      </c>
      <c r="D360" s="14"/>
      <c r="E360" s="14" t="s">
        <v>267</v>
      </c>
      <c r="F360" s="14" t="s">
        <v>752</v>
      </c>
      <c r="G360" s="137">
        <f t="shared" si="20"/>
        <v>35</v>
      </c>
      <c r="H360" s="91"/>
      <c r="I360" s="91"/>
      <c r="J360" s="91"/>
      <c r="K360" s="91">
        <v>1</v>
      </c>
      <c r="L360" s="91"/>
      <c r="M360" s="91"/>
      <c r="N360" s="91">
        <v>5</v>
      </c>
      <c r="O360" s="91">
        <v>9</v>
      </c>
      <c r="P360" s="91"/>
      <c r="Q360" s="91"/>
      <c r="R360" s="91"/>
      <c r="S360" s="91"/>
      <c r="T360" s="91"/>
      <c r="U360" s="91"/>
      <c r="V360" s="91"/>
      <c r="W360" s="91"/>
      <c r="X360" s="91">
        <v>10</v>
      </c>
      <c r="Y360" s="91">
        <v>10</v>
      </c>
      <c r="Z360" s="91"/>
      <c r="AA360" s="91"/>
      <c r="AB360" s="91"/>
      <c r="AC360" s="132">
        <f>(VLOOKUP($H$8,Prices[],2,FALSE)*H360)+(VLOOKUP($I$8,Prices[],2,FALSE)*I360)+(VLOOKUP($J$8,Prices[],2,FALSE)*J360)+(VLOOKUP($K$8,Prices[],2,FALSE)*K360)+(VLOOKUP($L$8,Prices[],2,FALSE)*L360)+(VLOOKUP($M$8,Prices[],2,FALSE)*M360)+(VLOOKUP($N$8,Prices[],2,FALSE)*N360)+(VLOOKUP($T$8,Prices[],2,FALSE)*T360)+(VLOOKUP($U$8,Prices[],2,FALSE)*U360)+(VLOOKUP($V$8,Prices[],2,FALSE)*V360)+(VLOOKUP($W$8,Prices[],2,FALSE)*W360)+(VLOOKUP($X$8,Prices[],2,FALSE)*X360)+(VLOOKUP($Y$8,Prices[],2,FALSE)*Y360)+(VLOOKUP($Z$8,Prices[],2,FALSE)*Z360)+(VLOOKUP($AB$8,Prices[],2,FALSE)*AB360)+(VLOOKUP($O$8,Prices[],2,FALSE)*O360)+(VLOOKUP($P$8,Prices[],2,FALSE)*P360)+(VLOOKUP($Q$8,Prices[],2,FALSE)*Q360)+(VLOOKUP($R$8,Prices[],2,FALSE)*R360)+(VLOOKUP($AA$8,Prices[],2,FALSE)*AA360)+(VLOOKUP($S$8,Prices[],2,FALSE)*S360)</f>
        <v>4846000</v>
      </c>
      <c r="AE360" s="132">
        <f t="shared" si="21"/>
        <v>10.5</v>
      </c>
      <c r="AF360" s="91"/>
      <c r="AG360" s="91"/>
      <c r="AH360" s="91">
        <v>3</v>
      </c>
      <c r="AI360" s="91"/>
      <c r="AJ360" s="91"/>
      <c r="AK360" s="91"/>
      <c r="AL360" s="91">
        <v>5</v>
      </c>
      <c r="AM360" s="91">
        <v>2</v>
      </c>
      <c r="AN360" s="91"/>
      <c r="AO360" s="91"/>
      <c r="AP360" s="91">
        <v>0.5</v>
      </c>
      <c r="AQ360" s="91"/>
      <c r="AR360" s="91"/>
      <c r="AS360" s="91"/>
      <c r="AT360" s="91"/>
      <c r="AU360" s="132">
        <f>(VLOOKUP($AF$8,Prices[],2,FALSE)*AF360)+(VLOOKUP($AG$8,Prices[],2,FALSE)*AG360)+(VLOOKUP($AH$8,Prices[],2,FALSE)*AH360)+(VLOOKUP($AI$8,Prices[],2,FALSE)*AI360)+(VLOOKUP($AJ$8,Prices[],2,FALSE)*AJ360)+(VLOOKUP($AK$8,Prices[],2,FALSE)*AK360)+(VLOOKUP($AL$8,Prices[],2,FALSE)*AL360)+(VLOOKUP($AM$8,Prices[],2,FALSE)*AM360)+(VLOOKUP($AN$8,Prices[],2,FALSE)*AN360)+(VLOOKUP($AO$8,Prices[],2,FALSE)*AO360)+(VLOOKUP($AP$8,Prices[],2,FALSE)*AP360)+(VLOOKUP($AT$8,Prices[],2,FALSE)*AT360)+(VLOOKUP($AQ$8,Prices[],2,FALSE)*AQ360)+(VLOOKUP($AR$8,Prices[],2,FALSE)*AR360)+(VLOOKUP($AS$8,Prices[],2,FALSE)*AS360)</f>
        <v>1687000</v>
      </c>
      <c r="AV360" s="132">
        <f t="shared" si="22"/>
        <v>1696100</v>
      </c>
      <c r="AW360" s="91" t="str">
        <f t="shared" si="23"/>
        <v>Credit is within Limit</v>
      </c>
      <c r="AX360" s="91" t="str">
        <f>IFERROR(IF(VLOOKUP(C360,'Overdue Credits'!$A:$F,6,0)&gt;2,"High Risk Customer",IF(VLOOKUP(C360,'Overdue Credits'!$A:$F,6,0)&gt;0,"Medium Risk Customer","Low Risk Customer")),"Low Risk Customer")</f>
        <v>Low Risk Customer</v>
      </c>
    </row>
    <row r="361" spans="1:50" x14ac:dyDescent="0.3">
      <c r="A361" s="14">
        <v>353</v>
      </c>
      <c r="B361" s="14" t="s">
        <v>29</v>
      </c>
      <c r="C361" s="14" t="s">
        <v>971</v>
      </c>
      <c r="D361" s="14"/>
      <c r="E361" s="14" t="s">
        <v>972</v>
      </c>
      <c r="F361" s="14" t="s">
        <v>753</v>
      </c>
      <c r="G361" s="137">
        <f t="shared" si="20"/>
        <v>13</v>
      </c>
      <c r="H361" s="91"/>
      <c r="I361" s="91"/>
      <c r="J361" s="91"/>
      <c r="K361" s="91"/>
      <c r="L361" s="91"/>
      <c r="M361" s="91"/>
      <c r="N361" s="91">
        <v>3</v>
      </c>
      <c r="O361" s="91">
        <v>2</v>
      </c>
      <c r="P361" s="91"/>
      <c r="Q361" s="91"/>
      <c r="R361" s="91"/>
      <c r="S361" s="91"/>
      <c r="T361" s="91"/>
      <c r="U361" s="91"/>
      <c r="V361" s="91"/>
      <c r="W361" s="91"/>
      <c r="X361" s="91">
        <v>3</v>
      </c>
      <c r="Y361" s="91">
        <v>5</v>
      </c>
      <c r="Z361" s="91"/>
      <c r="AA361" s="91"/>
      <c r="AB361" s="91"/>
      <c r="AC361" s="132">
        <f>(VLOOKUP($H$8,Prices[],2,FALSE)*H361)+(VLOOKUP($I$8,Prices[],2,FALSE)*I361)+(VLOOKUP($J$8,Prices[],2,FALSE)*J361)+(VLOOKUP($K$8,Prices[],2,FALSE)*K361)+(VLOOKUP($L$8,Prices[],2,FALSE)*L361)+(VLOOKUP($M$8,Prices[],2,FALSE)*M361)+(VLOOKUP($N$8,Prices[],2,FALSE)*N361)+(VLOOKUP($T$8,Prices[],2,FALSE)*T361)+(VLOOKUP($U$8,Prices[],2,FALSE)*U361)+(VLOOKUP($V$8,Prices[],2,FALSE)*V361)+(VLOOKUP($W$8,Prices[],2,FALSE)*W361)+(VLOOKUP($X$8,Prices[],2,FALSE)*X361)+(VLOOKUP($Y$8,Prices[],2,FALSE)*Y361)+(VLOOKUP($Z$8,Prices[],2,FALSE)*Z361)+(VLOOKUP($AB$8,Prices[],2,FALSE)*AB361)+(VLOOKUP($O$8,Prices[],2,FALSE)*O361)+(VLOOKUP($P$8,Prices[],2,FALSE)*P361)+(VLOOKUP($Q$8,Prices[],2,FALSE)*Q361)+(VLOOKUP($R$8,Prices[],2,FALSE)*R361)+(VLOOKUP($AA$8,Prices[],2,FALSE)*AA361)+(VLOOKUP($S$8,Prices[],2,FALSE)*S361)</f>
        <v>1611000</v>
      </c>
      <c r="AE361" s="132">
        <f t="shared" si="21"/>
        <v>3.5</v>
      </c>
      <c r="AF361" s="91"/>
      <c r="AG361" s="91"/>
      <c r="AH361" s="91">
        <v>1</v>
      </c>
      <c r="AI361" s="91"/>
      <c r="AJ361" s="91"/>
      <c r="AK361" s="91"/>
      <c r="AL361" s="91">
        <v>1</v>
      </c>
      <c r="AM361" s="91">
        <v>1</v>
      </c>
      <c r="AN361" s="91"/>
      <c r="AO361" s="91"/>
      <c r="AP361" s="91">
        <v>0.5</v>
      </c>
      <c r="AQ361" s="91"/>
      <c r="AR361" s="91"/>
      <c r="AS361" s="91"/>
      <c r="AT361" s="91"/>
      <c r="AU361" s="132">
        <f>(VLOOKUP($AF$8,Prices[],2,FALSE)*AF361)+(VLOOKUP($AG$8,Prices[],2,FALSE)*AG361)+(VLOOKUP($AH$8,Prices[],2,FALSE)*AH361)+(VLOOKUP($AI$8,Prices[],2,FALSE)*AI361)+(VLOOKUP($AJ$8,Prices[],2,FALSE)*AJ361)+(VLOOKUP($AK$8,Prices[],2,FALSE)*AK361)+(VLOOKUP($AL$8,Prices[],2,FALSE)*AL361)+(VLOOKUP($AM$8,Prices[],2,FALSE)*AM361)+(VLOOKUP($AN$8,Prices[],2,FALSE)*AN361)+(VLOOKUP($AO$8,Prices[],2,FALSE)*AO361)+(VLOOKUP($AP$8,Prices[],2,FALSE)*AP361)+(VLOOKUP($AT$8,Prices[],2,FALSE)*AT361)+(VLOOKUP($AQ$8,Prices[],2,FALSE)*AQ361)+(VLOOKUP($AR$8,Prices[],2,FALSE)*AR361)+(VLOOKUP($AS$8,Prices[],2,FALSE)*AS361)</f>
        <v>546500</v>
      </c>
      <c r="AV361" s="132">
        <f t="shared" si="22"/>
        <v>563850</v>
      </c>
      <c r="AW361" s="91" t="str">
        <f t="shared" si="23"/>
        <v>Credit is within Limit</v>
      </c>
      <c r="AX361" s="91" t="str">
        <f>IFERROR(IF(VLOOKUP(C361,'Overdue Credits'!$A:$F,6,0)&gt;2,"High Risk Customer",IF(VLOOKUP(C361,'Overdue Credits'!$A:$F,6,0)&gt;0,"Medium Risk Customer","Low Risk Customer")),"Low Risk Customer")</f>
        <v>Low Risk Customer</v>
      </c>
    </row>
    <row r="362" spans="1:50" x14ac:dyDescent="0.3">
      <c r="A362" s="14">
        <v>354</v>
      </c>
      <c r="B362" s="14" t="s">
        <v>29</v>
      </c>
      <c r="C362" s="14" t="s">
        <v>959</v>
      </c>
      <c r="D362" s="14"/>
      <c r="E362" s="14" t="s">
        <v>960</v>
      </c>
      <c r="F362" s="14" t="s">
        <v>753</v>
      </c>
      <c r="G362" s="137">
        <f t="shared" si="20"/>
        <v>10</v>
      </c>
      <c r="H362" s="91"/>
      <c r="I362" s="91"/>
      <c r="J362" s="91"/>
      <c r="K362" s="91"/>
      <c r="L362" s="91"/>
      <c r="M362" s="91"/>
      <c r="N362" s="91">
        <v>3.5</v>
      </c>
      <c r="O362" s="91">
        <v>2.1</v>
      </c>
      <c r="P362" s="91"/>
      <c r="Q362" s="91"/>
      <c r="R362" s="91"/>
      <c r="S362" s="91"/>
      <c r="T362" s="91"/>
      <c r="U362" s="91"/>
      <c r="V362" s="91"/>
      <c r="W362" s="91"/>
      <c r="X362" s="91">
        <v>3</v>
      </c>
      <c r="Y362" s="91">
        <v>1.4</v>
      </c>
      <c r="Z362" s="91"/>
      <c r="AA362" s="91"/>
      <c r="AB362" s="91"/>
      <c r="AC362" s="132">
        <f>(VLOOKUP($H$8,Prices[],2,FALSE)*H362)+(VLOOKUP($I$8,Prices[],2,FALSE)*I362)+(VLOOKUP($J$8,Prices[],2,FALSE)*J362)+(VLOOKUP($K$8,Prices[],2,FALSE)*K362)+(VLOOKUP($L$8,Prices[],2,FALSE)*L362)+(VLOOKUP($M$8,Prices[],2,FALSE)*M362)+(VLOOKUP($N$8,Prices[],2,FALSE)*N362)+(VLOOKUP($T$8,Prices[],2,FALSE)*T362)+(VLOOKUP($U$8,Prices[],2,FALSE)*U362)+(VLOOKUP($V$8,Prices[],2,FALSE)*V362)+(VLOOKUP($W$8,Prices[],2,FALSE)*W362)+(VLOOKUP($X$8,Prices[],2,FALSE)*X362)+(VLOOKUP($Y$8,Prices[],2,FALSE)*Y362)+(VLOOKUP($Z$8,Prices[],2,FALSE)*Z362)+(VLOOKUP($AB$8,Prices[],2,FALSE)*AB362)+(VLOOKUP($O$8,Prices[],2,FALSE)*O362)+(VLOOKUP($P$8,Prices[],2,FALSE)*P362)+(VLOOKUP($Q$8,Prices[],2,FALSE)*Q362)+(VLOOKUP($R$8,Prices[],2,FALSE)*R362)+(VLOOKUP($AA$8,Prices[],2,FALSE)*AA362)+(VLOOKUP($S$8,Prices[],2,FALSE)*S362)</f>
        <v>1293650</v>
      </c>
      <c r="AE362" s="132">
        <f t="shared" si="21"/>
        <v>3</v>
      </c>
      <c r="AF362" s="91"/>
      <c r="AG362" s="91"/>
      <c r="AH362" s="91">
        <v>1</v>
      </c>
      <c r="AI362" s="91"/>
      <c r="AJ362" s="91"/>
      <c r="AK362" s="91"/>
      <c r="AL362" s="91">
        <v>1</v>
      </c>
      <c r="AM362" s="91"/>
      <c r="AN362" s="91"/>
      <c r="AO362" s="91"/>
      <c r="AP362" s="91">
        <v>1</v>
      </c>
      <c r="AQ362" s="91"/>
      <c r="AR362" s="91"/>
      <c r="AS362" s="91"/>
      <c r="AT362" s="91"/>
      <c r="AU362" s="132">
        <f>(VLOOKUP($AF$8,Prices[],2,FALSE)*AF362)+(VLOOKUP($AG$8,Prices[],2,FALSE)*AG362)+(VLOOKUP($AH$8,Prices[],2,FALSE)*AH362)+(VLOOKUP($AI$8,Prices[],2,FALSE)*AI362)+(VLOOKUP($AJ$8,Prices[],2,FALSE)*AJ362)+(VLOOKUP($AK$8,Prices[],2,FALSE)*AK362)+(VLOOKUP($AL$8,Prices[],2,FALSE)*AL362)+(VLOOKUP($AM$8,Prices[],2,FALSE)*AM362)+(VLOOKUP($AN$8,Prices[],2,FALSE)*AN362)+(VLOOKUP($AO$8,Prices[],2,FALSE)*AO362)+(VLOOKUP($AP$8,Prices[],2,FALSE)*AP362)+(VLOOKUP($AT$8,Prices[],2,FALSE)*AT362)+(VLOOKUP($AQ$8,Prices[],2,FALSE)*AQ362)+(VLOOKUP($AR$8,Prices[],2,FALSE)*AR362)+(VLOOKUP($AS$8,Prices[],2,FALSE)*AS362)</f>
        <v>446500</v>
      </c>
      <c r="AV362" s="132">
        <f t="shared" si="22"/>
        <v>452777.5</v>
      </c>
      <c r="AW362" s="91" t="str">
        <f t="shared" si="23"/>
        <v>Credit is within Limit</v>
      </c>
      <c r="AX362" s="91" t="str">
        <f>IFERROR(IF(VLOOKUP(C362,'Overdue Credits'!$A:$F,6,0)&gt;2,"High Risk Customer",IF(VLOOKUP(C362,'Overdue Credits'!$A:$F,6,0)&gt;0,"Medium Risk Customer","Low Risk Customer")),"Low Risk Customer")</f>
        <v>Low Risk Customer</v>
      </c>
    </row>
    <row r="363" spans="1:50" x14ac:dyDescent="0.3">
      <c r="A363" s="14">
        <v>355</v>
      </c>
      <c r="B363" s="14" t="s">
        <v>29</v>
      </c>
      <c r="C363" s="14" t="s">
        <v>983</v>
      </c>
      <c r="D363" s="14"/>
      <c r="E363" s="14" t="s">
        <v>984</v>
      </c>
      <c r="F363" s="14" t="s">
        <v>753</v>
      </c>
      <c r="G363" s="137">
        <f t="shared" si="20"/>
        <v>0</v>
      </c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132">
        <f>(VLOOKUP($H$8,Prices[],2,FALSE)*H363)+(VLOOKUP($I$8,Prices[],2,FALSE)*I363)+(VLOOKUP($J$8,Prices[],2,FALSE)*J363)+(VLOOKUP($K$8,Prices[],2,FALSE)*K363)+(VLOOKUP($L$8,Prices[],2,FALSE)*L363)+(VLOOKUP($M$8,Prices[],2,FALSE)*M363)+(VLOOKUP($N$8,Prices[],2,FALSE)*N363)+(VLOOKUP($T$8,Prices[],2,FALSE)*T363)+(VLOOKUP($U$8,Prices[],2,FALSE)*U363)+(VLOOKUP($V$8,Prices[],2,FALSE)*V363)+(VLOOKUP($W$8,Prices[],2,FALSE)*W363)+(VLOOKUP($X$8,Prices[],2,FALSE)*X363)+(VLOOKUP($Y$8,Prices[],2,FALSE)*Y363)+(VLOOKUP($Z$8,Prices[],2,FALSE)*Z363)+(VLOOKUP($AB$8,Prices[],2,FALSE)*AB363)+(VLOOKUP($O$8,Prices[],2,FALSE)*O363)+(VLOOKUP($P$8,Prices[],2,FALSE)*P363)+(VLOOKUP($Q$8,Prices[],2,FALSE)*Q363)+(VLOOKUP($R$8,Prices[],2,FALSE)*R363)+(VLOOKUP($AA$8,Prices[],2,FALSE)*AA363)+(VLOOKUP($S$8,Prices[],2,FALSE)*S363)</f>
        <v>0</v>
      </c>
      <c r="AE363" s="132">
        <f t="shared" si="21"/>
        <v>0</v>
      </c>
      <c r="AF363" s="91"/>
      <c r="AG363" s="91"/>
      <c r="AH363" s="91"/>
      <c r="AI363" s="91"/>
      <c r="AJ363" s="91"/>
      <c r="AK363" s="91"/>
      <c r="AL363" s="91"/>
      <c r="AM363" s="91"/>
      <c r="AN363" s="91"/>
      <c r="AO363" s="91"/>
      <c r="AP363" s="91"/>
      <c r="AQ363" s="91"/>
      <c r="AR363" s="91"/>
      <c r="AS363" s="91"/>
      <c r="AT363" s="91"/>
      <c r="AU363" s="132">
        <f>(VLOOKUP($AF$8,Prices[],2,FALSE)*AF363)+(VLOOKUP($AG$8,Prices[],2,FALSE)*AG363)+(VLOOKUP($AH$8,Prices[],2,FALSE)*AH363)+(VLOOKUP($AI$8,Prices[],2,FALSE)*AI363)+(VLOOKUP($AJ$8,Prices[],2,FALSE)*AJ363)+(VLOOKUP($AK$8,Prices[],2,FALSE)*AK363)+(VLOOKUP($AL$8,Prices[],2,FALSE)*AL363)+(VLOOKUP($AM$8,Prices[],2,FALSE)*AM363)+(VLOOKUP($AN$8,Prices[],2,FALSE)*AN363)+(VLOOKUP($AO$8,Prices[],2,FALSE)*AO363)+(VLOOKUP($AP$8,Prices[],2,FALSE)*AP363)+(VLOOKUP($AT$8,Prices[],2,FALSE)*AT363)+(VLOOKUP($AQ$8,Prices[],2,FALSE)*AQ363)+(VLOOKUP($AR$8,Prices[],2,FALSE)*AR363)+(VLOOKUP($AS$8,Prices[],2,FALSE)*AS363)</f>
        <v>0</v>
      </c>
      <c r="AV363" s="132">
        <f t="shared" si="22"/>
        <v>0</v>
      </c>
      <c r="AW363" s="91" t="str">
        <f t="shared" si="23"/>
        <v xml:space="preserve"> </v>
      </c>
      <c r="AX363" s="91" t="str">
        <f>IFERROR(IF(VLOOKUP(C363,'Overdue Credits'!$A:$F,6,0)&gt;2,"High Risk Customer",IF(VLOOKUP(C363,'Overdue Credits'!$A:$F,6,0)&gt;0,"Medium Risk Customer","Low Risk Customer")),"Low Risk Customer")</f>
        <v>Low Risk Customer</v>
      </c>
    </row>
    <row r="364" spans="1:50" x14ac:dyDescent="0.3">
      <c r="A364" s="14">
        <v>356</v>
      </c>
      <c r="B364" s="14" t="s">
        <v>29</v>
      </c>
      <c r="C364" s="14" t="s">
        <v>961</v>
      </c>
      <c r="D364" s="14"/>
      <c r="E364" s="14" t="s">
        <v>962</v>
      </c>
      <c r="F364" s="14" t="s">
        <v>753</v>
      </c>
      <c r="G364" s="137">
        <f t="shared" si="20"/>
        <v>10</v>
      </c>
      <c r="H364" s="91"/>
      <c r="I364" s="91"/>
      <c r="J364" s="91"/>
      <c r="K364" s="91"/>
      <c r="L364" s="91"/>
      <c r="M364" s="91"/>
      <c r="N364" s="91">
        <v>2.5</v>
      </c>
      <c r="O364" s="91">
        <v>2</v>
      </c>
      <c r="P364" s="91"/>
      <c r="Q364" s="91"/>
      <c r="R364" s="91"/>
      <c r="S364" s="91"/>
      <c r="T364" s="91"/>
      <c r="U364" s="91"/>
      <c r="V364" s="91"/>
      <c r="W364" s="91"/>
      <c r="X364" s="91">
        <v>2.5</v>
      </c>
      <c r="Y364" s="91">
        <v>3</v>
      </c>
      <c r="Z364" s="91"/>
      <c r="AA364" s="91"/>
      <c r="AB364" s="91"/>
      <c r="AC364" s="132">
        <f>(VLOOKUP($H$8,Prices[],2,FALSE)*H364)+(VLOOKUP($I$8,Prices[],2,FALSE)*I364)+(VLOOKUP($J$8,Prices[],2,FALSE)*J364)+(VLOOKUP($K$8,Prices[],2,FALSE)*K364)+(VLOOKUP($L$8,Prices[],2,FALSE)*L364)+(VLOOKUP($M$8,Prices[],2,FALSE)*M364)+(VLOOKUP($N$8,Prices[],2,FALSE)*N364)+(VLOOKUP($T$8,Prices[],2,FALSE)*T364)+(VLOOKUP($U$8,Prices[],2,FALSE)*U364)+(VLOOKUP($V$8,Prices[],2,FALSE)*V364)+(VLOOKUP($W$8,Prices[],2,FALSE)*W364)+(VLOOKUP($X$8,Prices[],2,FALSE)*X364)+(VLOOKUP($Y$8,Prices[],2,FALSE)*Y364)+(VLOOKUP($Z$8,Prices[],2,FALSE)*Z364)+(VLOOKUP($AB$8,Prices[],2,FALSE)*AB364)+(VLOOKUP($O$8,Prices[],2,FALSE)*O364)+(VLOOKUP($P$8,Prices[],2,FALSE)*P364)+(VLOOKUP($Q$8,Prices[],2,FALSE)*Q364)+(VLOOKUP($R$8,Prices[],2,FALSE)*R364)+(VLOOKUP($AA$8,Prices[],2,FALSE)*AA364)+(VLOOKUP($S$8,Prices[],2,FALSE)*S364)</f>
        <v>1283000</v>
      </c>
      <c r="AE364" s="132">
        <f t="shared" si="21"/>
        <v>0</v>
      </c>
      <c r="AF364" s="91"/>
      <c r="AG364" s="91"/>
      <c r="AH364" s="91"/>
      <c r="AI364" s="91"/>
      <c r="AJ364" s="91"/>
      <c r="AK364" s="91"/>
      <c r="AL364" s="91"/>
      <c r="AM364" s="91"/>
      <c r="AN364" s="91"/>
      <c r="AO364" s="91"/>
      <c r="AP364" s="91"/>
      <c r="AQ364" s="91"/>
      <c r="AR364" s="91"/>
      <c r="AS364" s="91"/>
      <c r="AT364" s="91"/>
      <c r="AU364" s="132">
        <f>(VLOOKUP($AF$8,Prices[],2,FALSE)*AF364)+(VLOOKUP($AG$8,Prices[],2,FALSE)*AG364)+(VLOOKUP($AH$8,Prices[],2,FALSE)*AH364)+(VLOOKUP($AI$8,Prices[],2,FALSE)*AI364)+(VLOOKUP($AJ$8,Prices[],2,FALSE)*AJ364)+(VLOOKUP($AK$8,Prices[],2,FALSE)*AK364)+(VLOOKUP($AL$8,Prices[],2,FALSE)*AL364)+(VLOOKUP($AM$8,Prices[],2,FALSE)*AM364)+(VLOOKUP($AN$8,Prices[],2,FALSE)*AN364)+(VLOOKUP($AO$8,Prices[],2,FALSE)*AO364)+(VLOOKUP($AP$8,Prices[],2,FALSE)*AP364)+(VLOOKUP($AT$8,Prices[],2,FALSE)*AT364)+(VLOOKUP($AQ$8,Prices[],2,FALSE)*AQ364)+(VLOOKUP($AR$8,Prices[],2,FALSE)*AR364)+(VLOOKUP($AS$8,Prices[],2,FALSE)*AS364)</f>
        <v>0</v>
      </c>
      <c r="AV364" s="132">
        <f t="shared" si="22"/>
        <v>449050</v>
      </c>
      <c r="AW364" s="91" t="str">
        <f t="shared" si="23"/>
        <v xml:space="preserve"> </v>
      </c>
      <c r="AX364" s="91" t="str">
        <f>IFERROR(IF(VLOOKUP(C364,'Overdue Credits'!$A:$F,6,0)&gt;2,"High Risk Customer",IF(VLOOKUP(C364,'Overdue Credits'!$A:$F,6,0)&gt;0,"Medium Risk Customer","Low Risk Customer")),"Low Risk Customer")</f>
        <v>Low Risk Customer</v>
      </c>
    </row>
    <row r="365" spans="1:50" x14ac:dyDescent="0.3">
      <c r="A365" s="14">
        <v>357</v>
      </c>
      <c r="B365" s="14" t="s">
        <v>29</v>
      </c>
      <c r="C365" s="14" t="s">
        <v>985</v>
      </c>
      <c r="D365" s="14"/>
      <c r="E365" s="14" t="s">
        <v>986</v>
      </c>
      <c r="F365" s="14" t="s">
        <v>753</v>
      </c>
      <c r="G365" s="137">
        <f t="shared" si="20"/>
        <v>10</v>
      </c>
      <c r="H365" s="91"/>
      <c r="I365" s="91"/>
      <c r="J365" s="91"/>
      <c r="K365" s="91"/>
      <c r="L365" s="91"/>
      <c r="M365" s="91"/>
      <c r="N365" s="91">
        <v>3</v>
      </c>
      <c r="O365" s="91">
        <v>2</v>
      </c>
      <c r="P365" s="91"/>
      <c r="Q365" s="91"/>
      <c r="R365" s="91"/>
      <c r="S365" s="91"/>
      <c r="T365" s="91"/>
      <c r="U365" s="91"/>
      <c r="V365" s="91"/>
      <c r="W365" s="91"/>
      <c r="X365" s="91">
        <v>3</v>
      </c>
      <c r="Y365" s="91">
        <v>2</v>
      </c>
      <c r="Z365" s="91"/>
      <c r="AA365" s="91"/>
      <c r="AB365" s="91"/>
      <c r="AC365" s="132">
        <f>(VLOOKUP($H$8,Prices[],2,FALSE)*H365)+(VLOOKUP($I$8,Prices[],2,FALSE)*I365)+(VLOOKUP($J$8,Prices[],2,FALSE)*J365)+(VLOOKUP($K$8,Prices[],2,FALSE)*K365)+(VLOOKUP($L$8,Prices[],2,FALSE)*L365)+(VLOOKUP($M$8,Prices[],2,FALSE)*M365)+(VLOOKUP($N$8,Prices[],2,FALSE)*N365)+(VLOOKUP($T$8,Prices[],2,FALSE)*T365)+(VLOOKUP($U$8,Prices[],2,FALSE)*U365)+(VLOOKUP($V$8,Prices[],2,FALSE)*V365)+(VLOOKUP($W$8,Prices[],2,FALSE)*W365)+(VLOOKUP($X$8,Prices[],2,FALSE)*X365)+(VLOOKUP($Y$8,Prices[],2,FALSE)*Y365)+(VLOOKUP($Z$8,Prices[],2,FALSE)*Z365)+(VLOOKUP($AB$8,Prices[],2,FALSE)*AB365)+(VLOOKUP($O$8,Prices[],2,FALSE)*O365)+(VLOOKUP($P$8,Prices[],2,FALSE)*P365)+(VLOOKUP($Q$8,Prices[],2,FALSE)*Q365)+(VLOOKUP($R$8,Prices[],2,FALSE)*R365)+(VLOOKUP($AA$8,Prices[],2,FALSE)*AA365)+(VLOOKUP($S$8,Prices[],2,FALSE)*S365)</f>
        <v>1296000</v>
      </c>
      <c r="AE365" s="132">
        <f t="shared" si="21"/>
        <v>3.04</v>
      </c>
      <c r="AF365" s="91"/>
      <c r="AG365" s="91"/>
      <c r="AH365" s="91">
        <v>1</v>
      </c>
      <c r="AI365" s="91"/>
      <c r="AJ365" s="91"/>
      <c r="AK365" s="91"/>
      <c r="AL365" s="91">
        <v>1</v>
      </c>
      <c r="AM365" s="91"/>
      <c r="AN365" s="91"/>
      <c r="AO365" s="91"/>
      <c r="AP365" s="91">
        <v>1.04</v>
      </c>
      <c r="AQ365" s="91"/>
      <c r="AR365" s="91"/>
      <c r="AS365" s="91"/>
      <c r="AT365" s="91"/>
      <c r="AU365" s="132">
        <f>(VLOOKUP($AF$8,Prices[],2,FALSE)*AF365)+(VLOOKUP($AG$8,Prices[],2,FALSE)*AG365)+(VLOOKUP($AH$8,Prices[],2,FALSE)*AH365)+(VLOOKUP($AI$8,Prices[],2,FALSE)*AI365)+(VLOOKUP($AJ$8,Prices[],2,FALSE)*AJ365)+(VLOOKUP($AK$8,Prices[],2,FALSE)*AK365)+(VLOOKUP($AL$8,Prices[],2,FALSE)*AL365)+(VLOOKUP($AM$8,Prices[],2,FALSE)*AM365)+(VLOOKUP($AN$8,Prices[],2,FALSE)*AN365)+(VLOOKUP($AO$8,Prices[],2,FALSE)*AO365)+(VLOOKUP($AP$8,Prices[],2,FALSE)*AP365)+(VLOOKUP($AT$8,Prices[],2,FALSE)*AT365)+(VLOOKUP($AQ$8,Prices[],2,FALSE)*AQ365)+(VLOOKUP($AR$8,Prices[],2,FALSE)*AR365)+(VLOOKUP($AS$8,Prices[],2,FALSE)*AS365)</f>
        <v>450700</v>
      </c>
      <c r="AV365" s="132">
        <f t="shared" si="22"/>
        <v>453600</v>
      </c>
      <c r="AW365" s="91" t="str">
        <f t="shared" si="23"/>
        <v>Credit is within Limit</v>
      </c>
      <c r="AX365" s="91" t="str">
        <f>IFERROR(IF(VLOOKUP(C365,'Overdue Credits'!$A:$F,6,0)&gt;2,"High Risk Customer",IF(VLOOKUP(C365,'Overdue Credits'!$A:$F,6,0)&gt;0,"Medium Risk Customer","Low Risk Customer")),"Low Risk Customer")</f>
        <v>Medium Risk Customer</v>
      </c>
    </row>
    <row r="366" spans="1:50" x14ac:dyDescent="0.3">
      <c r="A366" s="14">
        <v>358</v>
      </c>
      <c r="B366" s="14" t="s">
        <v>29</v>
      </c>
      <c r="C366" s="14" t="s">
        <v>969</v>
      </c>
      <c r="D366" s="14"/>
      <c r="E366" s="14" t="s">
        <v>970</v>
      </c>
      <c r="F366" s="14" t="s">
        <v>753</v>
      </c>
      <c r="G366" s="137">
        <f t="shared" si="20"/>
        <v>0</v>
      </c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132">
        <f>(VLOOKUP($H$8,Prices[],2,FALSE)*H366)+(VLOOKUP($I$8,Prices[],2,FALSE)*I366)+(VLOOKUP($J$8,Prices[],2,FALSE)*J366)+(VLOOKUP($K$8,Prices[],2,FALSE)*K366)+(VLOOKUP($L$8,Prices[],2,FALSE)*L366)+(VLOOKUP($M$8,Prices[],2,FALSE)*M366)+(VLOOKUP($N$8,Prices[],2,FALSE)*N366)+(VLOOKUP($T$8,Prices[],2,FALSE)*T366)+(VLOOKUP($U$8,Prices[],2,FALSE)*U366)+(VLOOKUP($V$8,Prices[],2,FALSE)*V366)+(VLOOKUP($W$8,Prices[],2,FALSE)*W366)+(VLOOKUP($X$8,Prices[],2,FALSE)*X366)+(VLOOKUP($Y$8,Prices[],2,FALSE)*Y366)+(VLOOKUP($Z$8,Prices[],2,FALSE)*Z366)+(VLOOKUP($AB$8,Prices[],2,FALSE)*AB366)+(VLOOKUP($O$8,Prices[],2,FALSE)*O366)+(VLOOKUP($P$8,Prices[],2,FALSE)*P366)+(VLOOKUP($Q$8,Prices[],2,FALSE)*Q366)+(VLOOKUP($R$8,Prices[],2,FALSE)*R366)+(VLOOKUP($AA$8,Prices[],2,FALSE)*AA366)+(VLOOKUP($S$8,Prices[],2,FALSE)*S366)</f>
        <v>0</v>
      </c>
      <c r="AE366" s="132">
        <f t="shared" si="21"/>
        <v>0</v>
      </c>
      <c r="AF366" s="91"/>
      <c r="AG366" s="91"/>
      <c r="AH366" s="91"/>
      <c r="AI366" s="91"/>
      <c r="AJ366" s="91"/>
      <c r="AK366" s="91"/>
      <c r="AL366" s="91"/>
      <c r="AM366" s="91"/>
      <c r="AN366" s="91"/>
      <c r="AO366" s="91"/>
      <c r="AP366" s="91"/>
      <c r="AQ366" s="91"/>
      <c r="AR366" s="91"/>
      <c r="AS366" s="91"/>
      <c r="AT366" s="91"/>
      <c r="AU366" s="132">
        <f>(VLOOKUP($AF$8,Prices[],2,FALSE)*AF366)+(VLOOKUP($AG$8,Prices[],2,FALSE)*AG366)+(VLOOKUP($AH$8,Prices[],2,FALSE)*AH366)+(VLOOKUP($AI$8,Prices[],2,FALSE)*AI366)+(VLOOKUP($AJ$8,Prices[],2,FALSE)*AJ366)+(VLOOKUP($AK$8,Prices[],2,FALSE)*AK366)+(VLOOKUP($AL$8,Prices[],2,FALSE)*AL366)+(VLOOKUP($AM$8,Prices[],2,FALSE)*AM366)+(VLOOKUP($AN$8,Prices[],2,FALSE)*AN366)+(VLOOKUP($AO$8,Prices[],2,FALSE)*AO366)+(VLOOKUP($AP$8,Prices[],2,FALSE)*AP366)+(VLOOKUP($AT$8,Prices[],2,FALSE)*AT366)+(VLOOKUP($AQ$8,Prices[],2,FALSE)*AQ366)+(VLOOKUP($AR$8,Prices[],2,FALSE)*AR366)+(VLOOKUP($AS$8,Prices[],2,FALSE)*AS366)</f>
        <v>0</v>
      </c>
      <c r="AV366" s="132">
        <f t="shared" si="22"/>
        <v>0</v>
      </c>
      <c r="AW366" s="91" t="str">
        <f t="shared" si="23"/>
        <v xml:space="preserve"> </v>
      </c>
      <c r="AX366" s="91" t="str">
        <f>IFERROR(IF(VLOOKUP(C366,'Overdue Credits'!$A:$F,6,0)&gt;2,"High Risk Customer",IF(VLOOKUP(C366,'Overdue Credits'!$A:$F,6,0)&gt;0,"Medium Risk Customer","Low Risk Customer")),"Low Risk Customer")</f>
        <v>Low Risk Customer</v>
      </c>
    </row>
    <row r="367" spans="1:50" x14ac:dyDescent="0.3">
      <c r="A367" s="14">
        <v>359</v>
      </c>
      <c r="B367" s="14" t="s">
        <v>29</v>
      </c>
      <c r="C367" s="14" t="s">
        <v>979</v>
      </c>
      <c r="D367" s="14"/>
      <c r="E367" s="14" t="s">
        <v>980</v>
      </c>
      <c r="F367" s="14" t="s">
        <v>753</v>
      </c>
      <c r="G367" s="137">
        <f t="shared" si="20"/>
        <v>10</v>
      </c>
      <c r="H367" s="91"/>
      <c r="I367" s="91"/>
      <c r="J367" s="91"/>
      <c r="K367" s="91"/>
      <c r="L367" s="91"/>
      <c r="M367" s="91"/>
      <c r="N367" s="91">
        <v>3</v>
      </c>
      <c r="O367" s="91">
        <v>2</v>
      </c>
      <c r="P367" s="91"/>
      <c r="Q367" s="91"/>
      <c r="R367" s="91"/>
      <c r="S367" s="91"/>
      <c r="T367" s="91"/>
      <c r="U367" s="91"/>
      <c r="V367" s="91"/>
      <c r="W367" s="91"/>
      <c r="X367" s="91">
        <v>3</v>
      </c>
      <c r="Y367" s="91">
        <v>2</v>
      </c>
      <c r="Z367" s="91"/>
      <c r="AA367" s="91"/>
      <c r="AB367" s="91"/>
      <c r="AC367" s="132">
        <f>(VLOOKUP($H$8,Prices[],2,FALSE)*H367)+(VLOOKUP($I$8,Prices[],2,FALSE)*I367)+(VLOOKUP($J$8,Prices[],2,FALSE)*J367)+(VLOOKUP($K$8,Prices[],2,FALSE)*K367)+(VLOOKUP($L$8,Prices[],2,FALSE)*L367)+(VLOOKUP($M$8,Prices[],2,FALSE)*M367)+(VLOOKUP($N$8,Prices[],2,FALSE)*N367)+(VLOOKUP($T$8,Prices[],2,FALSE)*T367)+(VLOOKUP($U$8,Prices[],2,FALSE)*U367)+(VLOOKUP($V$8,Prices[],2,FALSE)*V367)+(VLOOKUP($W$8,Prices[],2,FALSE)*W367)+(VLOOKUP($X$8,Prices[],2,FALSE)*X367)+(VLOOKUP($Y$8,Prices[],2,FALSE)*Y367)+(VLOOKUP($Z$8,Prices[],2,FALSE)*Z367)+(VLOOKUP($AB$8,Prices[],2,FALSE)*AB367)+(VLOOKUP($O$8,Prices[],2,FALSE)*O367)+(VLOOKUP($P$8,Prices[],2,FALSE)*P367)+(VLOOKUP($Q$8,Prices[],2,FALSE)*Q367)+(VLOOKUP($R$8,Prices[],2,FALSE)*R367)+(VLOOKUP($AA$8,Prices[],2,FALSE)*AA367)+(VLOOKUP($S$8,Prices[],2,FALSE)*S367)</f>
        <v>1296000</v>
      </c>
      <c r="AE367" s="132">
        <f t="shared" si="21"/>
        <v>3</v>
      </c>
      <c r="AF367" s="91"/>
      <c r="AG367" s="91"/>
      <c r="AH367" s="91"/>
      <c r="AI367" s="91"/>
      <c r="AJ367" s="91"/>
      <c r="AK367" s="91"/>
      <c r="AL367" s="91">
        <v>1</v>
      </c>
      <c r="AM367" s="91">
        <v>1</v>
      </c>
      <c r="AN367" s="91"/>
      <c r="AO367" s="91"/>
      <c r="AP367" s="91">
        <v>1</v>
      </c>
      <c r="AQ367" s="91"/>
      <c r="AR367" s="91"/>
      <c r="AS367" s="91"/>
      <c r="AT367" s="91"/>
      <c r="AU367" s="132">
        <f>(VLOOKUP($AF$8,Prices[],2,FALSE)*AF367)+(VLOOKUP($AG$8,Prices[],2,FALSE)*AG367)+(VLOOKUP($AH$8,Prices[],2,FALSE)*AH367)+(VLOOKUP($AI$8,Prices[],2,FALSE)*AI367)+(VLOOKUP($AJ$8,Prices[],2,FALSE)*AJ367)+(VLOOKUP($AK$8,Prices[],2,FALSE)*AK367)+(VLOOKUP($AL$8,Prices[],2,FALSE)*AL367)+(VLOOKUP($AM$8,Prices[],2,FALSE)*AM367)+(VLOOKUP($AN$8,Prices[],2,FALSE)*AN367)+(VLOOKUP($AO$8,Prices[],2,FALSE)*AO367)+(VLOOKUP($AP$8,Prices[],2,FALSE)*AP367)+(VLOOKUP($AT$8,Prices[],2,FALSE)*AT367)+(VLOOKUP($AQ$8,Prices[],2,FALSE)*AQ367)+(VLOOKUP($AR$8,Prices[],2,FALSE)*AR367)+(VLOOKUP($AS$8,Prices[],2,FALSE)*AS367)</f>
        <v>410000</v>
      </c>
      <c r="AV367" s="132">
        <f t="shared" si="22"/>
        <v>453600</v>
      </c>
      <c r="AW367" s="91" t="str">
        <f t="shared" si="23"/>
        <v>Credit is within Limit</v>
      </c>
      <c r="AX367" s="91" t="str">
        <f>IFERROR(IF(VLOOKUP(C367,'Overdue Credits'!$A:$F,6,0)&gt;2,"High Risk Customer",IF(VLOOKUP(C367,'Overdue Credits'!$A:$F,6,0)&gt;0,"Medium Risk Customer","Low Risk Customer")),"Low Risk Customer")</f>
        <v>Low Risk Customer</v>
      </c>
    </row>
    <row r="368" spans="1:50" x14ac:dyDescent="0.3">
      <c r="A368" s="14">
        <v>360</v>
      </c>
      <c r="B368" s="14" t="s">
        <v>29</v>
      </c>
      <c r="C368" s="14" t="s">
        <v>965</v>
      </c>
      <c r="D368" s="14"/>
      <c r="E368" s="14" t="s">
        <v>966</v>
      </c>
      <c r="F368" s="14" t="s">
        <v>753</v>
      </c>
      <c r="G368" s="137">
        <f t="shared" si="20"/>
        <v>15</v>
      </c>
      <c r="H368" s="91"/>
      <c r="I368" s="91"/>
      <c r="J368" s="91"/>
      <c r="K368" s="91"/>
      <c r="L368" s="91"/>
      <c r="M368" s="91"/>
      <c r="N368" s="91">
        <v>3</v>
      </c>
      <c r="O368" s="91">
        <v>5</v>
      </c>
      <c r="P368" s="91"/>
      <c r="Q368" s="91"/>
      <c r="R368" s="91"/>
      <c r="S368" s="91"/>
      <c r="T368" s="91"/>
      <c r="U368" s="91"/>
      <c r="V368" s="91"/>
      <c r="W368" s="91"/>
      <c r="X368" s="91">
        <v>7</v>
      </c>
      <c r="Y368" s="91"/>
      <c r="Z368" s="91"/>
      <c r="AA368" s="91"/>
      <c r="AB368" s="91"/>
      <c r="AC368" s="132">
        <f>(VLOOKUP($H$8,Prices[],2,FALSE)*H368)+(VLOOKUP($I$8,Prices[],2,FALSE)*I368)+(VLOOKUP($J$8,Prices[],2,FALSE)*J368)+(VLOOKUP($K$8,Prices[],2,FALSE)*K368)+(VLOOKUP($L$8,Prices[],2,FALSE)*L368)+(VLOOKUP($M$8,Prices[],2,FALSE)*M368)+(VLOOKUP($N$8,Prices[],2,FALSE)*N368)+(VLOOKUP($T$8,Prices[],2,FALSE)*T368)+(VLOOKUP($U$8,Prices[],2,FALSE)*U368)+(VLOOKUP($V$8,Prices[],2,FALSE)*V368)+(VLOOKUP($W$8,Prices[],2,FALSE)*W368)+(VLOOKUP($X$8,Prices[],2,FALSE)*X368)+(VLOOKUP($Y$8,Prices[],2,FALSE)*Y368)+(VLOOKUP($Z$8,Prices[],2,FALSE)*Z368)+(VLOOKUP($AB$8,Prices[],2,FALSE)*AB368)+(VLOOKUP($O$8,Prices[],2,FALSE)*O368)+(VLOOKUP($P$8,Prices[],2,FALSE)*P368)+(VLOOKUP($Q$8,Prices[],2,FALSE)*Q368)+(VLOOKUP($R$8,Prices[],2,FALSE)*R368)+(VLOOKUP($AA$8,Prices[],2,FALSE)*AA368)+(VLOOKUP($S$8,Prices[],2,FALSE)*S368)</f>
        <v>2263000</v>
      </c>
      <c r="AE368" s="132">
        <f t="shared" si="21"/>
        <v>5</v>
      </c>
      <c r="AF368" s="91"/>
      <c r="AG368" s="91"/>
      <c r="AH368" s="91"/>
      <c r="AI368" s="91"/>
      <c r="AJ368" s="91"/>
      <c r="AK368" s="91"/>
      <c r="AL368" s="91">
        <v>3</v>
      </c>
      <c r="AM368" s="91"/>
      <c r="AN368" s="91"/>
      <c r="AO368" s="91"/>
      <c r="AP368" s="91">
        <v>2</v>
      </c>
      <c r="AQ368" s="91"/>
      <c r="AR368" s="91"/>
      <c r="AS368" s="91"/>
      <c r="AT368" s="91"/>
      <c r="AU368" s="132">
        <f>(VLOOKUP($AF$8,Prices[],2,FALSE)*AF368)+(VLOOKUP($AG$8,Prices[],2,FALSE)*AG368)+(VLOOKUP($AH$8,Prices[],2,FALSE)*AH368)+(VLOOKUP($AI$8,Prices[],2,FALSE)*AI368)+(VLOOKUP($AJ$8,Prices[],2,FALSE)*AJ368)+(VLOOKUP($AK$8,Prices[],2,FALSE)*AK368)+(VLOOKUP($AL$8,Prices[],2,FALSE)*AL368)+(VLOOKUP($AM$8,Prices[],2,FALSE)*AM368)+(VLOOKUP($AN$8,Prices[],2,FALSE)*AN368)+(VLOOKUP($AO$8,Prices[],2,FALSE)*AO368)+(VLOOKUP($AP$8,Prices[],2,FALSE)*AP368)+(VLOOKUP($AT$8,Prices[],2,FALSE)*AT368)+(VLOOKUP($AQ$8,Prices[],2,FALSE)*AQ368)+(VLOOKUP($AR$8,Prices[],2,FALSE)*AR368)+(VLOOKUP($AS$8,Prices[],2,FALSE)*AS368)</f>
        <v>667500</v>
      </c>
      <c r="AV368" s="132">
        <f t="shared" si="22"/>
        <v>792050</v>
      </c>
      <c r="AW368" s="91" t="str">
        <f t="shared" si="23"/>
        <v>Credit is within Limit</v>
      </c>
      <c r="AX368" s="91" t="str">
        <f>IFERROR(IF(VLOOKUP(C368,'Overdue Credits'!$A:$F,6,0)&gt;2,"High Risk Customer",IF(VLOOKUP(C368,'Overdue Credits'!$A:$F,6,0)&gt;0,"Medium Risk Customer","Low Risk Customer")),"Low Risk Customer")</f>
        <v>Low Risk Customer</v>
      </c>
    </row>
    <row r="369" spans="1:50" x14ac:dyDescent="0.3">
      <c r="A369" s="14">
        <v>361</v>
      </c>
      <c r="B369" s="14" t="s">
        <v>29</v>
      </c>
      <c r="C369" s="14" t="s">
        <v>963</v>
      </c>
      <c r="D369" s="14"/>
      <c r="E369" s="14" t="s">
        <v>964</v>
      </c>
      <c r="F369" s="14" t="s">
        <v>753</v>
      </c>
      <c r="G369" s="137">
        <f t="shared" si="20"/>
        <v>0</v>
      </c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132">
        <f>(VLOOKUP($H$8,Prices[],2,FALSE)*H369)+(VLOOKUP($I$8,Prices[],2,FALSE)*I369)+(VLOOKUP($J$8,Prices[],2,FALSE)*J369)+(VLOOKUP($K$8,Prices[],2,FALSE)*K369)+(VLOOKUP($L$8,Prices[],2,FALSE)*L369)+(VLOOKUP($M$8,Prices[],2,FALSE)*M369)+(VLOOKUP($N$8,Prices[],2,FALSE)*N369)+(VLOOKUP($T$8,Prices[],2,FALSE)*T369)+(VLOOKUP($U$8,Prices[],2,FALSE)*U369)+(VLOOKUP($V$8,Prices[],2,FALSE)*V369)+(VLOOKUP($W$8,Prices[],2,FALSE)*W369)+(VLOOKUP($X$8,Prices[],2,FALSE)*X369)+(VLOOKUP($Y$8,Prices[],2,FALSE)*Y369)+(VLOOKUP($Z$8,Prices[],2,FALSE)*Z369)+(VLOOKUP($AB$8,Prices[],2,FALSE)*AB369)+(VLOOKUP($O$8,Prices[],2,FALSE)*O369)+(VLOOKUP($P$8,Prices[],2,FALSE)*P369)+(VLOOKUP($Q$8,Prices[],2,FALSE)*Q369)+(VLOOKUP($R$8,Prices[],2,FALSE)*R369)+(VLOOKUP($AA$8,Prices[],2,FALSE)*AA369)+(VLOOKUP($S$8,Prices[],2,FALSE)*S369)</f>
        <v>0</v>
      </c>
      <c r="AE369" s="132">
        <f t="shared" si="21"/>
        <v>0</v>
      </c>
      <c r="AF369" s="91"/>
      <c r="AG369" s="91"/>
      <c r="AH369" s="91"/>
      <c r="AI369" s="91"/>
      <c r="AJ369" s="91"/>
      <c r="AK369" s="91"/>
      <c r="AL369" s="91"/>
      <c r="AM369" s="91"/>
      <c r="AN369" s="91"/>
      <c r="AO369" s="91"/>
      <c r="AP369" s="91"/>
      <c r="AQ369" s="91"/>
      <c r="AR369" s="91"/>
      <c r="AS369" s="91"/>
      <c r="AT369" s="91"/>
      <c r="AU369" s="132">
        <f>(VLOOKUP($AF$8,Prices[],2,FALSE)*AF369)+(VLOOKUP($AG$8,Prices[],2,FALSE)*AG369)+(VLOOKUP($AH$8,Prices[],2,FALSE)*AH369)+(VLOOKUP($AI$8,Prices[],2,FALSE)*AI369)+(VLOOKUP($AJ$8,Prices[],2,FALSE)*AJ369)+(VLOOKUP($AK$8,Prices[],2,FALSE)*AK369)+(VLOOKUP($AL$8,Prices[],2,FALSE)*AL369)+(VLOOKUP($AM$8,Prices[],2,FALSE)*AM369)+(VLOOKUP($AN$8,Prices[],2,FALSE)*AN369)+(VLOOKUP($AO$8,Prices[],2,FALSE)*AO369)+(VLOOKUP($AP$8,Prices[],2,FALSE)*AP369)+(VLOOKUP($AT$8,Prices[],2,FALSE)*AT369)+(VLOOKUP($AQ$8,Prices[],2,FALSE)*AQ369)+(VLOOKUP($AR$8,Prices[],2,FALSE)*AR369)+(VLOOKUP($AS$8,Prices[],2,FALSE)*AS369)</f>
        <v>0</v>
      </c>
      <c r="AV369" s="132">
        <f t="shared" si="22"/>
        <v>0</v>
      </c>
      <c r="AW369" s="91" t="str">
        <f t="shared" si="23"/>
        <v xml:space="preserve"> </v>
      </c>
      <c r="AX369" s="91" t="str">
        <f>IFERROR(IF(VLOOKUP(C369,'Overdue Credits'!$A:$F,6,0)&gt;2,"High Risk Customer",IF(VLOOKUP(C369,'Overdue Credits'!$A:$F,6,0)&gt;0,"Medium Risk Customer","Low Risk Customer")),"Low Risk Customer")</f>
        <v>Low Risk Customer</v>
      </c>
    </row>
    <row r="370" spans="1:50" x14ac:dyDescent="0.3">
      <c r="A370" s="14">
        <v>362</v>
      </c>
      <c r="B370" s="14" t="s">
        <v>29</v>
      </c>
      <c r="C370" s="14" t="s">
        <v>1380</v>
      </c>
      <c r="D370" s="14"/>
      <c r="E370" s="14" t="s">
        <v>1381</v>
      </c>
      <c r="F370" s="14" t="s">
        <v>752</v>
      </c>
      <c r="G370" s="137">
        <f t="shared" si="20"/>
        <v>50</v>
      </c>
      <c r="H370" s="91"/>
      <c r="I370" s="91"/>
      <c r="J370" s="91">
        <v>2</v>
      </c>
      <c r="K370" s="91">
        <v>3</v>
      </c>
      <c r="L370" s="91"/>
      <c r="M370" s="91"/>
      <c r="N370" s="91">
        <v>7</v>
      </c>
      <c r="O370" s="91">
        <v>10</v>
      </c>
      <c r="P370" s="91"/>
      <c r="Q370" s="91"/>
      <c r="R370" s="91"/>
      <c r="S370" s="91"/>
      <c r="T370" s="91"/>
      <c r="U370" s="91"/>
      <c r="V370" s="91"/>
      <c r="W370" s="91"/>
      <c r="X370" s="91">
        <v>15</v>
      </c>
      <c r="Y370" s="91">
        <v>13</v>
      </c>
      <c r="Z370" s="91"/>
      <c r="AA370" s="91"/>
      <c r="AB370" s="91"/>
      <c r="AC370" s="132">
        <f>(VLOOKUP($H$8,Prices[],2,FALSE)*H370)+(VLOOKUP($I$8,Prices[],2,FALSE)*I370)+(VLOOKUP($J$8,Prices[],2,FALSE)*J370)+(VLOOKUP($K$8,Prices[],2,FALSE)*K370)+(VLOOKUP($L$8,Prices[],2,FALSE)*L370)+(VLOOKUP($M$8,Prices[],2,FALSE)*M370)+(VLOOKUP($N$8,Prices[],2,FALSE)*N370)+(VLOOKUP($T$8,Prices[],2,FALSE)*T370)+(VLOOKUP($U$8,Prices[],2,FALSE)*U370)+(VLOOKUP($V$8,Prices[],2,FALSE)*V370)+(VLOOKUP($W$8,Prices[],2,FALSE)*W370)+(VLOOKUP($X$8,Prices[],2,FALSE)*X370)+(VLOOKUP($Y$8,Prices[],2,FALSE)*Y370)+(VLOOKUP($Z$8,Prices[],2,FALSE)*Z370)+(VLOOKUP($AB$8,Prices[],2,FALSE)*AB370)+(VLOOKUP($O$8,Prices[],2,FALSE)*O370)+(VLOOKUP($P$8,Prices[],2,FALSE)*P370)+(VLOOKUP($Q$8,Prices[],2,FALSE)*Q370)+(VLOOKUP($R$8,Prices[],2,FALSE)*R370)+(VLOOKUP($AA$8,Prices[],2,FALSE)*AA370)+(VLOOKUP($S$8,Prices[],2,FALSE)*S370)</f>
        <v>7030500</v>
      </c>
      <c r="AE370" s="132">
        <f t="shared" si="21"/>
        <v>15.7</v>
      </c>
      <c r="AF370" s="91"/>
      <c r="AG370" s="91"/>
      <c r="AH370" s="91">
        <v>5</v>
      </c>
      <c r="AI370" s="91"/>
      <c r="AJ370" s="91"/>
      <c r="AK370" s="91"/>
      <c r="AL370" s="91">
        <v>8</v>
      </c>
      <c r="AM370" s="91"/>
      <c r="AN370" s="91"/>
      <c r="AO370" s="91"/>
      <c r="AP370" s="91">
        <v>2.7</v>
      </c>
      <c r="AQ370" s="91"/>
      <c r="AR370" s="91"/>
      <c r="AS370" s="91"/>
      <c r="AT370" s="91"/>
      <c r="AU370" s="132">
        <f>(VLOOKUP($AF$8,Prices[],2,FALSE)*AF370)+(VLOOKUP($AG$8,Prices[],2,FALSE)*AG370)+(VLOOKUP($AH$8,Prices[],2,FALSE)*AH370)+(VLOOKUP($AI$8,Prices[],2,FALSE)*AI370)+(VLOOKUP($AJ$8,Prices[],2,FALSE)*AJ370)+(VLOOKUP($AK$8,Prices[],2,FALSE)*AK370)+(VLOOKUP($AL$8,Prices[],2,FALSE)*AL370)+(VLOOKUP($AM$8,Prices[],2,FALSE)*AM370)+(VLOOKUP($AN$8,Prices[],2,FALSE)*AN370)+(VLOOKUP($AO$8,Prices[],2,FALSE)*AO370)+(VLOOKUP($AP$8,Prices[],2,FALSE)*AP370)+(VLOOKUP($AT$8,Prices[],2,FALSE)*AT370)+(VLOOKUP($AQ$8,Prices[],2,FALSE)*AQ370)+(VLOOKUP($AR$8,Prices[],2,FALSE)*AR370)+(VLOOKUP($AS$8,Prices[],2,FALSE)*AS370)</f>
        <v>2448500</v>
      </c>
      <c r="AV370" s="132">
        <f t="shared" si="22"/>
        <v>2460675</v>
      </c>
      <c r="AW370" s="91" t="str">
        <f t="shared" si="23"/>
        <v>Credit is within Limit</v>
      </c>
      <c r="AX370" s="91" t="str">
        <f>IFERROR(IF(VLOOKUP(C370,'Overdue Credits'!$A:$F,6,0)&gt;2,"High Risk Customer",IF(VLOOKUP(C370,'Overdue Credits'!$A:$F,6,0)&gt;0,"Medium Risk Customer","Low Risk Customer")),"Low Risk Customer")</f>
        <v>Low Risk Customer</v>
      </c>
    </row>
    <row r="371" spans="1:50" x14ac:dyDescent="0.3">
      <c r="A371" s="14">
        <v>363</v>
      </c>
      <c r="B371" s="14" t="s">
        <v>29</v>
      </c>
      <c r="C371" s="14" t="s">
        <v>1382</v>
      </c>
      <c r="D371" s="14"/>
      <c r="E371" s="14" t="s">
        <v>1383</v>
      </c>
      <c r="F371" s="14" t="s">
        <v>753</v>
      </c>
      <c r="G371" s="137">
        <f t="shared" si="20"/>
        <v>10</v>
      </c>
      <c r="H371" s="91"/>
      <c r="I371" s="91"/>
      <c r="J371" s="91"/>
      <c r="K371" s="91"/>
      <c r="L371" s="91"/>
      <c r="M371" s="91"/>
      <c r="N371" s="91">
        <v>1</v>
      </c>
      <c r="O371" s="91">
        <v>3</v>
      </c>
      <c r="P371" s="91"/>
      <c r="Q371" s="91"/>
      <c r="R371" s="91"/>
      <c r="S371" s="91"/>
      <c r="T371" s="91"/>
      <c r="U371" s="91"/>
      <c r="V371" s="91"/>
      <c r="W371" s="91"/>
      <c r="X371" s="91">
        <v>3</v>
      </c>
      <c r="Y371" s="91">
        <v>3</v>
      </c>
      <c r="Z371" s="91"/>
      <c r="AA371" s="91"/>
      <c r="AB371" s="91"/>
      <c r="AC371" s="132">
        <f>(VLOOKUP($H$8,Prices[],2,FALSE)*H371)+(VLOOKUP($I$8,Prices[],2,FALSE)*I371)+(VLOOKUP($J$8,Prices[],2,FALSE)*J371)+(VLOOKUP($K$8,Prices[],2,FALSE)*K371)+(VLOOKUP($L$8,Prices[],2,FALSE)*L371)+(VLOOKUP($M$8,Prices[],2,FALSE)*M371)+(VLOOKUP($N$8,Prices[],2,FALSE)*N371)+(VLOOKUP($T$8,Prices[],2,FALSE)*T371)+(VLOOKUP($U$8,Prices[],2,FALSE)*U371)+(VLOOKUP($V$8,Prices[],2,FALSE)*V371)+(VLOOKUP($W$8,Prices[],2,FALSE)*W371)+(VLOOKUP($X$8,Prices[],2,FALSE)*X371)+(VLOOKUP($Y$8,Prices[],2,FALSE)*Y371)+(VLOOKUP($Z$8,Prices[],2,FALSE)*Z371)+(VLOOKUP($AB$8,Prices[],2,FALSE)*AB371)+(VLOOKUP($O$8,Prices[],2,FALSE)*O371)+(VLOOKUP($P$8,Prices[],2,FALSE)*P371)+(VLOOKUP($Q$8,Prices[],2,FALSE)*Q371)+(VLOOKUP($R$8,Prices[],2,FALSE)*R371)+(VLOOKUP($AA$8,Prices[],2,FALSE)*AA371)+(VLOOKUP($S$8,Prices[],2,FALSE)*S371)</f>
        <v>1423000</v>
      </c>
      <c r="AE371" s="132">
        <f t="shared" si="21"/>
        <v>3</v>
      </c>
      <c r="AF371" s="91"/>
      <c r="AG371" s="91"/>
      <c r="AH371" s="91">
        <v>1</v>
      </c>
      <c r="AI371" s="91"/>
      <c r="AJ371" s="91"/>
      <c r="AK371" s="91"/>
      <c r="AL371" s="91">
        <v>1</v>
      </c>
      <c r="AM371" s="91"/>
      <c r="AN371" s="91"/>
      <c r="AO371" s="91"/>
      <c r="AP371" s="91">
        <v>1</v>
      </c>
      <c r="AQ371" s="91"/>
      <c r="AR371" s="91"/>
      <c r="AS371" s="91"/>
      <c r="AT371" s="91"/>
      <c r="AU371" s="132">
        <f>(VLOOKUP($AF$8,Prices[],2,FALSE)*AF371)+(VLOOKUP($AG$8,Prices[],2,FALSE)*AG371)+(VLOOKUP($AH$8,Prices[],2,FALSE)*AH371)+(VLOOKUP($AI$8,Prices[],2,FALSE)*AI371)+(VLOOKUP($AJ$8,Prices[],2,FALSE)*AJ371)+(VLOOKUP($AK$8,Prices[],2,FALSE)*AK371)+(VLOOKUP($AL$8,Prices[],2,FALSE)*AL371)+(VLOOKUP($AM$8,Prices[],2,FALSE)*AM371)+(VLOOKUP($AN$8,Prices[],2,FALSE)*AN371)+(VLOOKUP($AO$8,Prices[],2,FALSE)*AO371)+(VLOOKUP($AP$8,Prices[],2,FALSE)*AP371)+(VLOOKUP($AT$8,Prices[],2,FALSE)*AT371)+(VLOOKUP($AQ$8,Prices[],2,FALSE)*AQ371)+(VLOOKUP($AR$8,Prices[],2,FALSE)*AR371)+(VLOOKUP($AS$8,Prices[],2,FALSE)*AS371)</f>
        <v>446500</v>
      </c>
      <c r="AV371" s="132">
        <f t="shared" si="22"/>
        <v>498049.99999999994</v>
      </c>
      <c r="AW371" s="91" t="str">
        <f t="shared" si="23"/>
        <v>Credit is within Limit</v>
      </c>
      <c r="AX371" s="91" t="str">
        <f>IFERROR(IF(VLOOKUP(C371,'Overdue Credits'!$A:$F,6,0)&gt;2,"High Risk Customer",IF(VLOOKUP(C371,'Overdue Credits'!$A:$F,6,0)&gt;0,"Medium Risk Customer","Low Risk Customer")),"Low Risk Customer")</f>
        <v>Low Risk Customer</v>
      </c>
    </row>
    <row r="372" spans="1:50" x14ac:dyDescent="0.3">
      <c r="A372" s="14">
        <v>364</v>
      </c>
      <c r="B372" s="14" t="s">
        <v>29</v>
      </c>
      <c r="C372" s="14" t="s">
        <v>1384</v>
      </c>
      <c r="D372" s="14" t="s">
        <v>1310</v>
      </c>
      <c r="E372" s="14" t="s">
        <v>1385</v>
      </c>
      <c r="F372" s="14" t="s">
        <v>753</v>
      </c>
      <c r="G372" s="137">
        <f t="shared" si="20"/>
        <v>0</v>
      </c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132">
        <f>(VLOOKUP($H$8,Prices[],2,FALSE)*H372)+(VLOOKUP($I$8,Prices[],2,FALSE)*I372)+(VLOOKUP($J$8,Prices[],2,FALSE)*J372)+(VLOOKUP($K$8,Prices[],2,FALSE)*K372)+(VLOOKUP($L$8,Prices[],2,FALSE)*L372)+(VLOOKUP($M$8,Prices[],2,FALSE)*M372)+(VLOOKUP($N$8,Prices[],2,FALSE)*N372)+(VLOOKUP($T$8,Prices[],2,FALSE)*T372)+(VLOOKUP($U$8,Prices[],2,FALSE)*U372)+(VLOOKUP($V$8,Prices[],2,FALSE)*V372)+(VLOOKUP($W$8,Prices[],2,FALSE)*W372)+(VLOOKUP($X$8,Prices[],2,FALSE)*X372)+(VLOOKUP($Y$8,Prices[],2,FALSE)*Y372)+(VLOOKUP($Z$8,Prices[],2,FALSE)*Z372)+(VLOOKUP($AB$8,Prices[],2,FALSE)*AB372)+(VLOOKUP($O$8,Prices[],2,FALSE)*O372)+(VLOOKUP($P$8,Prices[],2,FALSE)*P372)+(VLOOKUP($Q$8,Prices[],2,FALSE)*Q372)+(VLOOKUP($R$8,Prices[],2,FALSE)*R372)+(VLOOKUP($AA$8,Prices[],2,FALSE)*AA372)+(VLOOKUP($S$8,Prices[],2,FALSE)*S372)</f>
        <v>0</v>
      </c>
      <c r="AE372" s="132">
        <f t="shared" si="21"/>
        <v>0</v>
      </c>
      <c r="AF372" s="91"/>
      <c r="AG372" s="91"/>
      <c r="AH372" s="91"/>
      <c r="AI372" s="91"/>
      <c r="AJ372" s="91"/>
      <c r="AK372" s="91"/>
      <c r="AL372" s="91"/>
      <c r="AM372" s="91"/>
      <c r="AN372" s="91"/>
      <c r="AO372" s="91"/>
      <c r="AP372" s="91"/>
      <c r="AQ372" s="91"/>
      <c r="AR372" s="91"/>
      <c r="AS372" s="91"/>
      <c r="AT372" s="91"/>
      <c r="AU372" s="132">
        <f>(VLOOKUP($AF$8,Prices[],2,FALSE)*AF372)+(VLOOKUP($AG$8,Prices[],2,FALSE)*AG372)+(VLOOKUP($AH$8,Prices[],2,FALSE)*AH372)+(VLOOKUP($AI$8,Prices[],2,FALSE)*AI372)+(VLOOKUP($AJ$8,Prices[],2,FALSE)*AJ372)+(VLOOKUP($AK$8,Prices[],2,FALSE)*AK372)+(VLOOKUP($AL$8,Prices[],2,FALSE)*AL372)+(VLOOKUP($AM$8,Prices[],2,FALSE)*AM372)+(VLOOKUP($AN$8,Prices[],2,FALSE)*AN372)+(VLOOKUP($AO$8,Prices[],2,FALSE)*AO372)+(VLOOKUP($AP$8,Prices[],2,FALSE)*AP372)+(VLOOKUP($AT$8,Prices[],2,FALSE)*AT372)+(VLOOKUP($AQ$8,Prices[],2,FALSE)*AQ372)+(VLOOKUP($AR$8,Prices[],2,FALSE)*AR372)+(VLOOKUP($AS$8,Prices[],2,FALSE)*AS372)</f>
        <v>0</v>
      </c>
      <c r="AV372" s="132">
        <f t="shared" si="22"/>
        <v>0</v>
      </c>
      <c r="AW372" s="91" t="str">
        <f t="shared" si="23"/>
        <v xml:space="preserve"> </v>
      </c>
      <c r="AX372" s="91" t="str">
        <f>IFERROR(IF(VLOOKUP(C372,'Overdue Credits'!$A:$F,6,0)&gt;2,"High Risk Customer",IF(VLOOKUP(C372,'Overdue Credits'!$A:$F,6,0)&gt;0,"Medium Risk Customer","Low Risk Customer")),"Low Risk Customer")</f>
        <v>Low Risk Customer</v>
      </c>
    </row>
    <row r="373" spans="1:50" x14ac:dyDescent="0.3">
      <c r="A373" s="14">
        <v>365</v>
      </c>
      <c r="B373" s="14" t="s">
        <v>29</v>
      </c>
      <c r="C373" s="14" t="s">
        <v>1386</v>
      </c>
      <c r="D373" s="14"/>
      <c r="E373" s="14" t="s">
        <v>1387</v>
      </c>
      <c r="F373" s="14" t="s">
        <v>753</v>
      </c>
      <c r="G373" s="137">
        <f t="shared" si="20"/>
        <v>30</v>
      </c>
      <c r="H373" s="91"/>
      <c r="I373" s="91"/>
      <c r="J373" s="91">
        <v>4</v>
      </c>
      <c r="K373" s="91">
        <v>1</v>
      </c>
      <c r="L373" s="91"/>
      <c r="M373" s="91">
        <v>1</v>
      </c>
      <c r="N373" s="91">
        <v>1</v>
      </c>
      <c r="O373" s="91">
        <v>15</v>
      </c>
      <c r="P373" s="91"/>
      <c r="Q373" s="91"/>
      <c r="R373" s="91"/>
      <c r="S373" s="91"/>
      <c r="T373" s="91"/>
      <c r="U373" s="91"/>
      <c r="V373" s="91"/>
      <c r="W373" s="91"/>
      <c r="X373" s="91">
        <v>8</v>
      </c>
      <c r="Y373" s="91"/>
      <c r="Z373" s="91"/>
      <c r="AA373" s="91"/>
      <c r="AB373" s="91"/>
      <c r="AC373" s="132">
        <f>(VLOOKUP($H$8,Prices[],2,FALSE)*H373)+(VLOOKUP($I$8,Prices[],2,FALSE)*I373)+(VLOOKUP($J$8,Prices[],2,FALSE)*J373)+(VLOOKUP($K$8,Prices[],2,FALSE)*K373)+(VLOOKUP($L$8,Prices[],2,FALSE)*L373)+(VLOOKUP($M$8,Prices[],2,FALSE)*M373)+(VLOOKUP($N$8,Prices[],2,FALSE)*N373)+(VLOOKUP($T$8,Prices[],2,FALSE)*T373)+(VLOOKUP($U$8,Prices[],2,FALSE)*U373)+(VLOOKUP($V$8,Prices[],2,FALSE)*V373)+(VLOOKUP($W$8,Prices[],2,FALSE)*W373)+(VLOOKUP($X$8,Prices[],2,FALSE)*X373)+(VLOOKUP($Y$8,Prices[],2,FALSE)*Y373)+(VLOOKUP($Z$8,Prices[],2,FALSE)*Z373)+(VLOOKUP($AB$8,Prices[],2,FALSE)*AB373)+(VLOOKUP($O$8,Prices[],2,FALSE)*O373)+(VLOOKUP($P$8,Prices[],2,FALSE)*P373)+(VLOOKUP($Q$8,Prices[],2,FALSE)*Q373)+(VLOOKUP($R$8,Prices[],2,FALSE)*R373)+(VLOOKUP($AA$8,Prices[],2,FALSE)*AA373)+(VLOOKUP($S$8,Prices[],2,FALSE)*S373)</f>
        <v>5327500</v>
      </c>
      <c r="AE373" s="132">
        <f t="shared" si="21"/>
        <v>12.45</v>
      </c>
      <c r="AF373" s="91"/>
      <c r="AG373" s="91"/>
      <c r="AH373" s="91">
        <v>2.2000000000000002</v>
      </c>
      <c r="AI373" s="91"/>
      <c r="AJ373" s="91"/>
      <c r="AK373" s="91"/>
      <c r="AL373" s="91">
        <v>7</v>
      </c>
      <c r="AM373" s="91"/>
      <c r="AN373" s="91"/>
      <c r="AO373" s="91"/>
      <c r="AP373" s="91">
        <v>3.25</v>
      </c>
      <c r="AQ373" s="91"/>
      <c r="AR373" s="91"/>
      <c r="AS373" s="91"/>
      <c r="AT373" s="91"/>
      <c r="AU373" s="132">
        <f>(VLOOKUP($AF$8,Prices[],2,FALSE)*AF373)+(VLOOKUP($AG$8,Prices[],2,FALSE)*AG373)+(VLOOKUP($AH$8,Prices[],2,FALSE)*AH373)+(VLOOKUP($AI$8,Prices[],2,FALSE)*AI373)+(VLOOKUP($AJ$8,Prices[],2,FALSE)*AJ373)+(VLOOKUP($AK$8,Prices[],2,FALSE)*AK373)+(VLOOKUP($AL$8,Prices[],2,FALSE)*AL373)+(VLOOKUP($AM$8,Prices[],2,FALSE)*AM373)+(VLOOKUP($AN$8,Prices[],2,FALSE)*AN373)+(VLOOKUP($AO$8,Prices[],2,FALSE)*AO373)+(VLOOKUP($AP$8,Prices[],2,FALSE)*AP373)+(VLOOKUP($AT$8,Prices[],2,FALSE)*AT373)+(VLOOKUP($AQ$8,Prices[],2,FALSE)*AQ373)+(VLOOKUP($AR$8,Prices[],2,FALSE)*AR373)+(VLOOKUP($AS$8,Prices[],2,FALSE)*AS373)</f>
        <v>1824550</v>
      </c>
      <c r="AV373" s="132">
        <f t="shared" si="22"/>
        <v>1864624.9999999998</v>
      </c>
      <c r="AW373" s="91" t="str">
        <f t="shared" si="23"/>
        <v>Credit is within Limit</v>
      </c>
      <c r="AX373" s="91" t="str">
        <f>IFERROR(IF(VLOOKUP(C373,'Overdue Credits'!$A:$F,6,0)&gt;2,"High Risk Customer",IF(VLOOKUP(C373,'Overdue Credits'!$A:$F,6,0)&gt;0,"Medium Risk Customer","Low Risk Customer")),"Low Risk Customer")</f>
        <v>Low Risk Customer</v>
      </c>
    </row>
    <row r="374" spans="1:50" x14ac:dyDescent="0.3">
      <c r="A374" s="14">
        <v>366</v>
      </c>
      <c r="B374" s="14" t="s">
        <v>29</v>
      </c>
      <c r="C374" s="14" t="s">
        <v>1509</v>
      </c>
      <c r="D374" s="14" t="s">
        <v>1310</v>
      </c>
      <c r="E374" s="14" t="s">
        <v>1510</v>
      </c>
      <c r="F374" s="14" t="s">
        <v>752</v>
      </c>
      <c r="G374" s="137">
        <f t="shared" si="20"/>
        <v>40</v>
      </c>
      <c r="H374" s="91"/>
      <c r="I374" s="91"/>
      <c r="J374" s="91">
        <v>3</v>
      </c>
      <c r="K374" s="91">
        <v>2</v>
      </c>
      <c r="L374" s="91"/>
      <c r="M374" s="91">
        <v>2</v>
      </c>
      <c r="N374" s="91">
        <v>1</v>
      </c>
      <c r="O374" s="91">
        <v>14</v>
      </c>
      <c r="P374" s="91"/>
      <c r="Q374" s="91"/>
      <c r="R374" s="91"/>
      <c r="S374" s="91"/>
      <c r="T374" s="91"/>
      <c r="U374" s="91"/>
      <c r="V374" s="91"/>
      <c r="W374" s="91"/>
      <c r="X374" s="91">
        <v>13</v>
      </c>
      <c r="Y374" s="91">
        <v>5</v>
      </c>
      <c r="Z374" s="91"/>
      <c r="AA374" s="91"/>
      <c r="AB374" s="91"/>
      <c r="AC374" s="132">
        <f>(VLOOKUP($H$8,Prices[],2,FALSE)*H374)+(VLOOKUP($I$8,Prices[],2,FALSE)*I374)+(VLOOKUP($J$8,Prices[],2,FALSE)*J374)+(VLOOKUP($K$8,Prices[],2,FALSE)*K374)+(VLOOKUP($L$8,Prices[],2,FALSE)*L374)+(VLOOKUP($M$8,Prices[],2,FALSE)*M374)+(VLOOKUP($N$8,Prices[],2,FALSE)*N374)+(VLOOKUP($T$8,Prices[],2,FALSE)*T374)+(VLOOKUP($U$8,Prices[],2,FALSE)*U374)+(VLOOKUP($V$8,Prices[],2,FALSE)*V374)+(VLOOKUP($W$8,Prices[],2,FALSE)*W374)+(VLOOKUP($X$8,Prices[],2,FALSE)*X374)+(VLOOKUP($Y$8,Prices[],2,FALSE)*Y374)+(VLOOKUP($Z$8,Prices[],2,FALSE)*Z374)+(VLOOKUP($AB$8,Prices[],2,FALSE)*AB374)+(VLOOKUP($O$8,Prices[],2,FALSE)*O374)+(VLOOKUP($P$8,Prices[],2,FALSE)*P374)+(VLOOKUP($Q$8,Prices[],2,FALSE)*Q374)+(VLOOKUP($R$8,Prices[],2,FALSE)*R374)+(VLOOKUP($AA$8,Prices[],2,FALSE)*AA374)+(VLOOKUP($S$8,Prices[],2,FALSE)*S374)</f>
        <v>6500000</v>
      </c>
      <c r="AE374" s="132">
        <f t="shared" si="21"/>
        <v>13.5</v>
      </c>
      <c r="AF374" s="91"/>
      <c r="AG374" s="91"/>
      <c r="AH374" s="91">
        <v>5.5</v>
      </c>
      <c r="AI374" s="91"/>
      <c r="AJ374" s="91"/>
      <c r="AK374" s="91"/>
      <c r="AL374" s="91">
        <v>8</v>
      </c>
      <c r="AM374" s="91"/>
      <c r="AN374" s="91"/>
      <c r="AO374" s="91"/>
      <c r="AP374" s="91"/>
      <c r="AQ374" s="91"/>
      <c r="AR374" s="91"/>
      <c r="AS374" s="91"/>
      <c r="AT374" s="91"/>
      <c r="AU374" s="132">
        <f>(VLOOKUP($AF$8,Prices[],2,FALSE)*AF374)+(VLOOKUP($AG$8,Prices[],2,FALSE)*AG374)+(VLOOKUP($AH$8,Prices[],2,FALSE)*AH374)+(VLOOKUP($AI$8,Prices[],2,FALSE)*AI374)+(VLOOKUP($AJ$8,Prices[],2,FALSE)*AJ374)+(VLOOKUP($AK$8,Prices[],2,FALSE)*AK374)+(VLOOKUP($AL$8,Prices[],2,FALSE)*AL374)+(VLOOKUP($AM$8,Prices[],2,FALSE)*AM374)+(VLOOKUP($AN$8,Prices[],2,FALSE)*AN374)+(VLOOKUP($AO$8,Prices[],2,FALSE)*AO374)+(VLOOKUP($AP$8,Prices[],2,FALSE)*AP374)+(VLOOKUP($AT$8,Prices[],2,FALSE)*AT374)+(VLOOKUP($AQ$8,Prices[],2,FALSE)*AQ374)+(VLOOKUP($AR$8,Prices[],2,FALSE)*AR374)+(VLOOKUP($AS$8,Prices[],2,FALSE)*AS374)</f>
        <v>2259500</v>
      </c>
      <c r="AV374" s="132">
        <f t="shared" si="22"/>
        <v>2275000</v>
      </c>
      <c r="AW374" s="91" t="str">
        <f t="shared" si="23"/>
        <v>Credit is within Limit</v>
      </c>
      <c r="AX374" s="91" t="str">
        <f>IFERROR(IF(VLOOKUP(C374,'Overdue Credits'!$A:$F,6,0)&gt;2,"High Risk Customer",IF(VLOOKUP(C374,'Overdue Credits'!$A:$F,6,0)&gt;0,"Medium Risk Customer","Low Risk Customer")),"Low Risk Customer")</f>
        <v>Low Risk Customer</v>
      </c>
    </row>
    <row r="375" spans="1:50" x14ac:dyDescent="0.3">
      <c r="A375" s="14">
        <v>367</v>
      </c>
      <c r="B375" s="14" t="s">
        <v>27</v>
      </c>
      <c r="C375" s="14" t="s">
        <v>1235</v>
      </c>
      <c r="D375" s="14"/>
      <c r="E375" s="14" t="s">
        <v>1250</v>
      </c>
      <c r="F375" s="14" t="s">
        <v>753</v>
      </c>
      <c r="G375" s="137">
        <f t="shared" si="20"/>
        <v>0</v>
      </c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132">
        <f>(VLOOKUP($H$8,Prices[],2,FALSE)*H375)+(VLOOKUP($I$8,Prices[],2,FALSE)*I375)+(VLOOKUP($J$8,Prices[],2,FALSE)*J375)+(VLOOKUP($K$8,Prices[],2,FALSE)*K375)+(VLOOKUP($L$8,Prices[],2,FALSE)*L375)+(VLOOKUP($M$8,Prices[],2,FALSE)*M375)+(VLOOKUP($N$8,Prices[],2,FALSE)*N375)+(VLOOKUP($T$8,Prices[],2,FALSE)*T375)+(VLOOKUP($U$8,Prices[],2,FALSE)*U375)+(VLOOKUP($V$8,Prices[],2,FALSE)*V375)+(VLOOKUP($W$8,Prices[],2,FALSE)*W375)+(VLOOKUP($X$8,Prices[],2,FALSE)*X375)+(VLOOKUP($Y$8,Prices[],2,FALSE)*Y375)+(VLOOKUP($Z$8,Prices[],2,FALSE)*Z375)+(VLOOKUP($AB$8,Prices[],2,FALSE)*AB375)+(VLOOKUP($O$8,Prices[],2,FALSE)*O375)+(VLOOKUP($P$8,Prices[],2,FALSE)*P375)+(VLOOKUP($Q$8,Prices[],2,FALSE)*Q375)+(VLOOKUP($R$8,Prices[],2,FALSE)*R375)+(VLOOKUP($AA$8,Prices[],2,FALSE)*AA375)+(VLOOKUP($S$8,Prices[],2,FALSE)*S375)</f>
        <v>0</v>
      </c>
      <c r="AE375" s="132">
        <f t="shared" si="21"/>
        <v>0</v>
      </c>
      <c r="AF375" s="91"/>
      <c r="AG375" s="91"/>
      <c r="AH375" s="91"/>
      <c r="AI375" s="91"/>
      <c r="AJ375" s="91"/>
      <c r="AK375" s="91"/>
      <c r="AL375" s="91"/>
      <c r="AM375" s="91"/>
      <c r="AN375" s="91"/>
      <c r="AO375" s="91"/>
      <c r="AP375" s="91"/>
      <c r="AQ375" s="91"/>
      <c r="AR375" s="91"/>
      <c r="AS375" s="91"/>
      <c r="AT375" s="91"/>
      <c r="AU375" s="132">
        <f>(VLOOKUP($AF$8,Prices[],2,FALSE)*AF375)+(VLOOKUP($AG$8,Prices[],2,FALSE)*AG375)+(VLOOKUP($AH$8,Prices[],2,FALSE)*AH375)+(VLOOKUP($AI$8,Prices[],2,FALSE)*AI375)+(VLOOKUP($AJ$8,Prices[],2,FALSE)*AJ375)+(VLOOKUP($AK$8,Prices[],2,FALSE)*AK375)+(VLOOKUP($AL$8,Prices[],2,FALSE)*AL375)+(VLOOKUP($AM$8,Prices[],2,FALSE)*AM375)+(VLOOKUP($AN$8,Prices[],2,FALSE)*AN375)+(VLOOKUP($AO$8,Prices[],2,FALSE)*AO375)+(VLOOKUP($AP$8,Prices[],2,FALSE)*AP375)+(VLOOKUP($AT$8,Prices[],2,FALSE)*AT375)+(VLOOKUP($AQ$8,Prices[],2,FALSE)*AQ375)+(VLOOKUP($AR$8,Prices[],2,FALSE)*AR375)+(VLOOKUP($AS$8,Prices[],2,FALSE)*AS375)</f>
        <v>0</v>
      </c>
      <c r="AV375" s="132">
        <f t="shared" si="22"/>
        <v>0</v>
      </c>
      <c r="AW375" s="91" t="str">
        <f t="shared" si="23"/>
        <v xml:space="preserve"> </v>
      </c>
      <c r="AX375" s="91" t="str">
        <f>IFERROR(IF(VLOOKUP(C375,'Overdue Credits'!$A:$F,6,0)&gt;2,"High Risk Customer",IF(VLOOKUP(C375,'Overdue Credits'!$A:$F,6,0)&gt;0,"Medium Risk Customer","Low Risk Customer")),"Low Risk Customer")</f>
        <v>Low Risk Customer</v>
      </c>
    </row>
    <row r="376" spans="1:50" x14ac:dyDescent="0.3">
      <c r="A376" s="14">
        <v>368</v>
      </c>
      <c r="B376" s="14" t="s">
        <v>27</v>
      </c>
      <c r="C376" s="14" t="s">
        <v>1236</v>
      </c>
      <c r="D376" s="14"/>
      <c r="E376" s="14" t="s">
        <v>1251</v>
      </c>
      <c r="F376" s="14" t="s">
        <v>753</v>
      </c>
      <c r="G376" s="137">
        <f t="shared" si="20"/>
        <v>0</v>
      </c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132">
        <f>(VLOOKUP($H$8,Prices[],2,FALSE)*H376)+(VLOOKUP($I$8,Prices[],2,FALSE)*I376)+(VLOOKUP($J$8,Prices[],2,FALSE)*J376)+(VLOOKUP($K$8,Prices[],2,FALSE)*K376)+(VLOOKUP($L$8,Prices[],2,FALSE)*L376)+(VLOOKUP($M$8,Prices[],2,FALSE)*M376)+(VLOOKUP($N$8,Prices[],2,FALSE)*N376)+(VLOOKUP($T$8,Prices[],2,FALSE)*T376)+(VLOOKUP($U$8,Prices[],2,FALSE)*U376)+(VLOOKUP($V$8,Prices[],2,FALSE)*V376)+(VLOOKUP($W$8,Prices[],2,FALSE)*W376)+(VLOOKUP($X$8,Prices[],2,FALSE)*X376)+(VLOOKUP($Y$8,Prices[],2,FALSE)*Y376)+(VLOOKUP($Z$8,Prices[],2,FALSE)*Z376)+(VLOOKUP($AB$8,Prices[],2,FALSE)*AB376)+(VLOOKUP($O$8,Prices[],2,FALSE)*O376)+(VLOOKUP($P$8,Prices[],2,FALSE)*P376)+(VLOOKUP($Q$8,Prices[],2,FALSE)*Q376)+(VLOOKUP($R$8,Prices[],2,FALSE)*R376)+(VLOOKUP($AA$8,Prices[],2,FALSE)*AA376)+(VLOOKUP($S$8,Prices[],2,FALSE)*S376)</f>
        <v>0</v>
      </c>
      <c r="AE376" s="132">
        <f t="shared" si="21"/>
        <v>0</v>
      </c>
      <c r="AF376" s="91"/>
      <c r="AG376" s="91"/>
      <c r="AH376" s="91"/>
      <c r="AI376" s="91"/>
      <c r="AJ376" s="91"/>
      <c r="AK376" s="91"/>
      <c r="AL376" s="91"/>
      <c r="AM376" s="91"/>
      <c r="AN376" s="91"/>
      <c r="AO376" s="91"/>
      <c r="AP376" s="91"/>
      <c r="AQ376" s="91"/>
      <c r="AR376" s="91"/>
      <c r="AS376" s="91"/>
      <c r="AT376" s="91"/>
      <c r="AU376" s="132">
        <f>(VLOOKUP($AF$8,Prices[],2,FALSE)*AF376)+(VLOOKUP($AG$8,Prices[],2,FALSE)*AG376)+(VLOOKUP($AH$8,Prices[],2,FALSE)*AH376)+(VLOOKUP($AI$8,Prices[],2,FALSE)*AI376)+(VLOOKUP($AJ$8,Prices[],2,FALSE)*AJ376)+(VLOOKUP($AK$8,Prices[],2,FALSE)*AK376)+(VLOOKUP($AL$8,Prices[],2,FALSE)*AL376)+(VLOOKUP($AM$8,Prices[],2,FALSE)*AM376)+(VLOOKUP($AN$8,Prices[],2,FALSE)*AN376)+(VLOOKUP($AO$8,Prices[],2,FALSE)*AO376)+(VLOOKUP($AP$8,Prices[],2,FALSE)*AP376)+(VLOOKUP($AT$8,Prices[],2,FALSE)*AT376)+(VLOOKUP($AQ$8,Prices[],2,FALSE)*AQ376)+(VLOOKUP($AR$8,Prices[],2,FALSE)*AR376)+(VLOOKUP($AS$8,Prices[],2,FALSE)*AS376)</f>
        <v>0</v>
      </c>
      <c r="AV376" s="132">
        <f t="shared" si="22"/>
        <v>0</v>
      </c>
      <c r="AW376" s="91" t="str">
        <f t="shared" si="23"/>
        <v xml:space="preserve"> </v>
      </c>
      <c r="AX376" s="91" t="str">
        <f>IFERROR(IF(VLOOKUP(C376,'Overdue Credits'!$A:$F,6,0)&gt;2,"High Risk Customer",IF(VLOOKUP(C376,'Overdue Credits'!$A:$F,6,0)&gt;0,"Medium Risk Customer","Low Risk Customer")),"Low Risk Customer")</f>
        <v>Low Risk Customer</v>
      </c>
    </row>
    <row r="377" spans="1:50" x14ac:dyDescent="0.3">
      <c r="A377" s="14">
        <v>369</v>
      </c>
      <c r="B377" s="14" t="s">
        <v>27</v>
      </c>
      <c r="C377" s="14" t="s">
        <v>1237</v>
      </c>
      <c r="D377" s="14"/>
      <c r="E377" s="14" t="s">
        <v>1252</v>
      </c>
      <c r="F377" s="14" t="s">
        <v>753</v>
      </c>
      <c r="G377" s="137">
        <f t="shared" si="20"/>
        <v>0</v>
      </c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132">
        <f>(VLOOKUP($H$8,Prices[],2,FALSE)*H377)+(VLOOKUP($I$8,Prices[],2,FALSE)*I377)+(VLOOKUP($J$8,Prices[],2,FALSE)*J377)+(VLOOKUP($K$8,Prices[],2,FALSE)*K377)+(VLOOKUP($L$8,Prices[],2,FALSE)*L377)+(VLOOKUP($M$8,Prices[],2,FALSE)*M377)+(VLOOKUP($N$8,Prices[],2,FALSE)*N377)+(VLOOKUP($T$8,Prices[],2,FALSE)*T377)+(VLOOKUP($U$8,Prices[],2,FALSE)*U377)+(VLOOKUP($V$8,Prices[],2,FALSE)*V377)+(VLOOKUP($W$8,Prices[],2,FALSE)*W377)+(VLOOKUP($X$8,Prices[],2,FALSE)*X377)+(VLOOKUP($Y$8,Prices[],2,FALSE)*Y377)+(VLOOKUP($Z$8,Prices[],2,FALSE)*Z377)+(VLOOKUP($AB$8,Prices[],2,FALSE)*AB377)+(VLOOKUP($O$8,Prices[],2,FALSE)*O377)+(VLOOKUP($P$8,Prices[],2,FALSE)*P377)+(VLOOKUP($Q$8,Prices[],2,FALSE)*Q377)+(VLOOKUP($R$8,Prices[],2,FALSE)*R377)+(VLOOKUP($AA$8,Prices[],2,FALSE)*AA377)+(VLOOKUP($S$8,Prices[],2,FALSE)*S377)</f>
        <v>0</v>
      </c>
      <c r="AE377" s="132">
        <f t="shared" si="21"/>
        <v>0</v>
      </c>
      <c r="AF377" s="91"/>
      <c r="AG377" s="91"/>
      <c r="AH377" s="91"/>
      <c r="AI377" s="91"/>
      <c r="AJ377" s="91"/>
      <c r="AK377" s="91"/>
      <c r="AL377" s="91"/>
      <c r="AM377" s="91"/>
      <c r="AN377" s="91"/>
      <c r="AO377" s="91"/>
      <c r="AP377" s="91"/>
      <c r="AQ377" s="91"/>
      <c r="AR377" s="91"/>
      <c r="AS377" s="91"/>
      <c r="AT377" s="91"/>
      <c r="AU377" s="132">
        <f>(VLOOKUP($AF$8,Prices[],2,FALSE)*AF377)+(VLOOKUP($AG$8,Prices[],2,FALSE)*AG377)+(VLOOKUP($AH$8,Prices[],2,FALSE)*AH377)+(VLOOKUP($AI$8,Prices[],2,FALSE)*AI377)+(VLOOKUP($AJ$8,Prices[],2,FALSE)*AJ377)+(VLOOKUP($AK$8,Prices[],2,FALSE)*AK377)+(VLOOKUP($AL$8,Prices[],2,FALSE)*AL377)+(VLOOKUP($AM$8,Prices[],2,FALSE)*AM377)+(VLOOKUP($AN$8,Prices[],2,FALSE)*AN377)+(VLOOKUP($AO$8,Prices[],2,FALSE)*AO377)+(VLOOKUP($AP$8,Prices[],2,FALSE)*AP377)+(VLOOKUP($AT$8,Prices[],2,FALSE)*AT377)+(VLOOKUP($AQ$8,Prices[],2,FALSE)*AQ377)+(VLOOKUP($AR$8,Prices[],2,FALSE)*AR377)+(VLOOKUP($AS$8,Prices[],2,FALSE)*AS377)</f>
        <v>0</v>
      </c>
      <c r="AV377" s="132">
        <f t="shared" si="22"/>
        <v>0</v>
      </c>
      <c r="AW377" s="91" t="str">
        <f t="shared" si="23"/>
        <v xml:space="preserve"> </v>
      </c>
      <c r="AX377" s="91" t="str">
        <f>IFERROR(IF(VLOOKUP(C377,'Overdue Credits'!$A:$F,6,0)&gt;2,"High Risk Customer",IF(VLOOKUP(C377,'Overdue Credits'!$A:$F,6,0)&gt;0,"Medium Risk Customer","Low Risk Customer")),"Low Risk Customer")</f>
        <v>Low Risk Customer</v>
      </c>
    </row>
    <row r="378" spans="1:50" x14ac:dyDescent="0.3">
      <c r="A378" s="14">
        <v>370</v>
      </c>
      <c r="B378" s="14" t="s">
        <v>27</v>
      </c>
      <c r="C378" s="14" t="s">
        <v>1238</v>
      </c>
      <c r="D378" s="14"/>
      <c r="E378" s="14" t="s">
        <v>1253</v>
      </c>
      <c r="F378" s="14" t="s">
        <v>61</v>
      </c>
      <c r="G378" s="137">
        <f t="shared" si="20"/>
        <v>0</v>
      </c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132">
        <f>(VLOOKUP($H$8,Prices[],2,FALSE)*H378)+(VLOOKUP($I$8,Prices[],2,FALSE)*I378)+(VLOOKUP($J$8,Prices[],2,FALSE)*J378)+(VLOOKUP($K$8,Prices[],2,FALSE)*K378)+(VLOOKUP($L$8,Prices[],2,FALSE)*L378)+(VLOOKUP($M$8,Prices[],2,FALSE)*M378)+(VLOOKUP($N$8,Prices[],2,FALSE)*N378)+(VLOOKUP($T$8,Prices[],2,FALSE)*T378)+(VLOOKUP($U$8,Prices[],2,FALSE)*U378)+(VLOOKUP($V$8,Prices[],2,FALSE)*V378)+(VLOOKUP($W$8,Prices[],2,FALSE)*W378)+(VLOOKUP($X$8,Prices[],2,FALSE)*X378)+(VLOOKUP($Y$8,Prices[],2,FALSE)*Y378)+(VLOOKUP($Z$8,Prices[],2,FALSE)*Z378)+(VLOOKUP($AB$8,Prices[],2,FALSE)*AB378)+(VLOOKUP($O$8,Prices[],2,FALSE)*O378)+(VLOOKUP($P$8,Prices[],2,FALSE)*P378)+(VLOOKUP($Q$8,Prices[],2,FALSE)*Q378)+(VLOOKUP($R$8,Prices[],2,FALSE)*R378)+(VLOOKUP($AA$8,Prices[],2,FALSE)*AA378)+(VLOOKUP($S$8,Prices[],2,FALSE)*S378)</f>
        <v>0</v>
      </c>
      <c r="AE378" s="132">
        <f t="shared" si="21"/>
        <v>0</v>
      </c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132">
        <f>(VLOOKUP($AF$8,Prices[],2,FALSE)*AF378)+(VLOOKUP($AG$8,Prices[],2,FALSE)*AG378)+(VLOOKUP($AH$8,Prices[],2,FALSE)*AH378)+(VLOOKUP($AI$8,Prices[],2,FALSE)*AI378)+(VLOOKUP($AJ$8,Prices[],2,FALSE)*AJ378)+(VLOOKUP($AK$8,Prices[],2,FALSE)*AK378)+(VLOOKUP($AL$8,Prices[],2,FALSE)*AL378)+(VLOOKUP($AM$8,Prices[],2,FALSE)*AM378)+(VLOOKUP($AN$8,Prices[],2,FALSE)*AN378)+(VLOOKUP($AO$8,Prices[],2,FALSE)*AO378)+(VLOOKUP($AP$8,Prices[],2,FALSE)*AP378)+(VLOOKUP($AT$8,Prices[],2,FALSE)*AT378)+(VLOOKUP($AQ$8,Prices[],2,FALSE)*AQ378)+(VLOOKUP($AR$8,Prices[],2,FALSE)*AR378)+(VLOOKUP($AS$8,Prices[],2,FALSE)*AS378)</f>
        <v>0</v>
      </c>
      <c r="AV378" s="132">
        <f t="shared" si="22"/>
        <v>0</v>
      </c>
      <c r="AW378" s="91" t="str">
        <f t="shared" si="23"/>
        <v xml:space="preserve"> </v>
      </c>
      <c r="AX378" s="91" t="str">
        <f>IFERROR(IF(VLOOKUP(C378,'Overdue Credits'!$A:$F,6,0)&gt;2,"High Risk Customer",IF(VLOOKUP(C378,'Overdue Credits'!$A:$F,6,0)&gt;0,"Medium Risk Customer","Low Risk Customer")),"Low Risk Customer")</f>
        <v>Low Risk Customer</v>
      </c>
    </row>
    <row r="379" spans="1:50" x14ac:dyDescent="0.3">
      <c r="A379" s="14">
        <v>371</v>
      </c>
      <c r="B379" s="14" t="s">
        <v>27</v>
      </c>
      <c r="C379" s="14" t="s">
        <v>1239</v>
      </c>
      <c r="D379" s="14"/>
      <c r="E379" s="14" t="s">
        <v>1254</v>
      </c>
      <c r="F379" s="14" t="s">
        <v>61</v>
      </c>
      <c r="G379" s="137">
        <f t="shared" si="20"/>
        <v>0</v>
      </c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132">
        <f>(VLOOKUP($H$8,Prices[],2,FALSE)*H379)+(VLOOKUP($I$8,Prices[],2,FALSE)*I379)+(VLOOKUP($J$8,Prices[],2,FALSE)*J379)+(VLOOKUP($K$8,Prices[],2,FALSE)*K379)+(VLOOKUP($L$8,Prices[],2,FALSE)*L379)+(VLOOKUP($M$8,Prices[],2,FALSE)*M379)+(VLOOKUP($N$8,Prices[],2,FALSE)*N379)+(VLOOKUP($T$8,Prices[],2,FALSE)*T379)+(VLOOKUP($U$8,Prices[],2,FALSE)*U379)+(VLOOKUP($V$8,Prices[],2,FALSE)*V379)+(VLOOKUP($W$8,Prices[],2,FALSE)*W379)+(VLOOKUP($X$8,Prices[],2,FALSE)*X379)+(VLOOKUP($Y$8,Prices[],2,FALSE)*Y379)+(VLOOKUP($Z$8,Prices[],2,FALSE)*Z379)+(VLOOKUP($AB$8,Prices[],2,FALSE)*AB379)+(VLOOKUP($O$8,Prices[],2,FALSE)*O379)+(VLOOKUP($P$8,Prices[],2,FALSE)*P379)+(VLOOKUP($Q$8,Prices[],2,FALSE)*Q379)+(VLOOKUP($R$8,Prices[],2,FALSE)*R379)+(VLOOKUP($AA$8,Prices[],2,FALSE)*AA379)+(VLOOKUP($S$8,Prices[],2,FALSE)*S379)</f>
        <v>0</v>
      </c>
      <c r="AE379" s="132">
        <f t="shared" si="21"/>
        <v>0</v>
      </c>
      <c r="AF379" s="91"/>
      <c r="AG379" s="91"/>
      <c r="AH379" s="91"/>
      <c r="AI379" s="91"/>
      <c r="AJ379" s="91"/>
      <c r="AK379" s="91"/>
      <c r="AL379" s="91"/>
      <c r="AM379" s="91"/>
      <c r="AN379" s="91"/>
      <c r="AO379" s="91"/>
      <c r="AP379" s="91"/>
      <c r="AQ379" s="91"/>
      <c r="AR379" s="91"/>
      <c r="AS379" s="91"/>
      <c r="AT379" s="91"/>
      <c r="AU379" s="132">
        <f>(VLOOKUP($AF$8,Prices[],2,FALSE)*AF379)+(VLOOKUP($AG$8,Prices[],2,FALSE)*AG379)+(VLOOKUP($AH$8,Prices[],2,FALSE)*AH379)+(VLOOKUP($AI$8,Prices[],2,FALSE)*AI379)+(VLOOKUP($AJ$8,Prices[],2,FALSE)*AJ379)+(VLOOKUP($AK$8,Prices[],2,FALSE)*AK379)+(VLOOKUP($AL$8,Prices[],2,FALSE)*AL379)+(VLOOKUP($AM$8,Prices[],2,FALSE)*AM379)+(VLOOKUP($AN$8,Prices[],2,FALSE)*AN379)+(VLOOKUP($AO$8,Prices[],2,FALSE)*AO379)+(VLOOKUP($AP$8,Prices[],2,FALSE)*AP379)+(VLOOKUP($AT$8,Prices[],2,FALSE)*AT379)+(VLOOKUP($AQ$8,Prices[],2,FALSE)*AQ379)+(VLOOKUP($AR$8,Prices[],2,FALSE)*AR379)+(VLOOKUP($AS$8,Prices[],2,FALSE)*AS379)</f>
        <v>0</v>
      </c>
      <c r="AV379" s="132">
        <f t="shared" si="22"/>
        <v>0</v>
      </c>
      <c r="AW379" s="91" t="str">
        <f t="shared" si="23"/>
        <v xml:space="preserve"> </v>
      </c>
      <c r="AX379" s="91" t="str">
        <f>IFERROR(IF(VLOOKUP(C379,'Overdue Credits'!$A:$F,6,0)&gt;2,"High Risk Customer",IF(VLOOKUP(C379,'Overdue Credits'!$A:$F,6,0)&gt;0,"Medium Risk Customer","Low Risk Customer")),"Low Risk Customer")</f>
        <v>Low Risk Customer</v>
      </c>
    </row>
    <row r="380" spans="1:50" x14ac:dyDescent="0.3">
      <c r="A380" s="14">
        <v>372</v>
      </c>
      <c r="B380" s="14" t="s">
        <v>27</v>
      </c>
      <c r="C380" s="14" t="s">
        <v>1240</v>
      </c>
      <c r="D380" s="14"/>
      <c r="E380" s="14" t="s">
        <v>1255</v>
      </c>
      <c r="F380" s="14" t="s">
        <v>753</v>
      </c>
      <c r="G380" s="137">
        <f t="shared" si="20"/>
        <v>10</v>
      </c>
      <c r="H380" s="91"/>
      <c r="I380" s="91"/>
      <c r="J380" s="91"/>
      <c r="K380" s="91">
        <v>1</v>
      </c>
      <c r="L380" s="91"/>
      <c r="M380" s="91"/>
      <c r="N380" s="91">
        <v>2</v>
      </c>
      <c r="O380" s="91">
        <v>1</v>
      </c>
      <c r="P380" s="91"/>
      <c r="Q380" s="91"/>
      <c r="R380" s="91"/>
      <c r="S380" s="91"/>
      <c r="T380" s="91"/>
      <c r="U380" s="91"/>
      <c r="V380" s="91">
        <v>5</v>
      </c>
      <c r="W380" s="91"/>
      <c r="X380" s="91">
        <v>1</v>
      </c>
      <c r="Y380" s="91"/>
      <c r="Z380" s="91"/>
      <c r="AA380" s="91"/>
      <c r="AB380" s="91"/>
      <c r="AC380" s="132">
        <f>(VLOOKUP($H$8,Prices[],2,FALSE)*H380)+(VLOOKUP($I$8,Prices[],2,FALSE)*I380)+(VLOOKUP($J$8,Prices[],2,FALSE)*J380)+(VLOOKUP($K$8,Prices[],2,FALSE)*K380)+(VLOOKUP($L$8,Prices[],2,FALSE)*L380)+(VLOOKUP($M$8,Prices[],2,FALSE)*M380)+(VLOOKUP($N$8,Prices[],2,FALSE)*N380)+(VLOOKUP($T$8,Prices[],2,FALSE)*T380)+(VLOOKUP($U$8,Prices[],2,FALSE)*U380)+(VLOOKUP($V$8,Prices[],2,FALSE)*V380)+(VLOOKUP($W$8,Prices[],2,FALSE)*W380)+(VLOOKUP($X$8,Prices[],2,FALSE)*X380)+(VLOOKUP($Y$8,Prices[],2,FALSE)*Y380)+(VLOOKUP($Z$8,Prices[],2,FALSE)*Z380)+(VLOOKUP($AB$8,Prices[],2,FALSE)*AB380)+(VLOOKUP($O$8,Prices[],2,FALSE)*O380)+(VLOOKUP($P$8,Prices[],2,FALSE)*P380)+(VLOOKUP($Q$8,Prices[],2,FALSE)*Q380)+(VLOOKUP($R$8,Prices[],2,FALSE)*R380)+(VLOOKUP($AA$8,Prices[],2,FALSE)*AA380)+(VLOOKUP($S$8,Prices[],2,FALSE)*S380)</f>
        <v>1186000</v>
      </c>
      <c r="AE380" s="132">
        <f t="shared" si="21"/>
        <v>2</v>
      </c>
      <c r="AF380" s="91"/>
      <c r="AG380" s="91"/>
      <c r="AH380" s="91"/>
      <c r="AI380" s="91"/>
      <c r="AJ380" s="91"/>
      <c r="AK380" s="91"/>
      <c r="AL380" s="91"/>
      <c r="AM380" s="91"/>
      <c r="AN380" s="91"/>
      <c r="AO380" s="91"/>
      <c r="AP380" s="91">
        <v>2</v>
      </c>
      <c r="AQ380" s="91"/>
      <c r="AR380" s="91"/>
      <c r="AS380" s="91"/>
      <c r="AT380" s="91"/>
      <c r="AU380" s="132">
        <f>(VLOOKUP($AF$8,Prices[],2,FALSE)*AF380)+(VLOOKUP($AG$8,Prices[],2,FALSE)*AG380)+(VLOOKUP($AH$8,Prices[],2,FALSE)*AH380)+(VLOOKUP($AI$8,Prices[],2,FALSE)*AI380)+(VLOOKUP($AJ$8,Prices[],2,FALSE)*AJ380)+(VLOOKUP($AK$8,Prices[],2,FALSE)*AK380)+(VLOOKUP($AL$8,Prices[],2,FALSE)*AL380)+(VLOOKUP($AM$8,Prices[],2,FALSE)*AM380)+(VLOOKUP($AN$8,Prices[],2,FALSE)*AN380)+(VLOOKUP($AO$8,Prices[],2,FALSE)*AO380)+(VLOOKUP($AP$8,Prices[],2,FALSE)*AP380)+(VLOOKUP($AT$8,Prices[],2,FALSE)*AT380)+(VLOOKUP($AQ$8,Prices[],2,FALSE)*AQ380)+(VLOOKUP($AR$8,Prices[],2,FALSE)*AR380)+(VLOOKUP($AS$8,Prices[],2,FALSE)*AS380)</f>
        <v>210000</v>
      </c>
      <c r="AV380" s="132">
        <f t="shared" si="22"/>
        <v>415100</v>
      </c>
      <c r="AW380" s="91" t="str">
        <f t="shared" si="23"/>
        <v>Credit is within Limit</v>
      </c>
      <c r="AX380" s="91" t="str">
        <f>IFERROR(IF(VLOOKUP(C380,'Overdue Credits'!$A:$F,6,0)&gt;2,"High Risk Customer",IF(VLOOKUP(C380,'Overdue Credits'!$A:$F,6,0)&gt;0,"Medium Risk Customer","Low Risk Customer")),"Low Risk Customer")</f>
        <v>Low Risk Customer</v>
      </c>
    </row>
    <row r="381" spans="1:50" x14ac:dyDescent="0.3">
      <c r="A381" s="14">
        <v>373</v>
      </c>
      <c r="B381" s="14" t="s">
        <v>27</v>
      </c>
      <c r="C381" s="14" t="s">
        <v>260</v>
      </c>
      <c r="D381" s="14"/>
      <c r="E381" s="14" t="s">
        <v>1256</v>
      </c>
      <c r="F381" s="14" t="s">
        <v>753</v>
      </c>
      <c r="G381" s="137">
        <f t="shared" si="20"/>
        <v>10</v>
      </c>
      <c r="H381" s="91"/>
      <c r="I381" s="91"/>
      <c r="J381" s="91"/>
      <c r="K381" s="91">
        <v>1</v>
      </c>
      <c r="L381" s="91"/>
      <c r="M381" s="91"/>
      <c r="N381" s="91">
        <v>2</v>
      </c>
      <c r="O381" s="91">
        <v>1</v>
      </c>
      <c r="P381" s="91"/>
      <c r="Q381" s="91"/>
      <c r="R381" s="91"/>
      <c r="S381" s="91"/>
      <c r="T381" s="91"/>
      <c r="U381" s="91"/>
      <c r="V381" s="91">
        <v>4</v>
      </c>
      <c r="W381" s="91">
        <v>1</v>
      </c>
      <c r="X381" s="91">
        <v>1</v>
      </c>
      <c r="Y381" s="91"/>
      <c r="Z381" s="91"/>
      <c r="AA381" s="91"/>
      <c r="AB381" s="91"/>
      <c r="AC381" s="132">
        <f>(VLOOKUP($H$8,Prices[],2,FALSE)*H381)+(VLOOKUP($I$8,Prices[],2,FALSE)*I381)+(VLOOKUP($J$8,Prices[],2,FALSE)*J381)+(VLOOKUP($K$8,Prices[],2,FALSE)*K381)+(VLOOKUP($L$8,Prices[],2,FALSE)*L381)+(VLOOKUP($M$8,Prices[],2,FALSE)*M381)+(VLOOKUP($N$8,Prices[],2,FALSE)*N381)+(VLOOKUP($T$8,Prices[],2,FALSE)*T381)+(VLOOKUP($U$8,Prices[],2,FALSE)*U381)+(VLOOKUP($V$8,Prices[],2,FALSE)*V381)+(VLOOKUP($W$8,Prices[],2,FALSE)*W381)+(VLOOKUP($X$8,Prices[],2,FALSE)*X381)+(VLOOKUP($Y$8,Prices[],2,FALSE)*Y381)+(VLOOKUP($Z$8,Prices[],2,FALSE)*Z381)+(VLOOKUP($AB$8,Prices[],2,FALSE)*AB381)+(VLOOKUP($O$8,Prices[],2,FALSE)*O381)+(VLOOKUP($P$8,Prices[],2,FALSE)*P381)+(VLOOKUP($Q$8,Prices[],2,FALSE)*Q381)+(VLOOKUP($R$8,Prices[],2,FALSE)*R381)+(VLOOKUP($AA$8,Prices[],2,FALSE)*AA381)+(VLOOKUP($S$8,Prices[],2,FALSE)*S381)</f>
        <v>1186000</v>
      </c>
      <c r="AE381" s="132">
        <f t="shared" si="21"/>
        <v>2</v>
      </c>
      <c r="AF381" s="91"/>
      <c r="AG381" s="91"/>
      <c r="AH381" s="91"/>
      <c r="AI381" s="91"/>
      <c r="AJ381" s="91"/>
      <c r="AK381" s="91"/>
      <c r="AL381" s="91"/>
      <c r="AM381" s="91"/>
      <c r="AN381" s="91"/>
      <c r="AO381" s="91"/>
      <c r="AP381" s="91">
        <v>2</v>
      </c>
      <c r="AQ381" s="91"/>
      <c r="AR381" s="91"/>
      <c r="AS381" s="91"/>
      <c r="AT381" s="91"/>
      <c r="AU381" s="132">
        <f>(VLOOKUP($AF$8,Prices[],2,FALSE)*AF381)+(VLOOKUP($AG$8,Prices[],2,FALSE)*AG381)+(VLOOKUP($AH$8,Prices[],2,FALSE)*AH381)+(VLOOKUP($AI$8,Prices[],2,FALSE)*AI381)+(VLOOKUP($AJ$8,Prices[],2,FALSE)*AJ381)+(VLOOKUP($AK$8,Prices[],2,FALSE)*AK381)+(VLOOKUP($AL$8,Prices[],2,FALSE)*AL381)+(VLOOKUP($AM$8,Prices[],2,FALSE)*AM381)+(VLOOKUP($AN$8,Prices[],2,FALSE)*AN381)+(VLOOKUP($AO$8,Prices[],2,FALSE)*AO381)+(VLOOKUP($AP$8,Prices[],2,FALSE)*AP381)+(VLOOKUP($AT$8,Prices[],2,FALSE)*AT381)+(VLOOKUP($AQ$8,Prices[],2,FALSE)*AQ381)+(VLOOKUP($AR$8,Prices[],2,FALSE)*AR381)+(VLOOKUP($AS$8,Prices[],2,FALSE)*AS381)</f>
        <v>210000</v>
      </c>
      <c r="AV381" s="132">
        <f t="shared" si="22"/>
        <v>415100</v>
      </c>
      <c r="AW381" s="91" t="str">
        <f t="shared" si="23"/>
        <v>Credit is within Limit</v>
      </c>
      <c r="AX381" s="91" t="str">
        <f>IFERROR(IF(VLOOKUP(C381,'Overdue Credits'!$A:$F,6,0)&gt;2,"High Risk Customer",IF(VLOOKUP(C381,'Overdue Credits'!$A:$F,6,0)&gt;0,"Medium Risk Customer","Low Risk Customer")),"Low Risk Customer")</f>
        <v>Low Risk Customer</v>
      </c>
    </row>
    <row r="382" spans="1:50" x14ac:dyDescent="0.3">
      <c r="A382" s="14">
        <v>374</v>
      </c>
      <c r="B382" s="14" t="s">
        <v>27</v>
      </c>
      <c r="C382" s="14" t="s">
        <v>259</v>
      </c>
      <c r="D382" s="14"/>
      <c r="E382" s="14" t="s">
        <v>1257</v>
      </c>
      <c r="F382" s="14" t="s">
        <v>753</v>
      </c>
      <c r="G382" s="137">
        <f t="shared" si="20"/>
        <v>38</v>
      </c>
      <c r="H382" s="91"/>
      <c r="I382" s="91"/>
      <c r="J382" s="91">
        <v>1</v>
      </c>
      <c r="K382" s="91">
        <v>4</v>
      </c>
      <c r="L382" s="91"/>
      <c r="M382" s="91"/>
      <c r="N382" s="91">
        <v>10</v>
      </c>
      <c r="O382" s="91">
        <v>5</v>
      </c>
      <c r="P382" s="91"/>
      <c r="Q382" s="91"/>
      <c r="R382" s="91"/>
      <c r="S382" s="91"/>
      <c r="T382" s="91"/>
      <c r="U382" s="91"/>
      <c r="V382" s="91">
        <v>15</v>
      </c>
      <c r="W382" s="91"/>
      <c r="X382" s="91">
        <v>3</v>
      </c>
      <c r="Y382" s="91"/>
      <c r="Z382" s="91"/>
      <c r="AA382" s="91"/>
      <c r="AB382" s="91"/>
      <c r="AC382" s="132">
        <f>(VLOOKUP($H$8,Prices[],2,FALSE)*H382)+(VLOOKUP($I$8,Prices[],2,FALSE)*I382)+(VLOOKUP($J$8,Prices[],2,FALSE)*J382)+(VLOOKUP($K$8,Prices[],2,FALSE)*K382)+(VLOOKUP($L$8,Prices[],2,FALSE)*L382)+(VLOOKUP($M$8,Prices[],2,FALSE)*M382)+(VLOOKUP($N$8,Prices[],2,FALSE)*N382)+(VLOOKUP($T$8,Prices[],2,FALSE)*T382)+(VLOOKUP($U$8,Prices[],2,FALSE)*U382)+(VLOOKUP($V$8,Prices[],2,FALSE)*V382)+(VLOOKUP($W$8,Prices[],2,FALSE)*W382)+(VLOOKUP($X$8,Prices[],2,FALSE)*X382)+(VLOOKUP($Y$8,Prices[],2,FALSE)*Y382)+(VLOOKUP($Z$8,Prices[],2,FALSE)*Z382)+(VLOOKUP($AB$8,Prices[],2,FALSE)*AB382)+(VLOOKUP($O$8,Prices[],2,FALSE)*O382)+(VLOOKUP($P$8,Prices[],2,FALSE)*P382)+(VLOOKUP($Q$8,Prices[],2,FALSE)*Q382)+(VLOOKUP($R$8,Prices[],2,FALSE)*R382)+(VLOOKUP($AA$8,Prices[],2,FALSE)*AA382)+(VLOOKUP($S$8,Prices[],2,FALSE)*S382)</f>
        <v>4645500</v>
      </c>
      <c r="AE382" s="132">
        <f t="shared" si="21"/>
        <v>12</v>
      </c>
      <c r="AF382" s="91"/>
      <c r="AG382" s="91"/>
      <c r="AH382" s="91"/>
      <c r="AI382" s="91"/>
      <c r="AJ382" s="91"/>
      <c r="AK382" s="91"/>
      <c r="AL382" s="91">
        <v>1</v>
      </c>
      <c r="AM382" s="91">
        <v>1</v>
      </c>
      <c r="AN382" s="91"/>
      <c r="AO382" s="91"/>
      <c r="AP382" s="91">
        <v>10</v>
      </c>
      <c r="AQ382" s="91"/>
      <c r="AR382" s="91"/>
      <c r="AS382" s="91"/>
      <c r="AT382" s="91"/>
      <c r="AU382" s="132">
        <f>(VLOOKUP($AF$8,Prices[],2,FALSE)*AF382)+(VLOOKUP($AG$8,Prices[],2,FALSE)*AG382)+(VLOOKUP($AH$8,Prices[],2,FALSE)*AH382)+(VLOOKUP($AI$8,Prices[],2,FALSE)*AI382)+(VLOOKUP($AJ$8,Prices[],2,FALSE)*AJ382)+(VLOOKUP($AK$8,Prices[],2,FALSE)*AK382)+(VLOOKUP($AL$8,Prices[],2,FALSE)*AL382)+(VLOOKUP($AM$8,Prices[],2,FALSE)*AM382)+(VLOOKUP($AN$8,Prices[],2,FALSE)*AN382)+(VLOOKUP($AO$8,Prices[],2,FALSE)*AO382)+(VLOOKUP($AP$8,Prices[],2,FALSE)*AP382)+(VLOOKUP($AT$8,Prices[],2,FALSE)*AT382)+(VLOOKUP($AQ$8,Prices[],2,FALSE)*AQ382)+(VLOOKUP($AR$8,Prices[],2,FALSE)*AR382)+(VLOOKUP($AS$8,Prices[],2,FALSE)*AS382)</f>
        <v>1355000</v>
      </c>
      <c r="AV382" s="132">
        <f t="shared" si="22"/>
        <v>1625925</v>
      </c>
      <c r="AW382" s="91" t="str">
        <f t="shared" si="23"/>
        <v>Credit is within Limit</v>
      </c>
      <c r="AX382" s="91" t="str">
        <f>IFERROR(IF(VLOOKUP(C382,'Overdue Credits'!$A:$F,6,0)&gt;2,"High Risk Customer",IF(VLOOKUP(C382,'Overdue Credits'!$A:$F,6,0)&gt;0,"Medium Risk Customer","Low Risk Customer")),"Low Risk Customer")</f>
        <v>Low Risk Customer</v>
      </c>
    </row>
    <row r="383" spans="1:50" x14ac:dyDescent="0.3">
      <c r="A383" s="14">
        <v>375</v>
      </c>
      <c r="B383" s="14" t="s">
        <v>27</v>
      </c>
      <c r="C383" s="14" t="s">
        <v>1241</v>
      </c>
      <c r="D383" s="14"/>
      <c r="E383" s="14" t="s">
        <v>1258</v>
      </c>
      <c r="F383" s="14" t="s">
        <v>61</v>
      </c>
      <c r="G383" s="137">
        <f t="shared" si="20"/>
        <v>30</v>
      </c>
      <c r="H383" s="91"/>
      <c r="I383" s="91"/>
      <c r="J383" s="91">
        <v>5</v>
      </c>
      <c r="K383" s="91">
        <v>5</v>
      </c>
      <c r="L383" s="91"/>
      <c r="M383" s="91"/>
      <c r="N383" s="91">
        <v>4</v>
      </c>
      <c r="O383" s="91">
        <v>3</v>
      </c>
      <c r="P383" s="91"/>
      <c r="Q383" s="91"/>
      <c r="R383" s="91"/>
      <c r="S383" s="91"/>
      <c r="T383" s="91"/>
      <c r="U383" s="91"/>
      <c r="V383" s="91">
        <v>5</v>
      </c>
      <c r="W383" s="91">
        <v>1</v>
      </c>
      <c r="X383" s="91">
        <v>3</v>
      </c>
      <c r="Y383" s="91">
        <v>4</v>
      </c>
      <c r="Z383" s="91"/>
      <c r="AA383" s="91"/>
      <c r="AB383" s="91"/>
      <c r="AC383" s="132">
        <f>(VLOOKUP($H$8,Prices[],2,FALSE)*H383)+(VLOOKUP($I$8,Prices[],2,FALSE)*I383)+(VLOOKUP($J$8,Prices[],2,FALSE)*J383)+(VLOOKUP($K$8,Prices[],2,FALSE)*K383)+(VLOOKUP($L$8,Prices[],2,FALSE)*L383)+(VLOOKUP($M$8,Prices[],2,FALSE)*M383)+(VLOOKUP($N$8,Prices[],2,FALSE)*N383)+(VLOOKUP($T$8,Prices[],2,FALSE)*T383)+(VLOOKUP($U$8,Prices[],2,FALSE)*U383)+(VLOOKUP($V$8,Prices[],2,FALSE)*V383)+(VLOOKUP($W$8,Prices[],2,FALSE)*W383)+(VLOOKUP($X$8,Prices[],2,FALSE)*X383)+(VLOOKUP($Y$8,Prices[],2,FALSE)*Y383)+(VLOOKUP($Z$8,Prices[],2,FALSE)*Z383)+(VLOOKUP($AB$8,Prices[],2,FALSE)*AB383)+(VLOOKUP($O$8,Prices[],2,FALSE)*O383)+(VLOOKUP($P$8,Prices[],2,FALSE)*P383)+(VLOOKUP($Q$8,Prices[],2,FALSE)*Q383)+(VLOOKUP($R$8,Prices[],2,FALSE)*R383)+(VLOOKUP($AA$8,Prices[],2,FALSE)*AA383)+(VLOOKUP($S$8,Prices[],2,FALSE)*S383)</f>
        <v>4286000</v>
      </c>
      <c r="AE383" s="132">
        <f t="shared" si="21"/>
        <v>9.1</v>
      </c>
      <c r="AF383" s="91"/>
      <c r="AG383" s="91"/>
      <c r="AH383" s="91">
        <v>2</v>
      </c>
      <c r="AI383" s="91">
        <v>1.5</v>
      </c>
      <c r="AJ383" s="91"/>
      <c r="AK383" s="91"/>
      <c r="AL383" s="91">
        <v>2</v>
      </c>
      <c r="AM383" s="91">
        <v>2</v>
      </c>
      <c r="AN383" s="91"/>
      <c r="AO383" s="91"/>
      <c r="AP383" s="91">
        <v>1.6</v>
      </c>
      <c r="AQ383" s="91"/>
      <c r="AR383" s="91"/>
      <c r="AS383" s="91"/>
      <c r="AT383" s="91"/>
      <c r="AU383" s="132">
        <f>(VLOOKUP($AF$8,Prices[],2,FALSE)*AF383)+(VLOOKUP($AG$8,Prices[],2,FALSE)*AG383)+(VLOOKUP($AH$8,Prices[],2,FALSE)*AH383)+(VLOOKUP($AI$8,Prices[],2,FALSE)*AI383)+(VLOOKUP($AJ$8,Prices[],2,FALSE)*AJ383)+(VLOOKUP($AK$8,Prices[],2,FALSE)*AK383)+(VLOOKUP($AL$8,Prices[],2,FALSE)*AL383)+(VLOOKUP($AM$8,Prices[],2,FALSE)*AM383)+(VLOOKUP($AN$8,Prices[],2,FALSE)*AN383)+(VLOOKUP($AO$8,Prices[],2,FALSE)*AO383)+(VLOOKUP($AP$8,Prices[],2,FALSE)*AP383)+(VLOOKUP($AT$8,Prices[],2,FALSE)*AT383)+(VLOOKUP($AQ$8,Prices[],2,FALSE)*AQ383)+(VLOOKUP($AR$8,Prices[],2,FALSE)*AR383)+(VLOOKUP($AS$8,Prices[],2,FALSE)*AS383)</f>
        <v>1490500</v>
      </c>
      <c r="AV383" s="132">
        <f t="shared" si="22"/>
        <v>1500100</v>
      </c>
      <c r="AW383" s="91" t="str">
        <f t="shared" si="23"/>
        <v>Credit is within Limit</v>
      </c>
      <c r="AX383" s="91" t="str">
        <f>IFERROR(IF(VLOOKUP(C383,'Overdue Credits'!$A:$F,6,0)&gt;2,"High Risk Customer",IF(VLOOKUP(C383,'Overdue Credits'!$A:$F,6,0)&gt;0,"Medium Risk Customer","Low Risk Customer")),"Low Risk Customer")</f>
        <v>Low Risk Customer</v>
      </c>
    </row>
    <row r="384" spans="1:50" x14ac:dyDescent="0.3">
      <c r="A384" s="14">
        <v>376</v>
      </c>
      <c r="B384" s="14" t="s">
        <v>27</v>
      </c>
      <c r="C384" s="14" t="s">
        <v>1242</v>
      </c>
      <c r="D384" s="14"/>
      <c r="E384" s="14" t="s">
        <v>1259</v>
      </c>
      <c r="F384" s="14" t="s">
        <v>753</v>
      </c>
      <c r="G384" s="137">
        <f t="shared" si="20"/>
        <v>40</v>
      </c>
      <c r="H384" s="91"/>
      <c r="I384" s="91"/>
      <c r="J384" s="91">
        <v>3</v>
      </c>
      <c r="K384" s="91">
        <v>3</v>
      </c>
      <c r="L384" s="91"/>
      <c r="M384" s="91"/>
      <c r="N384" s="91">
        <v>10</v>
      </c>
      <c r="O384" s="91">
        <v>3</v>
      </c>
      <c r="P384" s="91"/>
      <c r="Q384" s="91"/>
      <c r="R384" s="91"/>
      <c r="S384" s="91"/>
      <c r="T384" s="91"/>
      <c r="U384" s="91"/>
      <c r="V384" s="91">
        <v>5</v>
      </c>
      <c r="W384" s="91">
        <v>1</v>
      </c>
      <c r="X384" s="91">
        <v>5</v>
      </c>
      <c r="Y384" s="91">
        <v>10</v>
      </c>
      <c r="Z384" s="91"/>
      <c r="AA384" s="91"/>
      <c r="AB384" s="91"/>
      <c r="AC384" s="132">
        <f>(VLOOKUP($H$8,Prices[],2,FALSE)*H384)+(VLOOKUP($I$8,Prices[],2,FALSE)*I384)+(VLOOKUP($J$8,Prices[],2,FALSE)*J384)+(VLOOKUP($K$8,Prices[],2,FALSE)*K384)+(VLOOKUP($L$8,Prices[],2,FALSE)*L384)+(VLOOKUP($M$8,Prices[],2,FALSE)*M384)+(VLOOKUP($N$8,Prices[],2,FALSE)*N384)+(VLOOKUP($T$8,Prices[],2,FALSE)*T384)+(VLOOKUP($U$8,Prices[],2,FALSE)*U384)+(VLOOKUP($V$8,Prices[],2,FALSE)*V384)+(VLOOKUP($W$8,Prices[],2,FALSE)*W384)+(VLOOKUP($X$8,Prices[],2,FALSE)*X384)+(VLOOKUP($Y$8,Prices[],2,FALSE)*Y384)+(VLOOKUP($Z$8,Prices[],2,FALSE)*Z384)+(VLOOKUP($AB$8,Prices[],2,FALSE)*AB384)+(VLOOKUP($O$8,Prices[],2,FALSE)*O384)+(VLOOKUP($P$8,Prices[],2,FALSE)*P384)+(VLOOKUP($Q$8,Prices[],2,FALSE)*Q384)+(VLOOKUP($R$8,Prices[],2,FALSE)*R384)+(VLOOKUP($AA$8,Prices[],2,FALSE)*AA384)+(VLOOKUP($S$8,Prices[],2,FALSE)*S384)</f>
        <v>4971000</v>
      </c>
      <c r="AE384" s="132">
        <f t="shared" si="21"/>
        <v>10.9</v>
      </c>
      <c r="AF384" s="91"/>
      <c r="AG384" s="91"/>
      <c r="AH384" s="91">
        <v>2</v>
      </c>
      <c r="AI384" s="91">
        <v>2</v>
      </c>
      <c r="AJ384" s="91"/>
      <c r="AK384" s="91"/>
      <c r="AL384" s="91">
        <v>2</v>
      </c>
      <c r="AM384" s="91">
        <v>2</v>
      </c>
      <c r="AN384" s="91"/>
      <c r="AO384" s="91"/>
      <c r="AP384" s="91">
        <v>2.9</v>
      </c>
      <c r="AQ384" s="91"/>
      <c r="AR384" s="91"/>
      <c r="AS384" s="91"/>
      <c r="AT384" s="91"/>
      <c r="AU384" s="132">
        <f>(VLOOKUP($AF$8,Prices[],2,FALSE)*AF384)+(VLOOKUP($AG$8,Prices[],2,FALSE)*AG384)+(VLOOKUP($AH$8,Prices[],2,FALSE)*AH384)+(VLOOKUP($AI$8,Prices[],2,FALSE)*AI384)+(VLOOKUP($AJ$8,Prices[],2,FALSE)*AJ384)+(VLOOKUP($AK$8,Prices[],2,FALSE)*AK384)+(VLOOKUP($AL$8,Prices[],2,FALSE)*AL384)+(VLOOKUP($AM$8,Prices[],2,FALSE)*AM384)+(VLOOKUP($AN$8,Prices[],2,FALSE)*AN384)+(VLOOKUP($AO$8,Prices[],2,FALSE)*AO384)+(VLOOKUP($AP$8,Prices[],2,FALSE)*AP384)+(VLOOKUP($AT$8,Prices[],2,FALSE)*AT384)+(VLOOKUP($AQ$8,Prices[],2,FALSE)*AQ384)+(VLOOKUP($AR$8,Prices[],2,FALSE)*AR384)+(VLOOKUP($AS$8,Prices[],2,FALSE)*AS384)</f>
        <v>1738500</v>
      </c>
      <c r="AV384" s="132">
        <f t="shared" si="22"/>
        <v>1739850</v>
      </c>
      <c r="AW384" s="91" t="str">
        <f t="shared" si="23"/>
        <v>Credit is within Limit</v>
      </c>
      <c r="AX384" s="91" t="str">
        <f>IFERROR(IF(VLOOKUP(C384,'Overdue Credits'!$A:$F,6,0)&gt;2,"High Risk Customer",IF(VLOOKUP(C384,'Overdue Credits'!$A:$F,6,0)&gt;0,"Medium Risk Customer","Low Risk Customer")),"Low Risk Customer")</f>
        <v>Low Risk Customer</v>
      </c>
    </row>
    <row r="385" spans="1:50" x14ac:dyDescent="0.3">
      <c r="A385" s="14">
        <v>377</v>
      </c>
      <c r="B385" s="14" t="s">
        <v>27</v>
      </c>
      <c r="C385" s="14" t="s">
        <v>1243</v>
      </c>
      <c r="D385" s="14"/>
      <c r="E385" s="14" t="s">
        <v>1260</v>
      </c>
      <c r="F385" s="14" t="s">
        <v>753</v>
      </c>
      <c r="G385" s="137">
        <f t="shared" si="20"/>
        <v>0</v>
      </c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132">
        <f>(VLOOKUP($H$8,Prices[],2,FALSE)*H385)+(VLOOKUP($I$8,Prices[],2,FALSE)*I385)+(VLOOKUP($J$8,Prices[],2,FALSE)*J385)+(VLOOKUP($K$8,Prices[],2,FALSE)*K385)+(VLOOKUP($L$8,Prices[],2,FALSE)*L385)+(VLOOKUP($M$8,Prices[],2,FALSE)*M385)+(VLOOKUP($N$8,Prices[],2,FALSE)*N385)+(VLOOKUP($T$8,Prices[],2,FALSE)*T385)+(VLOOKUP($U$8,Prices[],2,FALSE)*U385)+(VLOOKUP($V$8,Prices[],2,FALSE)*V385)+(VLOOKUP($W$8,Prices[],2,FALSE)*W385)+(VLOOKUP($X$8,Prices[],2,FALSE)*X385)+(VLOOKUP($Y$8,Prices[],2,FALSE)*Y385)+(VLOOKUP($Z$8,Prices[],2,FALSE)*Z385)+(VLOOKUP($AB$8,Prices[],2,FALSE)*AB385)+(VLOOKUP($O$8,Prices[],2,FALSE)*O385)+(VLOOKUP($P$8,Prices[],2,FALSE)*P385)+(VLOOKUP($Q$8,Prices[],2,FALSE)*Q385)+(VLOOKUP($R$8,Prices[],2,FALSE)*R385)+(VLOOKUP($AA$8,Prices[],2,FALSE)*AA385)+(VLOOKUP($S$8,Prices[],2,FALSE)*S385)</f>
        <v>0</v>
      </c>
      <c r="AE385" s="132">
        <f t="shared" si="21"/>
        <v>0</v>
      </c>
      <c r="AF385" s="91"/>
      <c r="AG385" s="91"/>
      <c r="AH385" s="91"/>
      <c r="AI385" s="91"/>
      <c r="AJ385" s="91"/>
      <c r="AK385" s="91"/>
      <c r="AL385" s="91"/>
      <c r="AM385" s="91"/>
      <c r="AN385" s="91"/>
      <c r="AO385" s="91"/>
      <c r="AP385" s="91"/>
      <c r="AQ385" s="91"/>
      <c r="AR385" s="91"/>
      <c r="AS385" s="91"/>
      <c r="AT385" s="91"/>
      <c r="AU385" s="132">
        <f>(VLOOKUP($AF$8,Prices[],2,FALSE)*AF385)+(VLOOKUP($AG$8,Prices[],2,FALSE)*AG385)+(VLOOKUP($AH$8,Prices[],2,FALSE)*AH385)+(VLOOKUP($AI$8,Prices[],2,FALSE)*AI385)+(VLOOKUP($AJ$8,Prices[],2,FALSE)*AJ385)+(VLOOKUP($AK$8,Prices[],2,FALSE)*AK385)+(VLOOKUP($AL$8,Prices[],2,FALSE)*AL385)+(VLOOKUP($AM$8,Prices[],2,FALSE)*AM385)+(VLOOKUP($AN$8,Prices[],2,FALSE)*AN385)+(VLOOKUP($AO$8,Prices[],2,FALSE)*AO385)+(VLOOKUP($AP$8,Prices[],2,FALSE)*AP385)+(VLOOKUP($AT$8,Prices[],2,FALSE)*AT385)+(VLOOKUP($AQ$8,Prices[],2,FALSE)*AQ385)+(VLOOKUP($AR$8,Prices[],2,FALSE)*AR385)+(VLOOKUP($AS$8,Prices[],2,FALSE)*AS385)</f>
        <v>0</v>
      </c>
      <c r="AV385" s="132">
        <f t="shared" si="22"/>
        <v>0</v>
      </c>
      <c r="AW385" s="91" t="str">
        <f t="shared" si="23"/>
        <v xml:space="preserve"> </v>
      </c>
      <c r="AX385" s="91" t="str">
        <f>IFERROR(IF(VLOOKUP(C385,'Overdue Credits'!$A:$F,6,0)&gt;2,"High Risk Customer",IF(VLOOKUP(C385,'Overdue Credits'!$A:$F,6,0)&gt;0,"Medium Risk Customer","Low Risk Customer")),"Low Risk Customer")</f>
        <v>Low Risk Customer</v>
      </c>
    </row>
    <row r="386" spans="1:50" x14ac:dyDescent="0.3">
      <c r="A386" s="14">
        <v>378</v>
      </c>
      <c r="B386" s="14" t="s">
        <v>27</v>
      </c>
      <c r="C386" s="14" t="s">
        <v>1012</v>
      </c>
      <c r="D386" s="14"/>
      <c r="E386" s="14" t="s">
        <v>1261</v>
      </c>
      <c r="F386" s="14" t="s">
        <v>753</v>
      </c>
      <c r="G386" s="137">
        <f t="shared" si="20"/>
        <v>0</v>
      </c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132">
        <f>(VLOOKUP($H$8,Prices[],2,FALSE)*H386)+(VLOOKUP($I$8,Prices[],2,FALSE)*I386)+(VLOOKUP($J$8,Prices[],2,FALSE)*J386)+(VLOOKUP($K$8,Prices[],2,FALSE)*K386)+(VLOOKUP($L$8,Prices[],2,FALSE)*L386)+(VLOOKUP($M$8,Prices[],2,FALSE)*M386)+(VLOOKUP($N$8,Prices[],2,FALSE)*N386)+(VLOOKUP($T$8,Prices[],2,FALSE)*T386)+(VLOOKUP($U$8,Prices[],2,FALSE)*U386)+(VLOOKUP($V$8,Prices[],2,FALSE)*V386)+(VLOOKUP($W$8,Prices[],2,FALSE)*W386)+(VLOOKUP($X$8,Prices[],2,FALSE)*X386)+(VLOOKUP($Y$8,Prices[],2,FALSE)*Y386)+(VLOOKUP($Z$8,Prices[],2,FALSE)*Z386)+(VLOOKUP($AB$8,Prices[],2,FALSE)*AB386)+(VLOOKUP($O$8,Prices[],2,FALSE)*O386)+(VLOOKUP($P$8,Prices[],2,FALSE)*P386)+(VLOOKUP($Q$8,Prices[],2,FALSE)*Q386)+(VLOOKUP($R$8,Prices[],2,FALSE)*R386)+(VLOOKUP($AA$8,Prices[],2,FALSE)*AA386)+(VLOOKUP($S$8,Prices[],2,FALSE)*S386)</f>
        <v>0</v>
      </c>
      <c r="AE386" s="132">
        <f t="shared" si="21"/>
        <v>0</v>
      </c>
      <c r="AF386" s="91"/>
      <c r="AG386" s="91"/>
      <c r="AH386" s="91"/>
      <c r="AI386" s="91"/>
      <c r="AJ386" s="91"/>
      <c r="AK386" s="91"/>
      <c r="AL386" s="91"/>
      <c r="AM386" s="91"/>
      <c r="AN386" s="91"/>
      <c r="AO386" s="91"/>
      <c r="AP386" s="91"/>
      <c r="AQ386" s="91"/>
      <c r="AR386" s="91"/>
      <c r="AS386" s="91"/>
      <c r="AT386" s="91"/>
      <c r="AU386" s="132">
        <f>(VLOOKUP($AF$8,Prices[],2,FALSE)*AF386)+(VLOOKUP($AG$8,Prices[],2,FALSE)*AG386)+(VLOOKUP($AH$8,Prices[],2,FALSE)*AH386)+(VLOOKUP($AI$8,Prices[],2,FALSE)*AI386)+(VLOOKUP($AJ$8,Prices[],2,FALSE)*AJ386)+(VLOOKUP($AK$8,Prices[],2,FALSE)*AK386)+(VLOOKUP($AL$8,Prices[],2,FALSE)*AL386)+(VLOOKUP($AM$8,Prices[],2,FALSE)*AM386)+(VLOOKUP($AN$8,Prices[],2,FALSE)*AN386)+(VLOOKUP($AO$8,Prices[],2,FALSE)*AO386)+(VLOOKUP($AP$8,Prices[],2,FALSE)*AP386)+(VLOOKUP($AT$8,Prices[],2,FALSE)*AT386)+(VLOOKUP($AQ$8,Prices[],2,FALSE)*AQ386)+(VLOOKUP($AR$8,Prices[],2,FALSE)*AR386)+(VLOOKUP($AS$8,Prices[],2,FALSE)*AS386)</f>
        <v>0</v>
      </c>
      <c r="AV386" s="132">
        <f t="shared" si="22"/>
        <v>0</v>
      </c>
      <c r="AW386" s="91" t="str">
        <f t="shared" si="23"/>
        <v xml:space="preserve"> </v>
      </c>
      <c r="AX386" s="91" t="str">
        <f>IFERROR(IF(VLOOKUP(C386,'Overdue Credits'!$A:$F,6,0)&gt;2,"High Risk Customer",IF(VLOOKUP(C386,'Overdue Credits'!$A:$F,6,0)&gt;0,"Medium Risk Customer","Low Risk Customer")),"Low Risk Customer")</f>
        <v>Low Risk Customer</v>
      </c>
    </row>
    <row r="387" spans="1:50" x14ac:dyDescent="0.3">
      <c r="A387" s="14">
        <v>379</v>
      </c>
      <c r="B387" s="14" t="s">
        <v>27</v>
      </c>
      <c r="C387" s="14" t="s">
        <v>243</v>
      </c>
      <c r="D387" s="14"/>
      <c r="E387" s="14" t="s">
        <v>244</v>
      </c>
      <c r="F387" s="14" t="s">
        <v>752</v>
      </c>
      <c r="G387" s="137">
        <f t="shared" si="20"/>
        <v>0</v>
      </c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132">
        <f>(VLOOKUP($H$8,Prices[],2,FALSE)*H387)+(VLOOKUP($I$8,Prices[],2,FALSE)*I387)+(VLOOKUP($J$8,Prices[],2,FALSE)*J387)+(VLOOKUP($K$8,Prices[],2,FALSE)*K387)+(VLOOKUP($L$8,Prices[],2,FALSE)*L387)+(VLOOKUP($M$8,Prices[],2,FALSE)*M387)+(VLOOKUP($N$8,Prices[],2,FALSE)*N387)+(VLOOKUP($T$8,Prices[],2,FALSE)*T387)+(VLOOKUP($U$8,Prices[],2,FALSE)*U387)+(VLOOKUP($V$8,Prices[],2,FALSE)*V387)+(VLOOKUP($W$8,Prices[],2,FALSE)*W387)+(VLOOKUP($X$8,Prices[],2,FALSE)*X387)+(VLOOKUP($Y$8,Prices[],2,FALSE)*Y387)+(VLOOKUP($Z$8,Prices[],2,FALSE)*Z387)+(VLOOKUP($AB$8,Prices[],2,FALSE)*AB387)+(VLOOKUP($O$8,Prices[],2,FALSE)*O387)+(VLOOKUP($P$8,Prices[],2,FALSE)*P387)+(VLOOKUP($Q$8,Prices[],2,FALSE)*Q387)+(VLOOKUP($R$8,Prices[],2,FALSE)*R387)+(VLOOKUP($AA$8,Prices[],2,FALSE)*AA387)+(VLOOKUP($S$8,Prices[],2,FALSE)*S387)</f>
        <v>0</v>
      </c>
      <c r="AE387" s="132">
        <f t="shared" si="21"/>
        <v>0</v>
      </c>
      <c r="AF387" s="91"/>
      <c r="AG387" s="91"/>
      <c r="AH387" s="91"/>
      <c r="AI387" s="91"/>
      <c r="AJ387" s="91"/>
      <c r="AK387" s="91"/>
      <c r="AL387" s="91"/>
      <c r="AM387" s="91"/>
      <c r="AN387" s="91"/>
      <c r="AO387" s="91"/>
      <c r="AP387" s="91"/>
      <c r="AQ387" s="91"/>
      <c r="AR387" s="91"/>
      <c r="AS387" s="91"/>
      <c r="AT387" s="91"/>
      <c r="AU387" s="132">
        <f>(VLOOKUP($AF$8,Prices[],2,FALSE)*AF387)+(VLOOKUP($AG$8,Prices[],2,FALSE)*AG387)+(VLOOKUP($AH$8,Prices[],2,FALSE)*AH387)+(VLOOKUP($AI$8,Prices[],2,FALSE)*AI387)+(VLOOKUP($AJ$8,Prices[],2,FALSE)*AJ387)+(VLOOKUP($AK$8,Prices[],2,FALSE)*AK387)+(VLOOKUP($AL$8,Prices[],2,FALSE)*AL387)+(VLOOKUP($AM$8,Prices[],2,FALSE)*AM387)+(VLOOKUP($AN$8,Prices[],2,FALSE)*AN387)+(VLOOKUP($AO$8,Prices[],2,FALSE)*AO387)+(VLOOKUP($AP$8,Prices[],2,FALSE)*AP387)+(VLOOKUP($AT$8,Prices[],2,FALSE)*AT387)+(VLOOKUP($AQ$8,Prices[],2,FALSE)*AQ387)+(VLOOKUP($AR$8,Prices[],2,FALSE)*AR387)+(VLOOKUP($AS$8,Prices[],2,FALSE)*AS387)</f>
        <v>0</v>
      </c>
      <c r="AV387" s="132">
        <f t="shared" si="22"/>
        <v>0</v>
      </c>
      <c r="AW387" s="91" t="str">
        <f t="shared" si="23"/>
        <v xml:space="preserve"> </v>
      </c>
      <c r="AX387" s="91" t="str">
        <f>IFERROR(IF(VLOOKUP(C387,'Overdue Credits'!$A:$F,6,0)&gt;2,"High Risk Customer",IF(VLOOKUP(C387,'Overdue Credits'!$A:$F,6,0)&gt;0,"Medium Risk Customer","Low Risk Customer")),"Low Risk Customer")</f>
        <v>Low Risk Customer</v>
      </c>
    </row>
    <row r="388" spans="1:50" x14ac:dyDescent="0.3">
      <c r="A388" s="14">
        <v>380</v>
      </c>
      <c r="B388" s="14" t="s">
        <v>27</v>
      </c>
      <c r="C388" s="14" t="s">
        <v>1048</v>
      </c>
      <c r="D388" s="14"/>
      <c r="E388" s="14" t="s">
        <v>1262</v>
      </c>
      <c r="F388" s="14" t="s">
        <v>753</v>
      </c>
      <c r="G388" s="137">
        <f t="shared" si="20"/>
        <v>0</v>
      </c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132">
        <f>(VLOOKUP($H$8,Prices[],2,FALSE)*H388)+(VLOOKUP($I$8,Prices[],2,FALSE)*I388)+(VLOOKUP($J$8,Prices[],2,FALSE)*J388)+(VLOOKUP($K$8,Prices[],2,FALSE)*K388)+(VLOOKUP($L$8,Prices[],2,FALSE)*L388)+(VLOOKUP($M$8,Prices[],2,FALSE)*M388)+(VLOOKUP($N$8,Prices[],2,FALSE)*N388)+(VLOOKUP($T$8,Prices[],2,FALSE)*T388)+(VLOOKUP($U$8,Prices[],2,FALSE)*U388)+(VLOOKUP($V$8,Prices[],2,FALSE)*V388)+(VLOOKUP($W$8,Prices[],2,FALSE)*W388)+(VLOOKUP($X$8,Prices[],2,FALSE)*X388)+(VLOOKUP($Y$8,Prices[],2,FALSE)*Y388)+(VLOOKUP($Z$8,Prices[],2,FALSE)*Z388)+(VLOOKUP($AB$8,Prices[],2,FALSE)*AB388)+(VLOOKUP($O$8,Prices[],2,FALSE)*O388)+(VLOOKUP($P$8,Prices[],2,FALSE)*P388)+(VLOOKUP($Q$8,Prices[],2,FALSE)*Q388)+(VLOOKUP($R$8,Prices[],2,FALSE)*R388)+(VLOOKUP($AA$8,Prices[],2,FALSE)*AA388)+(VLOOKUP($S$8,Prices[],2,FALSE)*S388)</f>
        <v>0</v>
      </c>
      <c r="AE388" s="132">
        <f t="shared" si="21"/>
        <v>0</v>
      </c>
      <c r="AF388" s="91"/>
      <c r="AG388" s="91"/>
      <c r="AH388" s="91"/>
      <c r="AI388" s="91"/>
      <c r="AJ388" s="91"/>
      <c r="AK388" s="91"/>
      <c r="AL388" s="91"/>
      <c r="AM388" s="91"/>
      <c r="AN388" s="91"/>
      <c r="AO388" s="91"/>
      <c r="AP388" s="91"/>
      <c r="AQ388" s="91"/>
      <c r="AR388" s="91"/>
      <c r="AS388" s="91"/>
      <c r="AT388" s="91"/>
      <c r="AU388" s="132">
        <f>(VLOOKUP($AF$8,Prices[],2,FALSE)*AF388)+(VLOOKUP($AG$8,Prices[],2,FALSE)*AG388)+(VLOOKUP($AH$8,Prices[],2,FALSE)*AH388)+(VLOOKUP($AI$8,Prices[],2,FALSE)*AI388)+(VLOOKUP($AJ$8,Prices[],2,FALSE)*AJ388)+(VLOOKUP($AK$8,Prices[],2,FALSE)*AK388)+(VLOOKUP($AL$8,Prices[],2,FALSE)*AL388)+(VLOOKUP($AM$8,Prices[],2,FALSE)*AM388)+(VLOOKUP($AN$8,Prices[],2,FALSE)*AN388)+(VLOOKUP($AO$8,Prices[],2,FALSE)*AO388)+(VLOOKUP($AP$8,Prices[],2,FALSE)*AP388)+(VLOOKUP($AT$8,Prices[],2,FALSE)*AT388)+(VLOOKUP($AQ$8,Prices[],2,FALSE)*AQ388)+(VLOOKUP($AR$8,Prices[],2,FALSE)*AR388)+(VLOOKUP($AS$8,Prices[],2,FALSE)*AS388)</f>
        <v>0</v>
      </c>
      <c r="AV388" s="132">
        <f t="shared" si="22"/>
        <v>0</v>
      </c>
      <c r="AW388" s="91" t="str">
        <f t="shared" si="23"/>
        <v xml:space="preserve"> </v>
      </c>
      <c r="AX388" s="91" t="str">
        <f>IFERROR(IF(VLOOKUP(C388,'Overdue Credits'!$A:$F,6,0)&gt;2,"High Risk Customer",IF(VLOOKUP(C388,'Overdue Credits'!$A:$F,6,0)&gt;0,"Medium Risk Customer","Low Risk Customer")),"Low Risk Customer")</f>
        <v>Low Risk Customer</v>
      </c>
    </row>
    <row r="389" spans="1:50" x14ac:dyDescent="0.3">
      <c r="A389" s="14">
        <v>381</v>
      </c>
      <c r="B389" s="14" t="s">
        <v>27</v>
      </c>
      <c r="C389" s="14" t="s">
        <v>1002</v>
      </c>
      <c r="D389" s="14"/>
      <c r="E389" s="14" t="s">
        <v>1003</v>
      </c>
      <c r="F389" s="14" t="s">
        <v>753</v>
      </c>
      <c r="G389" s="137">
        <f t="shared" si="20"/>
        <v>0</v>
      </c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132">
        <f>(VLOOKUP($H$8,Prices[],2,FALSE)*H389)+(VLOOKUP($I$8,Prices[],2,FALSE)*I389)+(VLOOKUP($J$8,Prices[],2,FALSE)*J389)+(VLOOKUP($K$8,Prices[],2,FALSE)*K389)+(VLOOKUP($L$8,Prices[],2,FALSE)*L389)+(VLOOKUP($M$8,Prices[],2,FALSE)*M389)+(VLOOKUP($N$8,Prices[],2,FALSE)*N389)+(VLOOKUP($T$8,Prices[],2,FALSE)*T389)+(VLOOKUP($U$8,Prices[],2,FALSE)*U389)+(VLOOKUP($V$8,Prices[],2,FALSE)*V389)+(VLOOKUP($W$8,Prices[],2,FALSE)*W389)+(VLOOKUP($X$8,Prices[],2,FALSE)*X389)+(VLOOKUP($Y$8,Prices[],2,FALSE)*Y389)+(VLOOKUP($Z$8,Prices[],2,FALSE)*Z389)+(VLOOKUP($AB$8,Prices[],2,FALSE)*AB389)+(VLOOKUP($O$8,Prices[],2,FALSE)*O389)+(VLOOKUP($P$8,Prices[],2,FALSE)*P389)+(VLOOKUP($Q$8,Prices[],2,FALSE)*Q389)+(VLOOKUP($R$8,Prices[],2,FALSE)*R389)+(VLOOKUP($AA$8,Prices[],2,FALSE)*AA389)+(VLOOKUP($S$8,Prices[],2,FALSE)*S389)</f>
        <v>0</v>
      </c>
      <c r="AE389" s="132">
        <f t="shared" si="21"/>
        <v>0</v>
      </c>
      <c r="AF389" s="91"/>
      <c r="AG389" s="91"/>
      <c r="AH389" s="91"/>
      <c r="AI389" s="91"/>
      <c r="AJ389" s="91"/>
      <c r="AK389" s="91"/>
      <c r="AL389" s="91"/>
      <c r="AM389" s="91"/>
      <c r="AN389" s="91"/>
      <c r="AO389" s="91"/>
      <c r="AP389" s="91"/>
      <c r="AQ389" s="91"/>
      <c r="AR389" s="91"/>
      <c r="AS389" s="91"/>
      <c r="AT389" s="91"/>
      <c r="AU389" s="132">
        <f>(VLOOKUP($AF$8,Prices[],2,FALSE)*AF389)+(VLOOKUP($AG$8,Prices[],2,FALSE)*AG389)+(VLOOKUP($AH$8,Prices[],2,FALSE)*AH389)+(VLOOKUP($AI$8,Prices[],2,FALSE)*AI389)+(VLOOKUP($AJ$8,Prices[],2,FALSE)*AJ389)+(VLOOKUP($AK$8,Prices[],2,FALSE)*AK389)+(VLOOKUP($AL$8,Prices[],2,FALSE)*AL389)+(VLOOKUP($AM$8,Prices[],2,FALSE)*AM389)+(VLOOKUP($AN$8,Prices[],2,FALSE)*AN389)+(VLOOKUP($AO$8,Prices[],2,FALSE)*AO389)+(VLOOKUP($AP$8,Prices[],2,FALSE)*AP389)+(VLOOKUP($AT$8,Prices[],2,FALSE)*AT389)+(VLOOKUP($AQ$8,Prices[],2,FALSE)*AQ389)+(VLOOKUP($AR$8,Prices[],2,FALSE)*AR389)+(VLOOKUP($AS$8,Prices[],2,FALSE)*AS389)</f>
        <v>0</v>
      </c>
      <c r="AV389" s="132">
        <f t="shared" si="22"/>
        <v>0</v>
      </c>
      <c r="AW389" s="91" t="str">
        <f t="shared" si="23"/>
        <v xml:space="preserve"> </v>
      </c>
      <c r="AX389" s="91" t="str">
        <f>IFERROR(IF(VLOOKUP(C389,'Overdue Credits'!$A:$F,6,0)&gt;2,"High Risk Customer",IF(VLOOKUP(C389,'Overdue Credits'!$A:$F,6,0)&gt;0,"Medium Risk Customer","Low Risk Customer")),"Low Risk Customer")</f>
        <v>Low Risk Customer</v>
      </c>
    </row>
    <row r="390" spans="1:50" x14ac:dyDescent="0.3">
      <c r="A390" s="14">
        <v>382</v>
      </c>
      <c r="B390" s="14" t="s">
        <v>27</v>
      </c>
      <c r="C390" s="14" t="s">
        <v>1000</v>
      </c>
      <c r="D390" s="14"/>
      <c r="E390" s="14" t="s">
        <v>1001</v>
      </c>
      <c r="F390" s="14" t="s">
        <v>753</v>
      </c>
      <c r="G390" s="137">
        <f t="shared" si="20"/>
        <v>0</v>
      </c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132">
        <f>(VLOOKUP($H$8,Prices[],2,FALSE)*H390)+(VLOOKUP($I$8,Prices[],2,FALSE)*I390)+(VLOOKUP($J$8,Prices[],2,FALSE)*J390)+(VLOOKUP($K$8,Prices[],2,FALSE)*K390)+(VLOOKUP($L$8,Prices[],2,FALSE)*L390)+(VLOOKUP($M$8,Prices[],2,FALSE)*M390)+(VLOOKUP($N$8,Prices[],2,FALSE)*N390)+(VLOOKUP($T$8,Prices[],2,FALSE)*T390)+(VLOOKUP($U$8,Prices[],2,FALSE)*U390)+(VLOOKUP($V$8,Prices[],2,FALSE)*V390)+(VLOOKUP($W$8,Prices[],2,FALSE)*W390)+(VLOOKUP($X$8,Prices[],2,FALSE)*X390)+(VLOOKUP($Y$8,Prices[],2,FALSE)*Y390)+(VLOOKUP($Z$8,Prices[],2,FALSE)*Z390)+(VLOOKUP($AB$8,Prices[],2,FALSE)*AB390)+(VLOOKUP($O$8,Prices[],2,FALSE)*O390)+(VLOOKUP($P$8,Prices[],2,FALSE)*P390)+(VLOOKUP($Q$8,Prices[],2,FALSE)*Q390)+(VLOOKUP($R$8,Prices[],2,FALSE)*R390)+(VLOOKUP($AA$8,Prices[],2,FALSE)*AA390)+(VLOOKUP($S$8,Prices[],2,FALSE)*S390)</f>
        <v>0</v>
      </c>
      <c r="AE390" s="132">
        <f t="shared" si="21"/>
        <v>0</v>
      </c>
      <c r="AF390" s="91"/>
      <c r="AG390" s="91"/>
      <c r="AH390" s="91"/>
      <c r="AI390" s="91"/>
      <c r="AJ390" s="91"/>
      <c r="AK390" s="91"/>
      <c r="AL390" s="91"/>
      <c r="AM390" s="91"/>
      <c r="AN390" s="91"/>
      <c r="AO390" s="91"/>
      <c r="AP390" s="91"/>
      <c r="AQ390" s="91"/>
      <c r="AR390" s="91"/>
      <c r="AS390" s="91"/>
      <c r="AT390" s="91"/>
      <c r="AU390" s="132">
        <f>(VLOOKUP($AF$8,Prices[],2,FALSE)*AF390)+(VLOOKUP($AG$8,Prices[],2,FALSE)*AG390)+(VLOOKUP($AH$8,Prices[],2,FALSE)*AH390)+(VLOOKUP($AI$8,Prices[],2,FALSE)*AI390)+(VLOOKUP($AJ$8,Prices[],2,FALSE)*AJ390)+(VLOOKUP($AK$8,Prices[],2,FALSE)*AK390)+(VLOOKUP($AL$8,Prices[],2,FALSE)*AL390)+(VLOOKUP($AM$8,Prices[],2,FALSE)*AM390)+(VLOOKUP($AN$8,Prices[],2,FALSE)*AN390)+(VLOOKUP($AO$8,Prices[],2,FALSE)*AO390)+(VLOOKUP($AP$8,Prices[],2,FALSE)*AP390)+(VLOOKUP($AT$8,Prices[],2,FALSE)*AT390)+(VLOOKUP($AQ$8,Prices[],2,FALSE)*AQ390)+(VLOOKUP($AR$8,Prices[],2,FALSE)*AR390)+(VLOOKUP($AS$8,Prices[],2,FALSE)*AS390)</f>
        <v>0</v>
      </c>
      <c r="AV390" s="132">
        <f t="shared" si="22"/>
        <v>0</v>
      </c>
      <c r="AW390" s="91" t="str">
        <f t="shared" si="23"/>
        <v xml:space="preserve"> </v>
      </c>
      <c r="AX390" s="91" t="str">
        <f>IFERROR(IF(VLOOKUP(C390,'Overdue Credits'!$A:$F,6,0)&gt;2,"High Risk Customer",IF(VLOOKUP(C390,'Overdue Credits'!$A:$F,6,0)&gt;0,"Medium Risk Customer","Low Risk Customer")),"Low Risk Customer")</f>
        <v>Low Risk Customer</v>
      </c>
    </row>
    <row r="391" spans="1:50" x14ac:dyDescent="0.3">
      <c r="A391" s="14">
        <v>383</v>
      </c>
      <c r="B391" s="14" t="s">
        <v>27</v>
      </c>
      <c r="C391" s="14" t="s">
        <v>1006</v>
      </c>
      <c r="D391" s="14"/>
      <c r="E391" s="14" t="s">
        <v>1007</v>
      </c>
      <c r="F391" s="14" t="s">
        <v>753</v>
      </c>
      <c r="G391" s="137">
        <f t="shared" si="20"/>
        <v>0</v>
      </c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132">
        <f>(VLOOKUP($H$8,Prices[],2,FALSE)*H391)+(VLOOKUP($I$8,Prices[],2,FALSE)*I391)+(VLOOKUP($J$8,Prices[],2,FALSE)*J391)+(VLOOKUP($K$8,Prices[],2,FALSE)*K391)+(VLOOKUP($L$8,Prices[],2,FALSE)*L391)+(VLOOKUP($M$8,Prices[],2,FALSE)*M391)+(VLOOKUP($N$8,Prices[],2,FALSE)*N391)+(VLOOKUP($T$8,Prices[],2,FALSE)*T391)+(VLOOKUP($U$8,Prices[],2,FALSE)*U391)+(VLOOKUP($V$8,Prices[],2,FALSE)*V391)+(VLOOKUP($W$8,Prices[],2,FALSE)*W391)+(VLOOKUP($X$8,Prices[],2,FALSE)*X391)+(VLOOKUP($Y$8,Prices[],2,FALSE)*Y391)+(VLOOKUP($Z$8,Prices[],2,FALSE)*Z391)+(VLOOKUP($AB$8,Prices[],2,FALSE)*AB391)+(VLOOKUP($O$8,Prices[],2,FALSE)*O391)+(VLOOKUP($P$8,Prices[],2,FALSE)*P391)+(VLOOKUP($Q$8,Prices[],2,FALSE)*Q391)+(VLOOKUP($R$8,Prices[],2,FALSE)*R391)+(VLOOKUP($AA$8,Prices[],2,FALSE)*AA391)+(VLOOKUP($S$8,Prices[],2,FALSE)*S391)</f>
        <v>0</v>
      </c>
      <c r="AE391" s="132">
        <f t="shared" si="21"/>
        <v>0</v>
      </c>
      <c r="AF391" s="91"/>
      <c r="AG391" s="91"/>
      <c r="AH391" s="91"/>
      <c r="AI391" s="91"/>
      <c r="AJ391" s="91"/>
      <c r="AK391" s="91"/>
      <c r="AL391" s="91"/>
      <c r="AM391" s="91"/>
      <c r="AN391" s="91"/>
      <c r="AO391" s="91"/>
      <c r="AP391" s="91"/>
      <c r="AQ391" s="91"/>
      <c r="AR391" s="91"/>
      <c r="AS391" s="91"/>
      <c r="AT391" s="91"/>
      <c r="AU391" s="132">
        <f>(VLOOKUP($AF$8,Prices[],2,FALSE)*AF391)+(VLOOKUP($AG$8,Prices[],2,FALSE)*AG391)+(VLOOKUP($AH$8,Prices[],2,FALSE)*AH391)+(VLOOKUP($AI$8,Prices[],2,FALSE)*AI391)+(VLOOKUP($AJ$8,Prices[],2,FALSE)*AJ391)+(VLOOKUP($AK$8,Prices[],2,FALSE)*AK391)+(VLOOKUP($AL$8,Prices[],2,FALSE)*AL391)+(VLOOKUP($AM$8,Prices[],2,FALSE)*AM391)+(VLOOKUP($AN$8,Prices[],2,FALSE)*AN391)+(VLOOKUP($AO$8,Prices[],2,FALSE)*AO391)+(VLOOKUP($AP$8,Prices[],2,FALSE)*AP391)+(VLOOKUP($AT$8,Prices[],2,FALSE)*AT391)+(VLOOKUP($AQ$8,Prices[],2,FALSE)*AQ391)+(VLOOKUP($AR$8,Prices[],2,FALSE)*AR391)+(VLOOKUP($AS$8,Prices[],2,FALSE)*AS391)</f>
        <v>0</v>
      </c>
      <c r="AV391" s="132">
        <f t="shared" si="22"/>
        <v>0</v>
      </c>
      <c r="AW391" s="91" t="str">
        <f t="shared" si="23"/>
        <v xml:space="preserve"> </v>
      </c>
      <c r="AX391" s="91" t="str">
        <f>IFERROR(IF(VLOOKUP(C391,'Overdue Credits'!$A:$F,6,0)&gt;2,"High Risk Customer",IF(VLOOKUP(C391,'Overdue Credits'!$A:$F,6,0)&gt;0,"Medium Risk Customer","Low Risk Customer")),"Low Risk Customer")</f>
        <v>Low Risk Customer</v>
      </c>
    </row>
    <row r="392" spans="1:50" x14ac:dyDescent="0.3">
      <c r="A392" s="14">
        <v>384</v>
      </c>
      <c r="B392" s="14" t="s">
        <v>27</v>
      </c>
      <c r="C392" s="14" t="s">
        <v>1244</v>
      </c>
      <c r="D392" s="14"/>
      <c r="E392" s="14" t="s">
        <v>1263</v>
      </c>
      <c r="F392" s="14" t="s">
        <v>753</v>
      </c>
      <c r="G392" s="137">
        <f t="shared" ref="G392:G455" si="24">SUM(H392:AB392)</f>
        <v>0</v>
      </c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132">
        <f>(VLOOKUP($H$8,Prices[],2,FALSE)*H392)+(VLOOKUP($I$8,Prices[],2,FALSE)*I392)+(VLOOKUP($J$8,Prices[],2,FALSE)*J392)+(VLOOKUP($K$8,Prices[],2,FALSE)*K392)+(VLOOKUP($L$8,Prices[],2,FALSE)*L392)+(VLOOKUP($M$8,Prices[],2,FALSE)*M392)+(VLOOKUP($N$8,Prices[],2,FALSE)*N392)+(VLOOKUP($T$8,Prices[],2,FALSE)*T392)+(VLOOKUP($U$8,Prices[],2,FALSE)*U392)+(VLOOKUP($V$8,Prices[],2,FALSE)*V392)+(VLOOKUP($W$8,Prices[],2,FALSE)*W392)+(VLOOKUP($X$8,Prices[],2,FALSE)*X392)+(VLOOKUP($Y$8,Prices[],2,FALSE)*Y392)+(VLOOKUP($Z$8,Prices[],2,FALSE)*Z392)+(VLOOKUP($AB$8,Prices[],2,FALSE)*AB392)+(VLOOKUP($O$8,Prices[],2,FALSE)*O392)+(VLOOKUP($P$8,Prices[],2,FALSE)*P392)+(VLOOKUP($Q$8,Prices[],2,FALSE)*Q392)+(VLOOKUP($R$8,Prices[],2,FALSE)*R392)+(VLOOKUP($AA$8,Prices[],2,FALSE)*AA392)+(VLOOKUP($S$8,Prices[],2,FALSE)*S392)</f>
        <v>0</v>
      </c>
      <c r="AE392" s="132">
        <f t="shared" si="21"/>
        <v>0</v>
      </c>
      <c r="AF392" s="91"/>
      <c r="AG392" s="91"/>
      <c r="AH392" s="91"/>
      <c r="AI392" s="91"/>
      <c r="AJ392" s="91"/>
      <c r="AK392" s="91"/>
      <c r="AL392" s="91"/>
      <c r="AM392" s="91"/>
      <c r="AN392" s="91"/>
      <c r="AO392" s="91"/>
      <c r="AP392" s="91"/>
      <c r="AQ392" s="91"/>
      <c r="AR392" s="91"/>
      <c r="AS392" s="91"/>
      <c r="AT392" s="91"/>
      <c r="AU392" s="132">
        <f>(VLOOKUP($AF$8,Prices[],2,FALSE)*AF392)+(VLOOKUP($AG$8,Prices[],2,FALSE)*AG392)+(VLOOKUP($AH$8,Prices[],2,FALSE)*AH392)+(VLOOKUP($AI$8,Prices[],2,FALSE)*AI392)+(VLOOKUP($AJ$8,Prices[],2,FALSE)*AJ392)+(VLOOKUP($AK$8,Prices[],2,FALSE)*AK392)+(VLOOKUP($AL$8,Prices[],2,FALSE)*AL392)+(VLOOKUP($AM$8,Prices[],2,FALSE)*AM392)+(VLOOKUP($AN$8,Prices[],2,FALSE)*AN392)+(VLOOKUP($AO$8,Prices[],2,FALSE)*AO392)+(VLOOKUP($AP$8,Prices[],2,FALSE)*AP392)+(VLOOKUP($AT$8,Prices[],2,FALSE)*AT392)+(VLOOKUP($AQ$8,Prices[],2,FALSE)*AQ392)+(VLOOKUP($AR$8,Prices[],2,FALSE)*AR392)+(VLOOKUP($AS$8,Prices[],2,FALSE)*AS392)</f>
        <v>0</v>
      </c>
      <c r="AV392" s="132">
        <f t="shared" si="22"/>
        <v>0</v>
      </c>
      <c r="AW392" s="91" t="str">
        <f t="shared" si="23"/>
        <v xml:space="preserve"> </v>
      </c>
      <c r="AX392" s="91" t="str">
        <f>IFERROR(IF(VLOOKUP(C392,'Overdue Credits'!$A:$F,6,0)&gt;2,"High Risk Customer",IF(VLOOKUP(C392,'Overdue Credits'!$A:$F,6,0)&gt;0,"Medium Risk Customer","Low Risk Customer")),"Low Risk Customer")</f>
        <v>Low Risk Customer</v>
      </c>
    </row>
    <row r="393" spans="1:50" x14ac:dyDescent="0.3">
      <c r="A393" s="14">
        <v>385</v>
      </c>
      <c r="B393" s="14" t="s">
        <v>27</v>
      </c>
      <c r="C393" s="14" t="s">
        <v>1245</v>
      </c>
      <c r="D393" s="14"/>
      <c r="E393" s="14" t="s">
        <v>1264</v>
      </c>
      <c r="F393" s="14" t="s">
        <v>753</v>
      </c>
      <c r="G393" s="137">
        <f t="shared" si="24"/>
        <v>0</v>
      </c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132">
        <f>(VLOOKUP($H$8,Prices[],2,FALSE)*H393)+(VLOOKUP($I$8,Prices[],2,FALSE)*I393)+(VLOOKUP($J$8,Prices[],2,FALSE)*J393)+(VLOOKUP($K$8,Prices[],2,FALSE)*K393)+(VLOOKUP($L$8,Prices[],2,FALSE)*L393)+(VLOOKUP($M$8,Prices[],2,FALSE)*M393)+(VLOOKUP($N$8,Prices[],2,FALSE)*N393)+(VLOOKUP($T$8,Prices[],2,FALSE)*T393)+(VLOOKUP($U$8,Prices[],2,FALSE)*U393)+(VLOOKUP($V$8,Prices[],2,FALSE)*V393)+(VLOOKUP($W$8,Prices[],2,FALSE)*W393)+(VLOOKUP($X$8,Prices[],2,FALSE)*X393)+(VLOOKUP($Y$8,Prices[],2,FALSE)*Y393)+(VLOOKUP($Z$8,Prices[],2,FALSE)*Z393)+(VLOOKUP($AB$8,Prices[],2,FALSE)*AB393)+(VLOOKUP($O$8,Prices[],2,FALSE)*O393)+(VLOOKUP($P$8,Prices[],2,FALSE)*P393)+(VLOOKUP($Q$8,Prices[],2,FALSE)*Q393)+(VLOOKUP($R$8,Prices[],2,FALSE)*R393)+(VLOOKUP($AA$8,Prices[],2,FALSE)*AA393)+(VLOOKUP($S$8,Prices[],2,FALSE)*S393)</f>
        <v>0</v>
      </c>
      <c r="AE393" s="132">
        <f t="shared" ref="AE393:AE456" si="25">SUM(AF393:AT393)</f>
        <v>0</v>
      </c>
      <c r="AF393" s="91"/>
      <c r="AG393" s="91"/>
      <c r="AH393" s="91"/>
      <c r="AI393" s="91"/>
      <c r="AJ393" s="91"/>
      <c r="AK393" s="91"/>
      <c r="AL393" s="91"/>
      <c r="AM393" s="91"/>
      <c r="AN393" s="91"/>
      <c r="AO393" s="91"/>
      <c r="AP393" s="91"/>
      <c r="AQ393" s="91"/>
      <c r="AR393" s="91"/>
      <c r="AS393" s="91"/>
      <c r="AT393" s="91"/>
      <c r="AU393" s="132">
        <f>(VLOOKUP($AF$8,Prices[],2,FALSE)*AF393)+(VLOOKUP($AG$8,Prices[],2,FALSE)*AG393)+(VLOOKUP($AH$8,Prices[],2,FALSE)*AH393)+(VLOOKUP($AI$8,Prices[],2,FALSE)*AI393)+(VLOOKUP($AJ$8,Prices[],2,FALSE)*AJ393)+(VLOOKUP($AK$8,Prices[],2,FALSE)*AK393)+(VLOOKUP($AL$8,Prices[],2,FALSE)*AL393)+(VLOOKUP($AM$8,Prices[],2,FALSE)*AM393)+(VLOOKUP($AN$8,Prices[],2,FALSE)*AN393)+(VLOOKUP($AO$8,Prices[],2,FALSE)*AO393)+(VLOOKUP($AP$8,Prices[],2,FALSE)*AP393)+(VLOOKUP($AT$8,Prices[],2,FALSE)*AT393)+(VLOOKUP($AQ$8,Prices[],2,FALSE)*AQ393)+(VLOOKUP($AR$8,Prices[],2,FALSE)*AR393)+(VLOOKUP($AS$8,Prices[],2,FALSE)*AS393)</f>
        <v>0</v>
      </c>
      <c r="AV393" s="132">
        <f t="shared" ref="AV393:AV456" si="26">AC393*0.35</f>
        <v>0</v>
      </c>
      <c r="AW393" s="91" t="str">
        <f t="shared" ref="AW393:AW456" si="27">IF(AU393&gt;AV393,"Credit is above Limit. Requires HOTM approval",IF(AU393=0," ",IF(AV393&gt;=AU393,"Credit is within Limit","CheckInput")))</f>
        <v xml:space="preserve"> </v>
      </c>
      <c r="AX393" s="91" t="str">
        <f>IFERROR(IF(VLOOKUP(C393,'Overdue Credits'!$A:$F,6,0)&gt;2,"High Risk Customer",IF(VLOOKUP(C393,'Overdue Credits'!$A:$F,6,0)&gt;0,"Medium Risk Customer","Low Risk Customer")),"Low Risk Customer")</f>
        <v>Low Risk Customer</v>
      </c>
    </row>
    <row r="394" spans="1:50" x14ac:dyDescent="0.3">
      <c r="A394" s="14">
        <v>386</v>
      </c>
      <c r="B394" s="14" t="s">
        <v>27</v>
      </c>
      <c r="C394" s="14" t="s">
        <v>211</v>
      </c>
      <c r="D394" s="14"/>
      <c r="E394" s="14" t="s">
        <v>1265</v>
      </c>
      <c r="F394" s="14" t="s">
        <v>753</v>
      </c>
      <c r="G394" s="137">
        <f t="shared" si="24"/>
        <v>0</v>
      </c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132">
        <f>(VLOOKUP($H$8,Prices[],2,FALSE)*H394)+(VLOOKUP($I$8,Prices[],2,FALSE)*I394)+(VLOOKUP($J$8,Prices[],2,FALSE)*J394)+(VLOOKUP($K$8,Prices[],2,FALSE)*K394)+(VLOOKUP($L$8,Prices[],2,FALSE)*L394)+(VLOOKUP($M$8,Prices[],2,FALSE)*M394)+(VLOOKUP($N$8,Prices[],2,FALSE)*N394)+(VLOOKUP($T$8,Prices[],2,FALSE)*T394)+(VLOOKUP($U$8,Prices[],2,FALSE)*U394)+(VLOOKUP($V$8,Prices[],2,FALSE)*V394)+(VLOOKUP($W$8,Prices[],2,FALSE)*W394)+(VLOOKUP($X$8,Prices[],2,FALSE)*X394)+(VLOOKUP($Y$8,Prices[],2,FALSE)*Y394)+(VLOOKUP($Z$8,Prices[],2,FALSE)*Z394)+(VLOOKUP($AB$8,Prices[],2,FALSE)*AB394)+(VLOOKUP($O$8,Prices[],2,FALSE)*O394)+(VLOOKUP($P$8,Prices[],2,FALSE)*P394)+(VLOOKUP($Q$8,Prices[],2,FALSE)*Q394)+(VLOOKUP($R$8,Prices[],2,FALSE)*R394)+(VLOOKUP($AA$8,Prices[],2,FALSE)*AA394)+(VLOOKUP($S$8,Prices[],2,FALSE)*S394)</f>
        <v>0</v>
      </c>
      <c r="AE394" s="132">
        <f t="shared" si="25"/>
        <v>0</v>
      </c>
      <c r="AF394" s="91"/>
      <c r="AG394" s="91"/>
      <c r="AH394" s="91"/>
      <c r="AI394" s="91"/>
      <c r="AJ394" s="91"/>
      <c r="AK394" s="91"/>
      <c r="AL394" s="91"/>
      <c r="AM394" s="91"/>
      <c r="AN394" s="91"/>
      <c r="AO394" s="91"/>
      <c r="AP394" s="91"/>
      <c r="AQ394" s="91"/>
      <c r="AR394" s="91"/>
      <c r="AS394" s="91"/>
      <c r="AT394" s="91"/>
      <c r="AU394" s="132">
        <f>(VLOOKUP($AF$8,Prices[],2,FALSE)*AF394)+(VLOOKUP($AG$8,Prices[],2,FALSE)*AG394)+(VLOOKUP($AH$8,Prices[],2,FALSE)*AH394)+(VLOOKUP($AI$8,Prices[],2,FALSE)*AI394)+(VLOOKUP($AJ$8,Prices[],2,FALSE)*AJ394)+(VLOOKUP($AK$8,Prices[],2,FALSE)*AK394)+(VLOOKUP($AL$8,Prices[],2,FALSE)*AL394)+(VLOOKUP($AM$8,Prices[],2,FALSE)*AM394)+(VLOOKUP($AN$8,Prices[],2,FALSE)*AN394)+(VLOOKUP($AO$8,Prices[],2,FALSE)*AO394)+(VLOOKUP($AP$8,Prices[],2,FALSE)*AP394)+(VLOOKUP($AT$8,Prices[],2,FALSE)*AT394)+(VLOOKUP($AQ$8,Prices[],2,FALSE)*AQ394)+(VLOOKUP($AR$8,Prices[],2,FALSE)*AR394)+(VLOOKUP($AS$8,Prices[],2,FALSE)*AS394)</f>
        <v>0</v>
      </c>
      <c r="AV394" s="132">
        <f t="shared" si="26"/>
        <v>0</v>
      </c>
      <c r="AW394" s="91" t="str">
        <f t="shared" si="27"/>
        <v xml:space="preserve"> </v>
      </c>
      <c r="AX394" s="91" t="str">
        <f>IFERROR(IF(VLOOKUP(C394,'Overdue Credits'!$A:$F,6,0)&gt;2,"High Risk Customer",IF(VLOOKUP(C394,'Overdue Credits'!$A:$F,6,0)&gt;0,"Medium Risk Customer","Low Risk Customer")),"Low Risk Customer")</f>
        <v>High Risk Customer</v>
      </c>
    </row>
    <row r="395" spans="1:50" x14ac:dyDescent="0.3">
      <c r="A395" s="14">
        <v>387</v>
      </c>
      <c r="B395" s="14" t="s">
        <v>27</v>
      </c>
      <c r="C395" s="14" t="s">
        <v>1246</v>
      </c>
      <c r="D395" s="14"/>
      <c r="E395" s="14" t="s">
        <v>1266</v>
      </c>
      <c r="F395" s="14" t="s">
        <v>753</v>
      </c>
      <c r="G395" s="137">
        <f t="shared" si="24"/>
        <v>0</v>
      </c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132">
        <f>(VLOOKUP($H$8,Prices[],2,FALSE)*H395)+(VLOOKUP($I$8,Prices[],2,FALSE)*I395)+(VLOOKUP($J$8,Prices[],2,FALSE)*J395)+(VLOOKUP($K$8,Prices[],2,FALSE)*K395)+(VLOOKUP($L$8,Prices[],2,FALSE)*L395)+(VLOOKUP($M$8,Prices[],2,FALSE)*M395)+(VLOOKUP($N$8,Prices[],2,FALSE)*N395)+(VLOOKUP($T$8,Prices[],2,FALSE)*T395)+(VLOOKUP($U$8,Prices[],2,FALSE)*U395)+(VLOOKUP($V$8,Prices[],2,FALSE)*V395)+(VLOOKUP($W$8,Prices[],2,FALSE)*W395)+(VLOOKUP($X$8,Prices[],2,FALSE)*X395)+(VLOOKUP($Y$8,Prices[],2,FALSE)*Y395)+(VLOOKUP($Z$8,Prices[],2,FALSE)*Z395)+(VLOOKUP($AB$8,Prices[],2,FALSE)*AB395)+(VLOOKUP($O$8,Prices[],2,FALSE)*O395)+(VLOOKUP($P$8,Prices[],2,FALSE)*P395)+(VLOOKUP($Q$8,Prices[],2,FALSE)*Q395)+(VLOOKUP($R$8,Prices[],2,FALSE)*R395)+(VLOOKUP($AA$8,Prices[],2,FALSE)*AA395)+(VLOOKUP($S$8,Prices[],2,FALSE)*S395)</f>
        <v>0</v>
      </c>
      <c r="AE395" s="132">
        <f t="shared" si="25"/>
        <v>0</v>
      </c>
      <c r="AF395" s="91"/>
      <c r="AG395" s="91"/>
      <c r="AH395" s="91"/>
      <c r="AI395" s="91"/>
      <c r="AJ395" s="91"/>
      <c r="AK395" s="91"/>
      <c r="AL395" s="91"/>
      <c r="AM395" s="91"/>
      <c r="AN395" s="91"/>
      <c r="AO395" s="91"/>
      <c r="AP395" s="91"/>
      <c r="AQ395" s="91"/>
      <c r="AR395" s="91"/>
      <c r="AS395" s="91"/>
      <c r="AT395" s="91"/>
      <c r="AU395" s="132">
        <f>(VLOOKUP($AF$8,Prices[],2,FALSE)*AF395)+(VLOOKUP($AG$8,Prices[],2,FALSE)*AG395)+(VLOOKUP($AH$8,Prices[],2,FALSE)*AH395)+(VLOOKUP($AI$8,Prices[],2,FALSE)*AI395)+(VLOOKUP($AJ$8,Prices[],2,FALSE)*AJ395)+(VLOOKUP($AK$8,Prices[],2,FALSE)*AK395)+(VLOOKUP($AL$8,Prices[],2,FALSE)*AL395)+(VLOOKUP($AM$8,Prices[],2,FALSE)*AM395)+(VLOOKUP($AN$8,Prices[],2,FALSE)*AN395)+(VLOOKUP($AO$8,Prices[],2,FALSE)*AO395)+(VLOOKUP($AP$8,Prices[],2,FALSE)*AP395)+(VLOOKUP($AT$8,Prices[],2,FALSE)*AT395)+(VLOOKUP($AQ$8,Prices[],2,FALSE)*AQ395)+(VLOOKUP($AR$8,Prices[],2,FALSE)*AR395)+(VLOOKUP($AS$8,Prices[],2,FALSE)*AS395)</f>
        <v>0</v>
      </c>
      <c r="AV395" s="132">
        <f t="shared" si="26"/>
        <v>0</v>
      </c>
      <c r="AW395" s="91" t="str">
        <f t="shared" si="27"/>
        <v xml:space="preserve"> </v>
      </c>
      <c r="AX395" s="91" t="str">
        <f>IFERROR(IF(VLOOKUP(C395,'Overdue Credits'!$A:$F,6,0)&gt;2,"High Risk Customer",IF(VLOOKUP(C395,'Overdue Credits'!$A:$F,6,0)&gt;0,"Medium Risk Customer","Low Risk Customer")),"Low Risk Customer")</f>
        <v>Low Risk Customer</v>
      </c>
    </row>
    <row r="396" spans="1:50" x14ac:dyDescent="0.3">
      <c r="A396" s="14">
        <v>388</v>
      </c>
      <c r="B396" s="14" t="s">
        <v>27</v>
      </c>
      <c r="C396" s="14" t="s">
        <v>1247</v>
      </c>
      <c r="D396" s="14"/>
      <c r="E396" s="14" t="s">
        <v>1267</v>
      </c>
      <c r="F396" s="14" t="s">
        <v>753</v>
      </c>
      <c r="G396" s="137">
        <f t="shared" si="24"/>
        <v>0</v>
      </c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132">
        <f>(VLOOKUP($H$8,Prices[],2,FALSE)*H396)+(VLOOKUP($I$8,Prices[],2,FALSE)*I396)+(VLOOKUP($J$8,Prices[],2,FALSE)*J396)+(VLOOKUP($K$8,Prices[],2,FALSE)*K396)+(VLOOKUP($L$8,Prices[],2,FALSE)*L396)+(VLOOKUP($M$8,Prices[],2,FALSE)*M396)+(VLOOKUP($N$8,Prices[],2,FALSE)*N396)+(VLOOKUP($T$8,Prices[],2,FALSE)*T396)+(VLOOKUP($U$8,Prices[],2,FALSE)*U396)+(VLOOKUP($V$8,Prices[],2,FALSE)*V396)+(VLOOKUP($W$8,Prices[],2,FALSE)*W396)+(VLOOKUP($X$8,Prices[],2,FALSE)*X396)+(VLOOKUP($Y$8,Prices[],2,FALSE)*Y396)+(VLOOKUP($Z$8,Prices[],2,FALSE)*Z396)+(VLOOKUP($AB$8,Prices[],2,FALSE)*AB396)+(VLOOKUP($O$8,Prices[],2,FALSE)*O396)+(VLOOKUP($P$8,Prices[],2,FALSE)*P396)+(VLOOKUP($Q$8,Prices[],2,FALSE)*Q396)+(VLOOKUP($R$8,Prices[],2,FALSE)*R396)+(VLOOKUP($AA$8,Prices[],2,FALSE)*AA396)+(VLOOKUP($S$8,Prices[],2,FALSE)*S396)</f>
        <v>0</v>
      </c>
      <c r="AE396" s="132">
        <f t="shared" si="25"/>
        <v>0</v>
      </c>
      <c r="AF396" s="91"/>
      <c r="AG396" s="91"/>
      <c r="AH396" s="91"/>
      <c r="AI396" s="91"/>
      <c r="AJ396" s="91"/>
      <c r="AK396" s="91"/>
      <c r="AL396" s="91"/>
      <c r="AM396" s="91"/>
      <c r="AN396" s="91"/>
      <c r="AO396" s="91"/>
      <c r="AP396" s="91"/>
      <c r="AQ396" s="91"/>
      <c r="AR396" s="91"/>
      <c r="AS396" s="91"/>
      <c r="AT396" s="91"/>
      <c r="AU396" s="132">
        <f>(VLOOKUP($AF$8,Prices[],2,FALSE)*AF396)+(VLOOKUP($AG$8,Prices[],2,FALSE)*AG396)+(VLOOKUP($AH$8,Prices[],2,FALSE)*AH396)+(VLOOKUP($AI$8,Prices[],2,FALSE)*AI396)+(VLOOKUP($AJ$8,Prices[],2,FALSE)*AJ396)+(VLOOKUP($AK$8,Prices[],2,FALSE)*AK396)+(VLOOKUP($AL$8,Prices[],2,FALSE)*AL396)+(VLOOKUP($AM$8,Prices[],2,FALSE)*AM396)+(VLOOKUP($AN$8,Prices[],2,FALSE)*AN396)+(VLOOKUP($AO$8,Prices[],2,FALSE)*AO396)+(VLOOKUP($AP$8,Prices[],2,FALSE)*AP396)+(VLOOKUP($AT$8,Prices[],2,FALSE)*AT396)+(VLOOKUP($AQ$8,Prices[],2,FALSE)*AQ396)+(VLOOKUP($AR$8,Prices[],2,FALSE)*AR396)+(VLOOKUP($AS$8,Prices[],2,FALSE)*AS396)</f>
        <v>0</v>
      </c>
      <c r="AV396" s="132">
        <f t="shared" si="26"/>
        <v>0</v>
      </c>
      <c r="AW396" s="91" t="str">
        <f t="shared" si="27"/>
        <v xml:space="preserve"> </v>
      </c>
      <c r="AX396" s="91" t="str">
        <f>IFERROR(IF(VLOOKUP(C396,'Overdue Credits'!$A:$F,6,0)&gt;2,"High Risk Customer",IF(VLOOKUP(C396,'Overdue Credits'!$A:$F,6,0)&gt;0,"Medium Risk Customer","Low Risk Customer")),"Low Risk Customer")</f>
        <v>Low Risk Customer</v>
      </c>
    </row>
    <row r="397" spans="1:50" x14ac:dyDescent="0.3">
      <c r="A397" s="14">
        <v>389</v>
      </c>
      <c r="B397" s="14" t="s">
        <v>27</v>
      </c>
      <c r="C397" s="14" t="s">
        <v>1248</v>
      </c>
      <c r="D397" s="14"/>
      <c r="E397" s="14" t="s">
        <v>1268</v>
      </c>
      <c r="F397" s="14" t="s">
        <v>753</v>
      </c>
      <c r="G397" s="137">
        <f t="shared" si="24"/>
        <v>0</v>
      </c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132">
        <f>(VLOOKUP($H$8,Prices[],2,FALSE)*H397)+(VLOOKUP($I$8,Prices[],2,FALSE)*I397)+(VLOOKUP($J$8,Prices[],2,FALSE)*J397)+(VLOOKUP($K$8,Prices[],2,FALSE)*K397)+(VLOOKUP($L$8,Prices[],2,FALSE)*L397)+(VLOOKUP($M$8,Prices[],2,FALSE)*M397)+(VLOOKUP($N$8,Prices[],2,FALSE)*N397)+(VLOOKUP($T$8,Prices[],2,FALSE)*T397)+(VLOOKUP($U$8,Prices[],2,FALSE)*U397)+(VLOOKUP($V$8,Prices[],2,FALSE)*V397)+(VLOOKUP($W$8,Prices[],2,FALSE)*W397)+(VLOOKUP($X$8,Prices[],2,FALSE)*X397)+(VLOOKUP($Y$8,Prices[],2,FALSE)*Y397)+(VLOOKUP($Z$8,Prices[],2,FALSE)*Z397)+(VLOOKUP($AB$8,Prices[],2,FALSE)*AB397)+(VLOOKUP($O$8,Prices[],2,FALSE)*O397)+(VLOOKUP($P$8,Prices[],2,FALSE)*P397)+(VLOOKUP($Q$8,Prices[],2,FALSE)*Q397)+(VLOOKUP($R$8,Prices[],2,FALSE)*R397)+(VLOOKUP($AA$8,Prices[],2,FALSE)*AA397)+(VLOOKUP($S$8,Prices[],2,FALSE)*S397)</f>
        <v>0</v>
      </c>
      <c r="AE397" s="132">
        <f t="shared" si="25"/>
        <v>0</v>
      </c>
      <c r="AF397" s="91"/>
      <c r="AG397" s="91"/>
      <c r="AH397" s="91"/>
      <c r="AI397" s="91"/>
      <c r="AJ397" s="91"/>
      <c r="AK397" s="91"/>
      <c r="AL397" s="91"/>
      <c r="AM397" s="91"/>
      <c r="AN397" s="91"/>
      <c r="AO397" s="91"/>
      <c r="AP397" s="91"/>
      <c r="AQ397" s="91"/>
      <c r="AR397" s="91"/>
      <c r="AS397" s="91"/>
      <c r="AT397" s="91"/>
      <c r="AU397" s="132">
        <f>(VLOOKUP($AF$8,Prices[],2,FALSE)*AF397)+(VLOOKUP($AG$8,Prices[],2,FALSE)*AG397)+(VLOOKUP($AH$8,Prices[],2,FALSE)*AH397)+(VLOOKUP($AI$8,Prices[],2,FALSE)*AI397)+(VLOOKUP($AJ$8,Prices[],2,FALSE)*AJ397)+(VLOOKUP($AK$8,Prices[],2,FALSE)*AK397)+(VLOOKUP($AL$8,Prices[],2,FALSE)*AL397)+(VLOOKUP($AM$8,Prices[],2,FALSE)*AM397)+(VLOOKUP($AN$8,Prices[],2,FALSE)*AN397)+(VLOOKUP($AO$8,Prices[],2,FALSE)*AO397)+(VLOOKUP($AP$8,Prices[],2,FALSE)*AP397)+(VLOOKUP($AT$8,Prices[],2,FALSE)*AT397)+(VLOOKUP($AQ$8,Prices[],2,FALSE)*AQ397)+(VLOOKUP($AR$8,Prices[],2,FALSE)*AR397)+(VLOOKUP($AS$8,Prices[],2,FALSE)*AS397)</f>
        <v>0</v>
      </c>
      <c r="AV397" s="132">
        <f t="shared" si="26"/>
        <v>0</v>
      </c>
      <c r="AW397" s="91" t="str">
        <f t="shared" si="27"/>
        <v xml:space="preserve"> </v>
      </c>
      <c r="AX397" s="91" t="str">
        <f>IFERROR(IF(VLOOKUP(C397,'Overdue Credits'!$A:$F,6,0)&gt;2,"High Risk Customer",IF(VLOOKUP(C397,'Overdue Credits'!$A:$F,6,0)&gt;0,"Medium Risk Customer","Low Risk Customer")),"Low Risk Customer")</f>
        <v>Low Risk Customer</v>
      </c>
    </row>
    <row r="398" spans="1:50" x14ac:dyDescent="0.3">
      <c r="A398" s="14">
        <v>390</v>
      </c>
      <c r="B398" s="14" t="s">
        <v>27</v>
      </c>
      <c r="C398" s="14" t="s">
        <v>993</v>
      </c>
      <c r="D398" s="14"/>
      <c r="E398" s="14" t="s">
        <v>994</v>
      </c>
      <c r="F398" s="14" t="s">
        <v>753</v>
      </c>
      <c r="G398" s="137">
        <f t="shared" si="24"/>
        <v>0</v>
      </c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132">
        <f>(VLOOKUP($H$8,Prices[],2,FALSE)*H398)+(VLOOKUP($I$8,Prices[],2,FALSE)*I398)+(VLOOKUP($J$8,Prices[],2,FALSE)*J398)+(VLOOKUP($K$8,Prices[],2,FALSE)*K398)+(VLOOKUP($L$8,Prices[],2,FALSE)*L398)+(VLOOKUP($M$8,Prices[],2,FALSE)*M398)+(VLOOKUP($N$8,Prices[],2,FALSE)*N398)+(VLOOKUP($T$8,Prices[],2,FALSE)*T398)+(VLOOKUP($U$8,Prices[],2,FALSE)*U398)+(VLOOKUP($V$8,Prices[],2,FALSE)*V398)+(VLOOKUP($W$8,Prices[],2,FALSE)*W398)+(VLOOKUP($X$8,Prices[],2,FALSE)*X398)+(VLOOKUP($Y$8,Prices[],2,FALSE)*Y398)+(VLOOKUP($Z$8,Prices[],2,FALSE)*Z398)+(VLOOKUP($AB$8,Prices[],2,FALSE)*AB398)+(VLOOKUP($O$8,Prices[],2,FALSE)*O398)+(VLOOKUP($P$8,Prices[],2,FALSE)*P398)+(VLOOKUP($Q$8,Prices[],2,FALSE)*Q398)+(VLOOKUP($R$8,Prices[],2,FALSE)*R398)+(VLOOKUP($AA$8,Prices[],2,FALSE)*AA398)+(VLOOKUP($S$8,Prices[],2,FALSE)*S398)</f>
        <v>0</v>
      </c>
      <c r="AE398" s="132">
        <f t="shared" si="25"/>
        <v>0</v>
      </c>
      <c r="AF398" s="91"/>
      <c r="AG398" s="91"/>
      <c r="AH398" s="91"/>
      <c r="AI398" s="91"/>
      <c r="AJ398" s="91"/>
      <c r="AK398" s="91"/>
      <c r="AL398" s="91"/>
      <c r="AM398" s="91"/>
      <c r="AN398" s="91"/>
      <c r="AO398" s="91"/>
      <c r="AP398" s="91"/>
      <c r="AQ398" s="91"/>
      <c r="AR398" s="91"/>
      <c r="AS398" s="91"/>
      <c r="AT398" s="91"/>
      <c r="AU398" s="132">
        <f>(VLOOKUP($AF$8,Prices[],2,FALSE)*AF398)+(VLOOKUP($AG$8,Prices[],2,FALSE)*AG398)+(VLOOKUP($AH$8,Prices[],2,FALSE)*AH398)+(VLOOKUP($AI$8,Prices[],2,FALSE)*AI398)+(VLOOKUP($AJ$8,Prices[],2,FALSE)*AJ398)+(VLOOKUP($AK$8,Prices[],2,FALSE)*AK398)+(VLOOKUP($AL$8,Prices[],2,FALSE)*AL398)+(VLOOKUP($AM$8,Prices[],2,FALSE)*AM398)+(VLOOKUP($AN$8,Prices[],2,FALSE)*AN398)+(VLOOKUP($AO$8,Prices[],2,FALSE)*AO398)+(VLOOKUP($AP$8,Prices[],2,FALSE)*AP398)+(VLOOKUP($AT$8,Prices[],2,FALSE)*AT398)+(VLOOKUP($AQ$8,Prices[],2,FALSE)*AQ398)+(VLOOKUP($AR$8,Prices[],2,FALSE)*AR398)+(VLOOKUP($AS$8,Prices[],2,FALSE)*AS398)</f>
        <v>0</v>
      </c>
      <c r="AV398" s="132">
        <f t="shared" si="26"/>
        <v>0</v>
      </c>
      <c r="AW398" s="91" t="str">
        <f t="shared" si="27"/>
        <v xml:space="preserve"> </v>
      </c>
      <c r="AX398" s="91" t="str">
        <f>IFERROR(IF(VLOOKUP(C398,'Overdue Credits'!$A:$F,6,0)&gt;2,"High Risk Customer",IF(VLOOKUP(C398,'Overdue Credits'!$A:$F,6,0)&gt;0,"Medium Risk Customer","Low Risk Customer")),"Low Risk Customer")</f>
        <v>Low Risk Customer</v>
      </c>
    </row>
    <row r="399" spans="1:50" x14ac:dyDescent="0.3">
      <c r="A399" s="14">
        <v>391</v>
      </c>
      <c r="B399" s="14" t="s">
        <v>27</v>
      </c>
      <c r="C399" s="14" t="s">
        <v>197</v>
      </c>
      <c r="D399" s="14"/>
      <c r="E399" s="14" t="s">
        <v>198</v>
      </c>
      <c r="F399" s="14" t="s">
        <v>753</v>
      </c>
      <c r="G399" s="137">
        <f t="shared" si="24"/>
        <v>15</v>
      </c>
      <c r="H399" s="91"/>
      <c r="I399" s="91"/>
      <c r="J399" s="91">
        <v>0.5</v>
      </c>
      <c r="K399" s="91">
        <v>1</v>
      </c>
      <c r="L399" s="91"/>
      <c r="M399" s="91">
        <v>0.5</v>
      </c>
      <c r="N399" s="91">
        <v>3</v>
      </c>
      <c r="O399" s="91">
        <v>2</v>
      </c>
      <c r="P399" s="91"/>
      <c r="Q399" s="91"/>
      <c r="R399" s="91"/>
      <c r="S399" s="91"/>
      <c r="T399" s="91"/>
      <c r="U399" s="91"/>
      <c r="V399" s="91">
        <v>6</v>
      </c>
      <c r="W399" s="91"/>
      <c r="X399" s="91">
        <v>2</v>
      </c>
      <c r="Y399" s="91"/>
      <c r="Z399" s="91"/>
      <c r="AA399" s="91"/>
      <c r="AB399" s="91"/>
      <c r="AC399" s="132">
        <f>(VLOOKUP($H$8,Prices[],2,FALSE)*H399)+(VLOOKUP($I$8,Prices[],2,FALSE)*I399)+(VLOOKUP($J$8,Prices[],2,FALSE)*J399)+(VLOOKUP($K$8,Prices[],2,FALSE)*K399)+(VLOOKUP($L$8,Prices[],2,FALSE)*L399)+(VLOOKUP($M$8,Prices[],2,FALSE)*M399)+(VLOOKUP($N$8,Prices[],2,FALSE)*N399)+(VLOOKUP($T$8,Prices[],2,FALSE)*T399)+(VLOOKUP($U$8,Prices[],2,FALSE)*U399)+(VLOOKUP($V$8,Prices[],2,FALSE)*V399)+(VLOOKUP($W$8,Prices[],2,FALSE)*W399)+(VLOOKUP($X$8,Prices[],2,FALSE)*X399)+(VLOOKUP($Y$8,Prices[],2,FALSE)*Y399)+(VLOOKUP($Z$8,Prices[],2,FALSE)*Z399)+(VLOOKUP($AB$8,Prices[],2,FALSE)*AB399)+(VLOOKUP($O$8,Prices[],2,FALSE)*O399)+(VLOOKUP($P$8,Prices[],2,FALSE)*P399)+(VLOOKUP($Q$8,Prices[],2,FALSE)*Q399)+(VLOOKUP($R$8,Prices[],2,FALSE)*R399)+(VLOOKUP($AA$8,Prices[],2,FALSE)*AA399)+(VLOOKUP($S$8,Prices[],2,FALSE)*S399)</f>
        <v>1899750</v>
      </c>
      <c r="AE399" s="132">
        <f t="shared" si="25"/>
        <v>0</v>
      </c>
      <c r="AF399" s="91"/>
      <c r="AG399" s="91"/>
      <c r="AH399" s="91"/>
      <c r="AI399" s="91"/>
      <c r="AJ399" s="91"/>
      <c r="AK399" s="91"/>
      <c r="AL399" s="91"/>
      <c r="AM399" s="91"/>
      <c r="AN399" s="91"/>
      <c r="AO399" s="91"/>
      <c r="AP399" s="91"/>
      <c r="AQ399" s="91"/>
      <c r="AR399" s="91"/>
      <c r="AS399" s="91"/>
      <c r="AT399" s="91"/>
      <c r="AU399" s="132">
        <f>(VLOOKUP($AF$8,Prices[],2,FALSE)*AF399)+(VLOOKUP($AG$8,Prices[],2,FALSE)*AG399)+(VLOOKUP($AH$8,Prices[],2,FALSE)*AH399)+(VLOOKUP($AI$8,Prices[],2,FALSE)*AI399)+(VLOOKUP($AJ$8,Prices[],2,FALSE)*AJ399)+(VLOOKUP($AK$8,Prices[],2,FALSE)*AK399)+(VLOOKUP($AL$8,Prices[],2,FALSE)*AL399)+(VLOOKUP($AM$8,Prices[],2,FALSE)*AM399)+(VLOOKUP($AN$8,Prices[],2,FALSE)*AN399)+(VLOOKUP($AO$8,Prices[],2,FALSE)*AO399)+(VLOOKUP($AP$8,Prices[],2,FALSE)*AP399)+(VLOOKUP($AT$8,Prices[],2,FALSE)*AT399)+(VLOOKUP($AQ$8,Prices[],2,FALSE)*AQ399)+(VLOOKUP($AR$8,Prices[],2,FALSE)*AR399)+(VLOOKUP($AS$8,Prices[],2,FALSE)*AS399)</f>
        <v>0</v>
      </c>
      <c r="AV399" s="132">
        <f t="shared" si="26"/>
        <v>664912.5</v>
      </c>
      <c r="AW399" s="91" t="str">
        <f t="shared" si="27"/>
        <v xml:space="preserve"> </v>
      </c>
      <c r="AX399" s="91" t="str">
        <f>IFERROR(IF(VLOOKUP(C399,'Overdue Credits'!$A:$F,6,0)&gt;2,"High Risk Customer",IF(VLOOKUP(C399,'Overdue Credits'!$A:$F,6,0)&gt;0,"Medium Risk Customer","Low Risk Customer")),"Low Risk Customer")</f>
        <v>Low Risk Customer</v>
      </c>
    </row>
    <row r="400" spans="1:50" x14ac:dyDescent="0.3">
      <c r="A400" s="14">
        <v>392</v>
      </c>
      <c r="B400" s="14" t="s">
        <v>27</v>
      </c>
      <c r="C400" s="14" t="s">
        <v>1004</v>
      </c>
      <c r="D400" s="14"/>
      <c r="E400" s="14" t="s">
        <v>1005</v>
      </c>
      <c r="F400" s="14" t="s">
        <v>752</v>
      </c>
      <c r="G400" s="137">
        <f t="shared" si="24"/>
        <v>20</v>
      </c>
      <c r="H400" s="91"/>
      <c r="I400" s="91"/>
      <c r="J400" s="91"/>
      <c r="K400" s="91">
        <v>2</v>
      </c>
      <c r="L400" s="91"/>
      <c r="M400" s="91"/>
      <c r="N400" s="91">
        <v>5</v>
      </c>
      <c r="O400" s="91">
        <v>2</v>
      </c>
      <c r="P400" s="91"/>
      <c r="Q400" s="91"/>
      <c r="R400" s="91"/>
      <c r="S400" s="91"/>
      <c r="T400" s="91"/>
      <c r="U400" s="91"/>
      <c r="V400" s="91">
        <v>9</v>
      </c>
      <c r="W400" s="91"/>
      <c r="X400" s="91">
        <v>2</v>
      </c>
      <c r="Y400" s="91"/>
      <c r="Z400" s="91"/>
      <c r="AA400" s="91"/>
      <c r="AB400" s="91"/>
      <c r="AC400" s="132">
        <f>(VLOOKUP($H$8,Prices[],2,FALSE)*H400)+(VLOOKUP($I$8,Prices[],2,FALSE)*I400)+(VLOOKUP($J$8,Prices[],2,FALSE)*J400)+(VLOOKUP($K$8,Prices[],2,FALSE)*K400)+(VLOOKUP($L$8,Prices[],2,FALSE)*L400)+(VLOOKUP($M$8,Prices[],2,FALSE)*M400)+(VLOOKUP($N$8,Prices[],2,FALSE)*N400)+(VLOOKUP($T$8,Prices[],2,FALSE)*T400)+(VLOOKUP($U$8,Prices[],2,FALSE)*U400)+(VLOOKUP($V$8,Prices[],2,FALSE)*V400)+(VLOOKUP($W$8,Prices[],2,FALSE)*W400)+(VLOOKUP($X$8,Prices[],2,FALSE)*X400)+(VLOOKUP($Y$8,Prices[],2,FALSE)*Y400)+(VLOOKUP($Z$8,Prices[],2,FALSE)*Z400)+(VLOOKUP($AB$8,Prices[],2,FALSE)*AB400)+(VLOOKUP($O$8,Prices[],2,FALSE)*O400)+(VLOOKUP($P$8,Prices[],2,FALSE)*P400)+(VLOOKUP($Q$8,Prices[],2,FALSE)*Q400)+(VLOOKUP($R$8,Prices[],2,FALSE)*R400)+(VLOOKUP($AA$8,Prices[],2,FALSE)*AA400)+(VLOOKUP($S$8,Prices[],2,FALSE)*S400)</f>
        <v>2350500</v>
      </c>
      <c r="AE400" s="132">
        <f t="shared" si="25"/>
        <v>5</v>
      </c>
      <c r="AF400" s="91"/>
      <c r="AG400" s="91"/>
      <c r="AH400" s="91"/>
      <c r="AI400" s="91"/>
      <c r="AJ400" s="91"/>
      <c r="AK400" s="91"/>
      <c r="AL400" s="91"/>
      <c r="AM400" s="91">
        <v>1</v>
      </c>
      <c r="AN400" s="91"/>
      <c r="AO400" s="91"/>
      <c r="AP400" s="91">
        <v>4</v>
      </c>
      <c r="AQ400" s="91"/>
      <c r="AR400" s="91"/>
      <c r="AS400" s="91"/>
      <c r="AT400" s="91"/>
      <c r="AU400" s="132">
        <f>(VLOOKUP($AF$8,Prices[],2,FALSE)*AF400)+(VLOOKUP($AG$8,Prices[],2,FALSE)*AG400)+(VLOOKUP($AH$8,Prices[],2,FALSE)*AH400)+(VLOOKUP($AI$8,Prices[],2,FALSE)*AI400)+(VLOOKUP($AJ$8,Prices[],2,FALSE)*AJ400)+(VLOOKUP($AK$8,Prices[],2,FALSE)*AK400)+(VLOOKUP($AL$8,Prices[],2,FALSE)*AL400)+(VLOOKUP($AM$8,Prices[],2,FALSE)*AM400)+(VLOOKUP($AN$8,Prices[],2,FALSE)*AN400)+(VLOOKUP($AO$8,Prices[],2,FALSE)*AO400)+(VLOOKUP($AP$8,Prices[],2,FALSE)*AP400)+(VLOOKUP($AT$8,Prices[],2,FALSE)*AT400)+(VLOOKUP($AQ$8,Prices[],2,FALSE)*AQ400)+(VLOOKUP($AR$8,Prices[],2,FALSE)*AR400)+(VLOOKUP($AS$8,Prices[],2,FALSE)*AS400)</f>
        <v>572500</v>
      </c>
      <c r="AV400" s="132">
        <f t="shared" si="26"/>
        <v>822675</v>
      </c>
      <c r="AW400" s="91" t="str">
        <f t="shared" si="27"/>
        <v>Credit is within Limit</v>
      </c>
      <c r="AX400" s="91" t="str">
        <f>IFERROR(IF(VLOOKUP(C400,'Overdue Credits'!$A:$F,6,0)&gt;2,"High Risk Customer",IF(VLOOKUP(C400,'Overdue Credits'!$A:$F,6,0)&gt;0,"Medium Risk Customer","Low Risk Customer")),"Low Risk Customer")</f>
        <v>Low Risk Customer</v>
      </c>
    </row>
    <row r="401" spans="1:50" x14ac:dyDescent="0.3">
      <c r="A401" s="14">
        <v>393</v>
      </c>
      <c r="B401" s="14" t="s">
        <v>27</v>
      </c>
      <c r="C401" s="14" t="s">
        <v>990</v>
      </c>
      <c r="D401" s="14"/>
      <c r="E401" s="14" t="s">
        <v>174</v>
      </c>
      <c r="F401" s="14" t="s">
        <v>752</v>
      </c>
      <c r="G401" s="137">
        <f t="shared" si="24"/>
        <v>0</v>
      </c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132">
        <f>(VLOOKUP($H$8,Prices[],2,FALSE)*H401)+(VLOOKUP($I$8,Prices[],2,FALSE)*I401)+(VLOOKUP($J$8,Prices[],2,FALSE)*J401)+(VLOOKUP($K$8,Prices[],2,FALSE)*K401)+(VLOOKUP($L$8,Prices[],2,FALSE)*L401)+(VLOOKUP($M$8,Prices[],2,FALSE)*M401)+(VLOOKUP($N$8,Prices[],2,FALSE)*N401)+(VLOOKUP($T$8,Prices[],2,FALSE)*T401)+(VLOOKUP($U$8,Prices[],2,FALSE)*U401)+(VLOOKUP($V$8,Prices[],2,FALSE)*V401)+(VLOOKUP($W$8,Prices[],2,FALSE)*W401)+(VLOOKUP($X$8,Prices[],2,FALSE)*X401)+(VLOOKUP($Y$8,Prices[],2,FALSE)*Y401)+(VLOOKUP($Z$8,Prices[],2,FALSE)*Z401)+(VLOOKUP($AB$8,Prices[],2,FALSE)*AB401)+(VLOOKUP($O$8,Prices[],2,FALSE)*O401)+(VLOOKUP($P$8,Prices[],2,FALSE)*P401)+(VLOOKUP($Q$8,Prices[],2,FALSE)*Q401)+(VLOOKUP($R$8,Prices[],2,FALSE)*R401)+(VLOOKUP($AA$8,Prices[],2,FALSE)*AA401)+(VLOOKUP($S$8,Prices[],2,FALSE)*S401)</f>
        <v>0</v>
      </c>
      <c r="AE401" s="132">
        <f t="shared" si="25"/>
        <v>0</v>
      </c>
      <c r="AF401" s="91"/>
      <c r="AG401" s="91"/>
      <c r="AH401" s="91"/>
      <c r="AI401" s="91"/>
      <c r="AJ401" s="91"/>
      <c r="AK401" s="91"/>
      <c r="AL401" s="91"/>
      <c r="AM401" s="91"/>
      <c r="AN401" s="91"/>
      <c r="AO401" s="91"/>
      <c r="AP401" s="91"/>
      <c r="AQ401" s="91"/>
      <c r="AR401" s="91"/>
      <c r="AS401" s="91"/>
      <c r="AT401" s="91"/>
      <c r="AU401" s="132">
        <f>(VLOOKUP($AF$8,Prices[],2,FALSE)*AF401)+(VLOOKUP($AG$8,Prices[],2,FALSE)*AG401)+(VLOOKUP($AH$8,Prices[],2,FALSE)*AH401)+(VLOOKUP($AI$8,Prices[],2,FALSE)*AI401)+(VLOOKUP($AJ$8,Prices[],2,FALSE)*AJ401)+(VLOOKUP($AK$8,Prices[],2,FALSE)*AK401)+(VLOOKUP($AL$8,Prices[],2,FALSE)*AL401)+(VLOOKUP($AM$8,Prices[],2,FALSE)*AM401)+(VLOOKUP($AN$8,Prices[],2,FALSE)*AN401)+(VLOOKUP($AO$8,Prices[],2,FALSE)*AO401)+(VLOOKUP($AP$8,Prices[],2,FALSE)*AP401)+(VLOOKUP($AT$8,Prices[],2,FALSE)*AT401)+(VLOOKUP($AQ$8,Prices[],2,FALSE)*AQ401)+(VLOOKUP($AR$8,Prices[],2,FALSE)*AR401)+(VLOOKUP($AS$8,Prices[],2,FALSE)*AS401)</f>
        <v>0</v>
      </c>
      <c r="AV401" s="132">
        <f t="shared" si="26"/>
        <v>0</v>
      </c>
      <c r="AW401" s="91" t="str">
        <f t="shared" si="27"/>
        <v xml:space="preserve"> </v>
      </c>
      <c r="AX401" s="91" t="str">
        <f>IFERROR(IF(VLOOKUP(C401,'Overdue Credits'!$A:$F,6,0)&gt;2,"High Risk Customer",IF(VLOOKUP(C401,'Overdue Credits'!$A:$F,6,0)&gt;0,"Medium Risk Customer","Low Risk Customer")),"Low Risk Customer")</f>
        <v>Low Risk Customer</v>
      </c>
    </row>
    <row r="402" spans="1:50" x14ac:dyDescent="0.3">
      <c r="A402" s="14">
        <v>394</v>
      </c>
      <c r="B402" s="14" t="s">
        <v>27</v>
      </c>
      <c r="C402" s="14" t="s">
        <v>163</v>
      </c>
      <c r="D402" s="14"/>
      <c r="E402" s="14" t="s">
        <v>164</v>
      </c>
      <c r="F402" s="14" t="s">
        <v>752</v>
      </c>
      <c r="G402" s="137">
        <f t="shared" si="24"/>
        <v>46</v>
      </c>
      <c r="H402" s="91"/>
      <c r="I402" s="91"/>
      <c r="J402" s="91">
        <v>2</v>
      </c>
      <c r="K402" s="91">
        <v>7</v>
      </c>
      <c r="L402" s="91"/>
      <c r="M402" s="91"/>
      <c r="N402" s="91">
        <v>8</v>
      </c>
      <c r="O402" s="91">
        <v>5</v>
      </c>
      <c r="P402" s="91"/>
      <c r="Q402" s="91"/>
      <c r="R402" s="91"/>
      <c r="S402" s="91"/>
      <c r="T402" s="91"/>
      <c r="U402" s="91"/>
      <c r="V402" s="91">
        <v>16</v>
      </c>
      <c r="W402" s="91">
        <v>1</v>
      </c>
      <c r="X402" s="91">
        <v>7</v>
      </c>
      <c r="Y402" s="91"/>
      <c r="Z402" s="91"/>
      <c r="AA402" s="91"/>
      <c r="AB402" s="91"/>
      <c r="AC402" s="132">
        <f>(VLOOKUP($H$8,Prices[],2,FALSE)*H402)+(VLOOKUP($I$8,Prices[],2,FALSE)*I402)+(VLOOKUP($J$8,Prices[],2,FALSE)*J402)+(VLOOKUP($K$8,Prices[],2,FALSE)*K402)+(VLOOKUP($L$8,Prices[],2,FALSE)*L402)+(VLOOKUP($M$8,Prices[],2,FALSE)*M402)+(VLOOKUP($N$8,Prices[],2,FALSE)*N402)+(VLOOKUP($T$8,Prices[],2,FALSE)*T402)+(VLOOKUP($U$8,Prices[],2,FALSE)*U402)+(VLOOKUP($V$8,Prices[],2,FALSE)*V402)+(VLOOKUP($W$8,Prices[],2,FALSE)*W402)+(VLOOKUP($X$8,Prices[],2,FALSE)*X402)+(VLOOKUP($Y$8,Prices[],2,FALSE)*Y402)+(VLOOKUP($Z$8,Prices[],2,FALSE)*Z402)+(VLOOKUP($AB$8,Prices[],2,FALSE)*AB402)+(VLOOKUP($O$8,Prices[],2,FALSE)*O402)+(VLOOKUP($P$8,Prices[],2,FALSE)*P402)+(VLOOKUP($Q$8,Prices[],2,FALSE)*Q402)+(VLOOKUP($R$8,Prices[],2,FALSE)*R402)+(VLOOKUP($AA$8,Prices[],2,FALSE)*AA402)+(VLOOKUP($S$8,Prices[],2,FALSE)*S402)</f>
        <v>5979000</v>
      </c>
      <c r="AE402" s="132">
        <f t="shared" si="25"/>
        <v>19</v>
      </c>
      <c r="AF402" s="91"/>
      <c r="AG402" s="91"/>
      <c r="AH402" s="91"/>
      <c r="AI402" s="91"/>
      <c r="AJ402" s="91"/>
      <c r="AK402" s="91"/>
      <c r="AL402" s="91">
        <v>1</v>
      </c>
      <c r="AM402" s="91">
        <v>1</v>
      </c>
      <c r="AN402" s="91"/>
      <c r="AO402" s="91"/>
      <c r="AP402" s="91">
        <v>17</v>
      </c>
      <c r="AQ402" s="91"/>
      <c r="AR402" s="91"/>
      <c r="AS402" s="91"/>
      <c r="AT402" s="91"/>
      <c r="AU402" s="132">
        <f>(VLOOKUP($AF$8,Prices[],2,FALSE)*AF402)+(VLOOKUP($AG$8,Prices[],2,FALSE)*AG402)+(VLOOKUP($AH$8,Prices[],2,FALSE)*AH402)+(VLOOKUP($AI$8,Prices[],2,FALSE)*AI402)+(VLOOKUP($AJ$8,Prices[],2,FALSE)*AJ402)+(VLOOKUP($AK$8,Prices[],2,FALSE)*AK402)+(VLOOKUP($AL$8,Prices[],2,FALSE)*AL402)+(VLOOKUP($AM$8,Prices[],2,FALSE)*AM402)+(VLOOKUP($AN$8,Prices[],2,FALSE)*AN402)+(VLOOKUP($AO$8,Prices[],2,FALSE)*AO402)+(VLOOKUP($AP$8,Prices[],2,FALSE)*AP402)+(VLOOKUP($AT$8,Prices[],2,FALSE)*AT402)+(VLOOKUP($AQ$8,Prices[],2,FALSE)*AQ402)+(VLOOKUP($AR$8,Prices[],2,FALSE)*AR402)+(VLOOKUP($AS$8,Prices[],2,FALSE)*AS402)</f>
        <v>2090000</v>
      </c>
      <c r="AV402" s="132">
        <f t="shared" si="26"/>
        <v>2092649.9999999998</v>
      </c>
      <c r="AW402" s="91" t="str">
        <f t="shared" si="27"/>
        <v>Credit is within Limit</v>
      </c>
      <c r="AX402" s="91" t="str">
        <f>IFERROR(IF(VLOOKUP(C402,'Overdue Credits'!$A:$F,6,0)&gt;2,"High Risk Customer",IF(VLOOKUP(C402,'Overdue Credits'!$A:$F,6,0)&gt;0,"Medium Risk Customer","Low Risk Customer")),"Low Risk Customer")</f>
        <v>Low Risk Customer</v>
      </c>
    </row>
    <row r="403" spans="1:50" x14ac:dyDescent="0.3">
      <c r="A403" s="14">
        <v>395</v>
      </c>
      <c r="B403" s="14" t="s">
        <v>27</v>
      </c>
      <c r="C403" s="14" t="s">
        <v>303</v>
      </c>
      <c r="D403" s="14"/>
      <c r="E403" s="14" t="s">
        <v>304</v>
      </c>
      <c r="F403" s="14" t="s">
        <v>753</v>
      </c>
      <c r="G403" s="137">
        <f t="shared" si="24"/>
        <v>40</v>
      </c>
      <c r="H403" s="91"/>
      <c r="I403" s="91"/>
      <c r="J403" s="91">
        <v>3</v>
      </c>
      <c r="K403" s="91">
        <v>3</v>
      </c>
      <c r="L403" s="91"/>
      <c r="M403" s="91"/>
      <c r="N403" s="91">
        <v>10</v>
      </c>
      <c r="O403" s="91">
        <v>3</v>
      </c>
      <c r="P403" s="91"/>
      <c r="Q403" s="91"/>
      <c r="R403" s="91"/>
      <c r="S403" s="91"/>
      <c r="T403" s="91"/>
      <c r="U403" s="91"/>
      <c r="V403" s="91">
        <v>5</v>
      </c>
      <c r="W403" s="91">
        <v>1</v>
      </c>
      <c r="X403" s="91">
        <v>5</v>
      </c>
      <c r="Y403" s="91">
        <v>10</v>
      </c>
      <c r="Z403" s="91"/>
      <c r="AA403" s="91"/>
      <c r="AB403" s="91"/>
      <c r="AC403" s="132">
        <f>(VLOOKUP($H$8,Prices[],2,FALSE)*H403)+(VLOOKUP($I$8,Prices[],2,FALSE)*I403)+(VLOOKUP($J$8,Prices[],2,FALSE)*J403)+(VLOOKUP($K$8,Prices[],2,FALSE)*K403)+(VLOOKUP($L$8,Prices[],2,FALSE)*L403)+(VLOOKUP($M$8,Prices[],2,FALSE)*M403)+(VLOOKUP($N$8,Prices[],2,FALSE)*N403)+(VLOOKUP($T$8,Prices[],2,FALSE)*T403)+(VLOOKUP($U$8,Prices[],2,FALSE)*U403)+(VLOOKUP($V$8,Prices[],2,FALSE)*V403)+(VLOOKUP($W$8,Prices[],2,FALSE)*W403)+(VLOOKUP($X$8,Prices[],2,FALSE)*X403)+(VLOOKUP($Y$8,Prices[],2,FALSE)*Y403)+(VLOOKUP($Z$8,Prices[],2,FALSE)*Z403)+(VLOOKUP($AB$8,Prices[],2,FALSE)*AB403)+(VLOOKUP($O$8,Prices[],2,FALSE)*O403)+(VLOOKUP($P$8,Prices[],2,FALSE)*P403)+(VLOOKUP($Q$8,Prices[],2,FALSE)*Q403)+(VLOOKUP($R$8,Prices[],2,FALSE)*R403)+(VLOOKUP($AA$8,Prices[],2,FALSE)*AA403)+(VLOOKUP($S$8,Prices[],2,FALSE)*S403)</f>
        <v>4971000</v>
      </c>
      <c r="AE403" s="132">
        <f t="shared" si="25"/>
        <v>10.9</v>
      </c>
      <c r="AF403" s="91"/>
      <c r="AG403" s="91"/>
      <c r="AH403" s="91">
        <v>2</v>
      </c>
      <c r="AI403" s="91">
        <v>2</v>
      </c>
      <c r="AJ403" s="91"/>
      <c r="AK403" s="91"/>
      <c r="AL403" s="91">
        <v>2</v>
      </c>
      <c r="AM403" s="91">
        <v>2</v>
      </c>
      <c r="AN403" s="91"/>
      <c r="AO403" s="91"/>
      <c r="AP403" s="91">
        <v>2.9</v>
      </c>
      <c r="AQ403" s="91"/>
      <c r="AR403" s="91"/>
      <c r="AS403" s="91"/>
      <c r="AT403" s="91"/>
      <c r="AU403" s="132">
        <f>(VLOOKUP($AF$8,Prices[],2,FALSE)*AF403)+(VLOOKUP($AG$8,Prices[],2,FALSE)*AG403)+(VLOOKUP($AH$8,Prices[],2,FALSE)*AH403)+(VLOOKUP($AI$8,Prices[],2,FALSE)*AI403)+(VLOOKUP($AJ$8,Prices[],2,FALSE)*AJ403)+(VLOOKUP($AK$8,Prices[],2,FALSE)*AK403)+(VLOOKUP($AL$8,Prices[],2,FALSE)*AL403)+(VLOOKUP($AM$8,Prices[],2,FALSE)*AM403)+(VLOOKUP($AN$8,Prices[],2,FALSE)*AN403)+(VLOOKUP($AO$8,Prices[],2,FALSE)*AO403)+(VLOOKUP($AP$8,Prices[],2,FALSE)*AP403)+(VLOOKUP($AT$8,Prices[],2,FALSE)*AT403)+(VLOOKUP($AQ$8,Prices[],2,FALSE)*AQ403)+(VLOOKUP($AR$8,Prices[],2,FALSE)*AR403)+(VLOOKUP($AS$8,Prices[],2,FALSE)*AS403)</f>
        <v>1738500</v>
      </c>
      <c r="AV403" s="132">
        <f t="shared" si="26"/>
        <v>1739850</v>
      </c>
      <c r="AW403" s="91" t="str">
        <f t="shared" si="27"/>
        <v>Credit is within Limit</v>
      </c>
      <c r="AX403" s="91" t="str">
        <f>IFERROR(IF(VLOOKUP(C403,'Overdue Credits'!$A:$F,6,0)&gt;2,"High Risk Customer",IF(VLOOKUP(C403,'Overdue Credits'!$A:$F,6,0)&gt;0,"Medium Risk Customer","Low Risk Customer")),"Low Risk Customer")</f>
        <v>Low Risk Customer</v>
      </c>
    </row>
    <row r="404" spans="1:50" x14ac:dyDescent="0.3">
      <c r="A404" s="14">
        <v>396</v>
      </c>
      <c r="B404" s="14" t="s">
        <v>27</v>
      </c>
      <c r="C404" s="14" t="s">
        <v>996</v>
      </c>
      <c r="D404" s="14"/>
      <c r="E404" s="14" t="s">
        <v>997</v>
      </c>
      <c r="F404" s="14" t="s">
        <v>752</v>
      </c>
      <c r="G404" s="137">
        <f t="shared" si="24"/>
        <v>35</v>
      </c>
      <c r="H404" s="91"/>
      <c r="I404" s="91"/>
      <c r="J404" s="91">
        <v>5</v>
      </c>
      <c r="K404" s="91">
        <v>3</v>
      </c>
      <c r="L404" s="91"/>
      <c r="M404" s="91"/>
      <c r="N404" s="91">
        <v>5</v>
      </c>
      <c r="O404" s="91">
        <v>3</v>
      </c>
      <c r="P404" s="91"/>
      <c r="Q404" s="91"/>
      <c r="R404" s="91"/>
      <c r="S404" s="91"/>
      <c r="T404" s="91"/>
      <c r="U404" s="91"/>
      <c r="V404" s="91">
        <v>10</v>
      </c>
      <c r="W404" s="91">
        <v>1</v>
      </c>
      <c r="X404" s="91">
        <v>3</v>
      </c>
      <c r="Y404" s="91">
        <v>5</v>
      </c>
      <c r="Z404" s="91"/>
      <c r="AA404" s="91"/>
      <c r="AB404" s="91"/>
      <c r="AC404" s="132">
        <f>(VLOOKUP($H$8,Prices[],2,FALSE)*H404)+(VLOOKUP($I$8,Prices[],2,FALSE)*I404)+(VLOOKUP($J$8,Prices[],2,FALSE)*J404)+(VLOOKUP($K$8,Prices[],2,FALSE)*K404)+(VLOOKUP($L$8,Prices[],2,FALSE)*L404)+(VLOOKUP($M$8,Prices[],2,FALSE)*M404)+(VLOOKUP($N$8,Prices[],2,FALSE)*N404)+(VLOOKUP($T$8,Prices[],2,FALSE)*T404)+(VLOOKUP($U$8,Prices[],2,FALSE)*U404)+(VLOOKUP($V$8,Prices[],2,FALSE)*V404)+(VLOOKUP($W$8,Prices[],2,FALSE)*W404)+(VLOOKUP($X$8,Prices[],2,FALSE)*X404)+(VLOOKUP($Y$8,Prices[],2,FALSE)*Y404)+(VLOOKUP($Z$8,Prices[],2,FALSE)*Z404)+(VLOOKUP($AB$8,Prices[],2,FALSE)*AB404)+(VLOOKUP($O$8,Prices[],2,FALSE)*O404)+(VLOOKUP($P$8,Prices[],2,FALSE)*P404)+(VLOOKUP($Q$8,Prices[],2,FALSE)*Q404)+(VLOOKUP($R$8,Prices[],2,FALSE)*R404)+(VLOOKUP($AA$8,Prices[],2,FALSE)*AA404)+(VLOOKUP($S$8,Prices[],2,FALSE)*S404)</f>
        <v>4694500</v>
      </c>
      <c r="AE404" s="132">
        <f t="shared" si="25"/>
        <v>9.5</v>
      </c>
      <c r="AF404" s="91"/>
      <c r="AG404" s="91"/>
      <c r="AH404" s="91">
        <v>2</v>
      </c>
      <c r="AI404" s="91">
        <v>1.5</v>
      </c>
      <c r="AJ404" s="91"/>
      <c r="AK404" s="91"/>
      <c r="AL404" s="91">
        <v>2</v>
      </c>
      <c r="AM404" s="91">
        <v>2</v>
      </c>
      <c r="AN404" s="91"/>
      <c r="AO404" s="91"/>
      <c r="AP404" s="91">
        <v>2</v>
      </c>
      <c r="AQ404" s="91"/>
      <c r="AR404" s="91"/>
      <c r="AS404" s="91"/>
      <c r="AT404" s="91"/>
      <c r="AU404" s="132">
        <f>(VLOOKUP($AF$8,Prices[],2,FALSE)*AF404)+(VLOOKUP($AG$8,Prices[],2,FALSE)*AG404)+(VLOOKUP($AH$8,Prices[],2,FALSE)*AH404)+(VLOOKUP($AI$8,Prices[],2,FALSE)*AI404)+(VLOOKUP($AJ$8,Prices[],2,FALSE)*AJ404)+(VLOOKUP($AK$8,Prices[],2,FALSE)*AK404)+(VLOOKUP($AL$8,Prices[],2,FALSE)*AL404)+(VLOOKUP($AM$8,Prices[],2,FALSE)*AM404)+(VLOOKUP($AN$8,Prices[],2,FALSE)*AN404)+(VLOOKUP($AO$8,Prices[],2,FALSE)*AO404)+(VLOOKUP($AP$8,Prices[],2,FALSE)*AP404)+(VLOOKUP($AT$8,Prices[],2,FALSE)*AT404)+(VLOOKUP($AQ$8,Prices[],2,FALSE)*AQ404)+(VLOOKUP($AR$8,Prices[],2,FALSE)*AR404)+(VLOOKUP($AS$8,Prices[],2,FALSE)*AS404)</f>
        <v>1532500</v>
      </c>
      <c r="AV404" s="132">
        <f t="shared" si="26"/>
        <v>1643075</v>
      </c>
      <c r="AW404" s="91" t="str">
        <f t="shared" si="27"/>
        <v>Credit is within Limit</v>
      </c>
      <c r="AX404" s="91" t="str">
        <f>IFERROR(IF(VLOOKUP(C404,'Overdue Credits'!$A:$F,6,0)&gt;2,"High Risk Customer",IF(VLOOKUP(C404,'Overdue Credits'!$A:$F,6,0)&gt;0,"Medium Risk Customer","Low Risk Customer")),"Low Risk Customer")</f>
        <v>Low Risk Customer</v>
      </c>
    </row>
    <row r="405" spans="1:50" x14ac:dyDescent="0.3">
      <c r="A405" s="14">
        <v>397</v>
      </c>
      <c r="B405" s="14" t="s">
        <v>27</v>
      </c>
      <c r="C405" s="14" t="s">
        <v>988</v>
      </c>
      <c r="D405" s="14"/>
      <c r="E405" s="14" t="s">
        <v>989</v>
      </c>
      <c r="F405" s="14" t="s">
        <v>752</v>
      </c>
      <c r="G405" s="137">
        <f t="shared" si="24"/>
        <v>35</v>
      </c>
      <c r="H405" s="91"/>
      <c r="I405" s="91"/>
      <c r="J405" s="91">
        <v>5</v>
      </c>
      <c r="K405" s="91">
        <v>3</v>
      </c>
      <c r="L405" s="91"/>
      <c r="M405" s="91"/>
      <c r="N405" s="91">
        <v>5</v>
      </c>
      <c r="O405" s="91">
        <v>3</v>
      </c>
      <c r="P405" s="91"/>
      <c r="Q405" s="91"/>
      <c r="R405" s="91"/>
      <c r="S405" s="91"/>
      <c r="T405" s="91"/>
      <c r="U405" s="91"/>
      <c r="V405" s="91">
        <v>10</v>
      </c>
      <c r="W405" s="91">
        <v>1</v>
      </c>
      <c r="X405" s="91">
        <v>3</v>
      </c>
      <c r="Y405" s="91">
        <v>5</v>
      </c>
      <c r="Z405" s="91"/>
      <c r="AA405" s="91"/>
      <c r="AB405" s="91"/>
      <c r="AC405" s="132">
        <f>(VLOOKUP($H$8,Prices[],2,FALSE)*H405)+(VLOOKUP($I$8,Prices[],2,FALSE)*I405)+(VLOOKUP($J$8,Prices[],2,FALSE)*J405)+(VLOOKUP($K$8,Prices[],2,FALSE)*K405)+(VLOOKUP($L$8,Prices[],2,FALSE)*L405)+(VLOOKUP($M$8,Prices[],2,FALSE)*M405)+(VLOOKUP($N$8,Prices[],2,FALSE)*N405)+(VLOOKUP($T$8,Prices[],2,FALSE)*T405)+(VLOOKUP($U$8,Prices[],2,FALSE)*U405)+(VLOOKUP($V$8,Prices[],2,FALSE)*V405)+(VLOOKUP($W$8,Prices[],2,FALSE)*W405)+(VLOOKUP($X$8,Prices[],2,FALSE)*X405)+(VLOOKUP($Y$8,Prices[],2,FALSE)*Y405)+(VLOOKUP($Z$8,Prices[],2,FALSE)*Z405)+(VLOOKUP($AB$8,Prices[],2,FALSE)*AB405)+(VLOOKUP($O$8,Prices[],2,FALSE)*O405)+(VLOOKUP($P$8,Prices[],2,FALSE)*P405)+(VLOOKUP($Q$8,Prices[],2,FALSE)*Q405)+(VLOOKUP($R$8,Prices[],2,FALSE)*R405)+(VLOOKUP($AA$8,Prices[],2,FALSE)*AA405)+(VLOOKUP($S$8,Prices[],2,FALSE)*S405)</f>
        <v>4694500</v>
      </c>
      <c r="AE405" s="132">
        <f t="shared" si="25"/>
        <v>9.4</v>
      </c>
      <c r="AF405" s="91"/>
      <c r="AG405" s="91"/>
      <c r="AH405" s="91">
        <v>2</v>
      </c>
      <c r="AI405" s="91">
        <v>1.5</v>
      </c>
      <c r="AJ405" s="91"/>
      <c r="AK405" s="91"/>
      <c r="AL405" s="91">
        <v>2</v>
      </c>
      <c r="AM405" s="91">
        <v>2</v>
      </c>
      <c r="AN405" s="91"/>
      <c r="AO405" s="91"/>
      <c r="AP405" s="91">
        <v>1.9</v>
      </c>
      <c r="AQ405" s="91"/>
      <c r="AR405" s="91"/>
      <c r="AS405" s="91"/>
      <c r="AT405" s="91"/>
      <c r="AU405" s="132">
        <f>(VLOOKUP($AF$8,Prices[],2,FALSE)*AF405)+(VLOOKUP($AG$8,Prices[],2,FALSE)*AG405)+(VLOOKUP($AH$8,Prices[],2,FALSE)*AH405)+(VLOOKUP($AI$8,Prices[],2,FALSE)*AI405)+(VLOOKUP($AJ$8,Prices[],2,FALSE)*AJ405)+(VLOOKUP($AK$8,Prices[],2,FALSE)*AK405)+(VLOOKUP($AL$8,Prices[],2,FALSE)*AL405)+(VLOOKUP($AM$8,Prices[],2,FALSE)*AM405)+(VLOOKUP($AN$8,Prices[],2,FALSE)*AN405)+(VLOOKUP($AO$8,Prices[],2,FALSE)*AO405)+(VLOOKUP($AP$8,Prices[],2,FALSE)*AP405)+(VLOOKUP($AT$8,Prices[],2,FALSE)*AT405)+(VLOOKUP($AQ$8,Prices[],2,FALSE)*AQ405)+(VLOOKUP($AR$8,Prices[],2,FALSE)*AR405)+(VLOOKUP($AS$8,Prices[],2,FALSE)*AS405)</f>
        <v>1522000</v>
      </c>
      <c r="AV405" s="132">
        <f t="shared" si="26"/>
        <v>1643075</v>
      </c>
      <c r="AW405" s="91" t="str">
        <f t="shared" si="27"/>
        <v>Credit is within Limit</v>
      </c>
      <c r="AX405" s="91" t="str">
        <f>IFERROR(IF(VLOOKUP(C405,'Overdue Credits'!$A:$F,6,0)&gt;2,"High Risk Customer",IF(VLOOKUP(C405,'Overdue Credits'!$A:$F,6,0)&gt;0,"Medium Risk Customer","Low Risk Customer")),"Low Risk Customer")</f>
        <v>Medium Risk Customer</v>
      </c>
    </row>
    <row r="406" spans="1:50" x14ac:dyDescent="0.3">
      <c r="A406" s="14">
        <v>398</v>
      </c>
      <c r="B406" s="14" t="s">
        <v>27</v>
      </c>
      <c r="C406" s="14" t="s">
        <v>301</v>
      </c>
      <c r="D406" s="14"/>
      <c r="E406" s="14" t="s">
        <v>302</v>
      </c>
      <c r="F406" s="14" t="s">
        <v>753</v>
      </c>
      <c r="G406" s="137">
        <f t="shared" si="24"/>
        <v>50</v>
      </c>
      <c r="H406" s="91"/>
      <c r="I406" s="91"/>
      <c r="J406" s="91">
        <v>5</v>
      </c>
      <c r="K406" s="91">
        <v>5</v>
      </c>
      <c r="L406" s="91"/>
      <c r="M406" s="91"/>
      <c r="N406" s="91">
        <v>10</v>
      </c>
      <c r="O406" s="91">
        <v>4</v>
      </c>
      <c r="P406" s="91"/>
      <c r="Q406" s="91"/>
      <c r="R406" s="91"/>
      <c r="S406" s="91"/>
      <c r="T406" s="91"/>
      <c r="U406" s="91"/>
      <c r="V406" s="91">
        <v>10</v>
      </c>
      <c r="W406" s="91">
        <v>2</v>
      </c>
      <c r="X406" s="91">
        <v>5</v>
      </c>
      <c r="Y406" s="91">
        <v>9</v>
      </c>
      <c r="Z406" s="91"/>
      <c r="AA406" s="91"/>
      <c r="AB406" s="91"/>
      <c r="AC406" s="132">
        <f>(VLOOKUP($H$8,Prices[],2,FALSE)*H406)+(VLOOKUP($I$8,Prices[],2,FALSE)*I406)+(VLOOKUP($J$8,Prices[],2,FALSE)*J406)+(VLOOKUP($K$8,Prices[],2,FALSE)*K406)+(VLOOKUP($L$8,Prices[],2,FALSE)*L406)+(VLOOKUP($M$8,Prices[],2,FALSE)*M406)+(VLOOKUP($N$8,Prices[],2,FALSE)*N406)+(VLOOKUP($T$8,Prices[],2,FALSE)*T406)+(VLOOKUP($U$8,Prices[],2,FALSE)*U406)+(VLOOKUP($V$8,Prices[],2,FALSE)*V406)+(VLOOKUP($W$8,Prices[],2,FALSE)*W406)+(VLOOKUP($X$8,Prices[],2,FALSE)*X406)+(VLOOKUP($Y$8,Prices[],2,FALSE)*Y406)+(VLOOKUP($Z$8,Prices[],2,FALSE)*Z406)+(VLOOKUP($AB$8,Prices[],2,FALSE)*AB406)+(VLOOKUP($O$8,Prices[],2,FALSE)*O406)+(VLOOKUP($P$8,Prices[],2,FALSE)*P406)+(VLOOKUP($Q$8,Prices[],2,FALSE)*Q406)+(VLOOKUP($R$8,Prices[],2,FALSE)*R406)+(VLOOKUP($AA$8,Prices[],2,FALSE)*AA406)+(VLOOKUP($S$8,Prices[],2,FALSE)*S406)</f>
        <v>6436000</v>
      </c>
      <c r="AE406" s="132">
        <f t="shared" si="25"/>
        <v>14.3</v>
      </c>
      <c r="AF406" s="91"/>
      <c r="AG406" s="91"/>
      <c r="AH406" s="91">
        <v>2.5</v>
      </c>
      <c r="AI406" s="91">
        <v>2.5</v>
      </c>
      <c r="AJ406" s="91"/>
      <c r="AK406" s="91"/>
      <c r="AL406" s="91">
        <v>2.5</v>
      </c>
      <c r="AM406" s="91">
        <v>2.5</v>
      </c>
      <c r="AN406" s="91"/>
      <c r="AO406" s="91"/>
      <c r="AP406" s="91">
        <v>4.3</v>
      </c>
      <c r="AQ406" s="91"/>
      <c r="AR406" s="91"/>
      <c r="AS406" s="91"/>
      <c r="AT406" s="91"/>
      <c r="AU406" s="132">
        <f>(VLOOKUP($AF$8,Prices[],2,FALSE)*AF406)+(VLOOKUP($AG$8,Prices[],2,FALSE)*AG406)+(VLOOKUP($AH$8,Prices[],2,FALSE)*AH406)+(VLOOKUP($AI$8,Prices[],2,FALSE)*AI406)+(VLOOKUP($AJ$8,Prices[],2,FALSE)*AJ406)+(VLOOKUP($AK$8,Prices[],2,FALSE)*AK406)+(VLOOKUP($AL$8,Prices[],2,FALSE)*AL406)+(VLOOKUP($AM$8,Prices[],2,FALSE)*AM406)+(VLOOKUP($AN$8,Prices[],2,FALSE)*AN406)+(VLOOKUP($AO$8,Prices[],2,FALSE)*AO406)+(VLOOKUP($AP$8,Prices[],2,FALSE)*AP406)+(VLOOKUP($AT$8,Prices[],2,FALSE)*AT406)+(VLOOKUP($AQ$8,Prices[],2,FALSE)*AQ406)+(VLOOKUP($AR$8,Prices[],2,FALSE)*AR406)+(VLOOKUP($AS$8,Prices[],2,FALSE)*AS406)</f>
        <v>2244000</v>
      </c>
      <c r="AV406" s="132">
        <f t="shared" si="26"/>
        <v>2252600</v>
      </c>
      <c r="AW406" s="91" t="str">
        <f t="shared" si="27"/>
        <v>Credit is within Limit</v>
      </c>
      <c r="AX406" s="91" t="str">
        <f>IFERROR(IF(VLOOKUP(C406,'Overdue Credits'!$A:$F,6,0)&gt;2,"High Risk Customer",IF(VLOOKUP(C406,'Overdue Credits'!$A:$F,6,0)&gt;0,"Medium Risk Customer","Low Risk Customer")),"Low Risk Customer")</f>
        <v>Low Risk Customer</v>
      </c>
    </row>
    <row r="407" spans="1:50" x14ac:dyDescent="0.3">
      <c r="A407" s="14">
        <v>399</v>
      </c>
      <c r="B407" s="14" t="s">
        <v>27</v>
      </c>
      <c r="C407" s="14" t="s">
        <v>998</v>
      </c>
      <c r="D407" s="14"/>
      <c r="E407" s="14" t="s">
        <v>999</v>
      </c>
      <c r="F407" s="14" t="s">
        <v>752</v>
      </c>
      <c r="G407" s="137">
        <f t="shared" si="24"/>
        <v>40</v>
      </c>
      <c r="H407" s="91"/>
      <c r="I407" s="91"/>
      <c r="J407" s="91">
        <v>4</v>
      </c>
      <c r="K407" s="91">
        <v>3</v>
      </c>
      <c r="L407" s="91"/>
      <c r="M407" s="91"/>
      <c r="N407" s="91">
        <v>7</v>
      </c>
      <c r="O407" s="91">
        <v>3</v>
      </c>
      <c r="P407" s="91"/>
      <c r="Q407" s="91"/>
      <c r="R407" s="91"/>
      <c r="S407" s="91"/>
      <c r="T407" s="91"/>
      <c r="U407" s="91"/>
      <c r="V407" s="91">
        <v>10</v>
      </c>
      <c r="W407" s="91">
        <v>1</v>
      </c>
      <c r="X407" s="91">
        <v>5</v>
      </c>
      <c r="Y407" s="91">
        <v>7</v>
      </c>
      <c r="Z407" s="91"/>
      <c r="AA407" s="91"/>
      <c r="AB407" s="91"/>
      <c r="AC407" s="132">
        <f>(VLOOKUP($H$8,Prices[],2,FALSE)*H407)+(VLOOKUP($I$8,Prices[],2,FALSE)*I407)+(VLOOKUP($J$8,Prices[],2,FALSE)*J407)+(VLOOKUP($K$8,Prices[],2,FALSE)*K407)+(VLOOKUP($L$8,Prices[],2,FALSE)*L407)+(VLOOKUP($M$8,Prices[],2,FALSE)*M407)+(VLOOKUP($N$8,Prices[],2,FALSE)*N407)+(VLOOKUP($T$8,Prices[],2,FALSE)*T407)+(VLOOKUP($U$8,Prices[],2,FALSE)*U407)+(VLOOKUP($V$8,Prices[],2,FALSE)*V407)+(VLOOKUP($W$8,Prices[],2,FALSE)*W407)+(VLOOKUP($X$8,Prices[],2,FALSE)*X407)+(VLOOKUP($Y$8,Prices[],2,FALSE)*Y407)+(VLOOKUP($Z$8,Prices[],2,FALSE)*Z407)+(VLOOKUP($AB$8,Prices[],2,FALSE)*AB407)+(VLOOKUP($O$8,Prices[],2,FALSE)*O407)+(VLOOKUP($P$8,Prices[],2,FALSE)*P407)+(VLOOKUP($Q$8,Prices[],2,FALSE)*Q407)+(VLOOKUP($R$8,Prices[],2,FALSE)*R407)+(VLOOKUP($AA$8,Prices[],2,FALSE)*AA407)+(VLOOKUP($S$8,Prices[],2,FALSE)*S407)</f>
        <v>5153500</v>
      </c>
      <c r="AE407" s="132">
        <f t="shared" si="25"/>
        <v>11.5</v>
      </c>
      <c r="AF407" s="91"/>
      <c r="AG407" s="91"/>
      <c r="AH407" s="91">
        <v>2</v>
      </c>
      <c r="AI407" s="91">
        <v>2</v>
      </c>
      <c r="AJ407" s="91"/>
      <c r="AK407" s="91"/>
      <c r="AL407" s="91">
        <v>2</v>
      </c>
      <c r="AM407" s="91">
        <v>2</v>
      </c>
      <c r="AN407" s="91"/>
      <c r="AO407" s="91"/>
      <c r="AP407" s="91">
        <v>3.5</v>
      </c>
      <c r="AQ407" s="91"/>
      <c r="AR407" s="91"/>
      <c r="AS407" s="91"/>
      <c r="AT407" s="91"/>
      <c r="AU407" s="132">
        <f>(VLOOKUP($AF$8,Prices[],2,FALSE)*AF407)+(VLOOKUP($AG$8,Prices[],2,FALSE)*AG407)+(VLOOKUP($AH$8,Prices[],2,FALSE)*AH407)+(VLOOKUP($AI$8,Prices[],2,FALSE)*AI407)+(VLOOKUP($AJ$8,Prices[],2,FALSE)*AJ407)+(VLOOKUP($AK$8,Prices[],2,FALSE)*AK407)+(VLOOKUP($AL$8,Prices[],2,FALSE)*AL407)+(VLOOKUP($AM$8,Prices[],2,FALSE)*AM407)+(VLOOKUP($AN$8,Prices[],2,FALSE)*AN407)+(VLOOKUP($AO$8,Prices[],2,FALSE)*AO407)+(VLOOKUP($AP$8,Prices[],2,FALSE)*AP407)+(VLOOKUP($AT$8,Prices[],2,FALSE)*AT407)+(VLOOKUP($AQ$8,Prices[],2,FALSE)*AQ407)+(VLOOKUP($AR$8,Prices[],2,FALSE)*AR407)+(VLOOKUP($AS$8,Prices[],2,FALSE)*AS407)</f>
        <v>1801500</v>
      </c>
      <c r="AV407" s="132">
        <f t="shared" si="26"/>
        <v>1803725</v>
      </c>
      <c r="AW407" s="91" t="str">
        <f t="shared" si="27"/>
        <v>Credit is within Limit</v>
      </c>
      <c r="AX407" s="91" t="str">
        <f>IFERROR(IF(VLOOKUP(C407,'Overdue Credits'!$A:$F,6,0)&gt;2,"High Risk Customer",IF(VLOOKUP(C407,'Overdue Credits'!$A:$F,6,0)&gt;0,"Medium Risk Customer","Low Risk Customer")),"Low Risk Customer")</f>
        <v>Low Risk Customer</v>
      </c>
    </row>
    <row r="408" spans="1:50" x14ac:dyDescent="0.3">
      <c r="A408" s="14">
        <v>400</v>
      </c>
      <c r="B408" s="14" t="s">
        <v>27</v>
      </c>
      <c r="C408" s="14" t="s">
        <v>1249</v>
      </c>
      <c r="D408" s="14"/>
      <c r="E408" s="14" t="s">
        <v>1269</v>
      </c>
      <c r="F408" s="14" t="s">
        <v>753</v>
      </c>
      <c r="G408" s="137">
        <f t="shared" si="24"/>
        <v>15</v>
      </c>
      <c r="H408" s="91"/>
      <c r="I408" s="91"/>
      <c r="J408" s="91">
        <v>2</v>
      </c>
      <c r="K408" s="91">
        <v>2</v>
      </c>
      <c r="L408" s="91"/>
      <c r="M408" s="91"/>
      <c r="N408" s="91">
        <v>3</v>
      </c>
      <c r="O408" s="91">
        <v>1.5</v>
      </c>
      <c r="P408" s="91"/>
      <c r="Q408" s="91"/>
      <c r="R408" s="91"/>
      <c r="S408" s="91"/>
      <c r="T408" s="91"/>
      <c r="U408" s="91"/>
      <c r="V408" s="91">
        <v>3</v>
      </c>
      <c r="W408" s="91">
        <v>0.5</v>
      </c>
      <c r="X408" s="91">
        <v>1</v>
      </c>
      <c r="Y408" s="91">
        <v>2</v>
      </c>
      <c r="Z408" s="91"/>
      <c r="AA408" s="91"/>
      <c r="AB408" s="91"/>
      <c r="AC408" s="132">
        <f>(VLOOKUP($H$8,Prices[],2,FALSE)*H408)+(VLOOKUP($I$8,Prices[],2,FALSE)*I408)+(VLOOKUP($J$8,Prices[],2,FALSE)*J408)+(VLOOKUP($K$8,Prices[],2,FALSE)*K408)+(VLOOKUP($L$8,Prices[],2,FALSE)*L408)+(VLOOKUP($M$8,Prices[],2,FALSE)*M408)+(VLOOKUP($N$8,Prices[],2,FALSE)*N408)+(VLOOKUP($T$8,Prices[],2,FALSE)*T408)+(VLOOKUP($U$8,Prices[],2,FALSE)*U408)+(VLOOKUP($V$8,Prices[],2,FALSE)*V408)+(VLOOKUP($W$8,Prices[],2,FALSE)*W408)+(VLOOKUP($X$8,Prices[],2,FALSE)*X408)+(VLOOKUP($Y$8,Prices[],2,FALSE)*Y408)+(VLOOKUP($Z$8,Prices[],2,FALSE)*Z408)+(VLOOKUP($AB$8,Prices[],2,FALSE)*AB408)+(VLOOKUP($O$8,Prices[],2,FALSE)*O408)+(VLOOKUP($P$8,Prices[],2,FALSE)*P408)+(VLOOKUP($Q$8,Prices[],2,FALSE)*Q408)+(VLOOKUP($R$8,Prices[],2,FALSE)*R408)+(VLOOKUP($AA$8,Prices[],2,FALSE)*AA408)+(VLOOKUP($S$8,Prices[],2,FALSE)*S408)</f>
        <v>2015000</v>
      </c>
      <c r="AE408" s="132">
        <f t="shared" si="25"/>
        <v>4.3</v>
      </c>
      <c r="AF408" s="91"/>
      <c r="AG408" s="91"/>
      <c r="AH408" s="91">
        <v>1</v>
      </c>
      <c r="AI408" s="91">
        <v>1</v>
      </c>
      <c r="AJ408" s="91"/>
      <c r="AK408" s="91"/>
      <c r="AL408" s="91">
        <v>1</v>
      </c>
      <c r="AM408" s="91"/>
      <c r="AN408" s="91"/>
      <c r="AO408" s="91"/>
      <c r="AP408" s="91">
        <v>1.3</v>
      </c>
      <c r="AQ408" s="91"/>
      <c r="AR408" s="91"/>
      <c r="AS408" s="91"/>
      <c r="AT408" s="91"/>
      <c r="AU408" s="132">
        <f>(VLOOKUP($AF$8,Prices[],2,FALSE)*AF408)+(VLOOKUP($AG$8,Prices[],2,FALSE)*AG408)+(VLOOKUP($AH$8,Prices[],2,FALSE)*AH408)+(VLOOKUP($AI$8,Prices[],2,FALSE)*AI408)+(VLOOKUP($AJ$8,Prices[],2,FALSE)*AJ408)+(VLOOKUP($AK$8,Prices[],2,FALSE)*AK408)+(VLOOKUP($AL$8,Prices[],2,FALSE)*AL408)+(VLOOKUP($AM$8,Prices[],2,FALSE)*AM408)+(VLOOKUP($AN$8,Prices[],2,FALSE)*AN408)+(VLOOKUP($AO$8,Prices[],2,FALSE)*AO408)+(VLOOKUP($AP$8,Prices[],2,FALSE)*AP408)+(VLOOKUP($AT$8,Prices[],2,FALSE)*AT408)+(VLOOKUP($AQ$8,Prices[],2,FALSE)*AQ408)+(VLOOKUP($AR$8,Prices[],2,FALSE)*AR408)+(VLOOKUP($AS$8,Prices[],2,FALSE)*AS408)</f>
        <v>701000</v>
      </c>
      <c r="AV408" s="132">
        <f t="shared" si="26"/>
        <v>705250</v>
      </c>
      <c r="AW408" s="91" t="str">
        <f t="shared" si="27"/>
        <v>Credit is within Limit</v>
      </c>
      <c r="AX408" s="91" t="str">
        <f>IFERROR(IF(VLOOKUP(C408,'Overdue Credits'!$A:$F,6,0)&gt;2,"High Risk Customer",IF(VLOOKUP(C408,'Overdue Credits'!$A:$F,6,0)&gt;0,"Medium Risk Customer","Low Risk Customer")),"Low Risk Customer")</f>
        <v>Low Risk Customer</v>
      </c>
    </row>
    <row r="409" spans="1:50" x14ac:dyDescent="0.3">
      <c r="A409" s="14">
        <v>401</v>
      </c>
      <c r="B409" s="14" t="s">
        <v>27</v>
      </c>
      <c r="C409" s="14" t="s">
        <v>1010</v>
      </c>
      <c r="D409" s="14"/>
      <c r="E409" s="14" t="s">
        <v>1011</v>
      </c>
      <c r="F409" s="14" t="s">
        <v>753</v>
      </c>
      <c r="G409" s="137">
        <f t="shared" si="24"/>
        <v>10</v>
      </c>
      <c r="H409" s="91"/>
      <c r="I409" s="91"/>
      <c r="J409" s="91"/>
      <c r="K409" s="91">
        <v>0.3</v>
      </c>
      <c r="L409" s="91"/>
      <c r="M409" s="91"/>
      <c r="N409" s="91">
        <v>3</v>
      </c>
      <c r="O409" s="91">
        <v>0.5</v>
      </c>
      <c r="P409" s="91"/>
      <c r="Q409" s="91"/>
      <c r="R409" s="91"/>
      <c r="S409" s="91"/>
      <c r="T409" s="91"/>
      <c r="U409" s="91"/>
      <c r="V409" s="91">
        <v>5</v>
      </c>
      <c r="W409" s="91"/>
      <c r="X409" s="91">
        <v>0.2</v>
      </c>
      <c r="Y409" s="91">
        <v>1</v>
      </c>
      <c r="Z409" s="91"/>
      <c r="AA409" s="91"/>
      <c r="AB409" s="91"/>
      <c r="AC409" s="132">
        <f>(VLOOKUP($H$8,Prices[],2,FALSE)*H409)+(VLOOKUP($I$8,Prices[],2,FALSE)*I409)+(VLOOKUP($J$8,Prices[],2,FALSE)*J409)+(VLOOKUP($K$8,Prices[],2,FALSE)*K409)+(VLOOKUP($L$8,Prices[],2,FALSE)*L409)+(VLOOKUP($M$8,Prices[],2,FALSE)*M409)+(VLOOKUP($N$8,Prices[],2,FALSE)*N409)+(VLOOKUP($T$8,Prices[],2,FALSE)*T409)+(VLOOKUP($U$8,Prices[],2,FALSE)*U409)+(VLOOKUP($V$8,Prices[],2,FALSE)*V409)+(VLOOKUP($W$8,Prices[],2,FALSE)*W409)+(VLOOKUP($X$8,Prices[],2,FALSE)*X409)+(VLOOKUP($Y$8,Prices[],2,FALSE)*Y409)+(VLOOKUP($Z$8,Prices[],2,FALSE)*Z409)+(VLOOKUP($AB$8,Prices[],2,FALSE)*AB409)+(VLOOKUP($O$8,Prices[],2,FALSE)*O409)+(VLOOKUP($P$8,Prices[],2,FALSE)*P409)+(VLOOKUP($Q$8,Prices[],2,FALSE)*Q409)+(VLOOKUP($R$8,Prices[],2,FALSE)*R409)+(VLOOKUP($AA$8,Prices[],2,FALSE)*AA409)+(VLOOKUP($S$8,Prices[],2,FALSE)*S409)</f>
        <v>1051250</v>
      </c>
      <c r="AE409" s="132">
        <f t="shared" si="25"/>
        <v>0</v>
      </c>
      <c r="AF409" s="91"/>
      <c r="AG409" s="91"/>
      <c r="AH409" s="91"/>
      <c r="AI409" s="91"/>
      <c r="AJ409" s="91"/>
      <c r="AK409" s="91"/>
      <c r="AL409" s="91"/>
      <c r="AM409" s="91"/>
      <c r="AN409" s="91"/>
      <c r="AO409" s="91"/>
      <c r="AP409" s="91"/>
      <c r="AQ409" s="91"/>
      <c r="AR409" s="91"/>
      <c r="AS409" s="91"/>
      <c r="AT409" s="91"/>
      <c r="AU409" s="132">
        <f>(VLOOKUP($AF$8,Prices[],2,FALSE)*AF409)+(VLOOKUP($AG$8,Prices[],2,FALSE)*AG409)+(VLOOKUP($AH$8,Prices[],2,FALSE)*AH409)+(VLOOKUP($AI$8,Prices[],2,FALSE)*AI409)+(VLOOKUP($AJ$8,Prices[],2,FALSE)*AJ409)+(VLOOKUP($AK$8,Prices[],2,FALSE)*AK409)+(VLOOKUP($AL$8,Prices[],2,FALSE)*AL409)+(VLOOKUP($AM$8,Prices[],2,FALSE)*AM409)+(VLOOKUP($AN$8,Prices[],2,FALSE)*AN409)+(VLOOKUP($AO$8,Prices[],2,FALSE)*AO409)+(VLOOKUP($AP$8,Prices[],2,FALSE)*AP409)+(VLOOKUP($AT$8,Prices[],2,FALSE)*AT409)+(VLOOKUP($AQ$8,Prices[],2,FALSE)*AQ409)+(VLOOKUP($AR$8,Prices[],2,FALSE)*AR409)+(VLOOKUP($AS$8,Prices[],2,FALSE)*AS409)</f>
        <v>0</v>
      </c>
      <c r="AV409" s="132">
        <f t="shared" si="26"/>
        <v>367937.5</v>
      </c>
      <c r="AW409" s="91" t="str">
        <f t="shared" si="27"/>
        <v xml:space="preserve"> </v>
      </c>
      <c r="AX409" s="91" t="str">
        <f>IFERROR(IF(VLOOKUP(C409,'Overdue Credits'!$A:$F,6,0)&gt;2,"High Risk Customer",IF(VLOOKUP(C409,'Overdue Credits'!$A:$F,6,0)&gt;0,"Medium Risk Customer","Low Risk Customer")),"Low Risk Customer")</f>
        <v>Low Risk Customer</v>
      </c>
    </row>
    <row r="410" spans="1:50" x14ac:dyDescent="0.3">
      <c r="A410" s="14">
        <v>402</v>
      </c>
      <c r="B410" s="14" t="s">
        <v>27</v>
      </c>
      <c r="C410" s="14" t="s">
        <v>235</v>
      </c>
      <c r="D410" s="14"/>
      <c r="E410" s="14" t="s">
        <v>995</v>
      </c>
      <c r="F410" s="14" t="s">
        <v>752</v>
      </c>
      <c r="G410" s="137">
        <f t="shared" si="24"/>
        <v>50</v>
      </c>
      <c r="H410" s="91"/>
      <c r="I410" s="91"/>
      <c r="J410" s="91">
        <v>2</v>
      </c>
      <c r="K410" s="91">
        <v>7</v>
      </c>
      <c r="L410" s="91"/>
      <c r="M410" s="91">
        <v>2</v>
      </c>
      <c r="N410" s="91">
        <v>10</v>
      </c>
      <c r="O410" s="91">
        <v>5</v>
      </c>
      <c r="P410" s="91"/>
      <c r="Q410" s="91"/>
      <c r="R410" s="91"/>
      <c r="S410" s="91"/>
      <c r="T410" s="91"/>
      <c r="U410" s="91"/>
      <c r="V410" s="91">
        <v>17</v>
      </c>
      <c r="W410" s="91"/>
      <c r="X410" s="91">
        <v>7</v>
      </c>
      <c r="Y410" s="91"/>
      <c r="Z410" s="91"/>
      <c r="AA410" s="91"/>
      <c r="AB410" s="91"/>
      <c r="AC410" s="132">
        <f>(VLOOKUP($H$8,Prices[],2,FALSE)*H410)+(VLOOKUP($I$8,Prices[],2,FALSE)*I410)+(VLOOKUP($J$8,Prices[],2,FALSE)*J410)+(VLOOKUP($K$8,Prices[],2,FALSE)*K410)+(VLOOKUP($L$8,Prices[],2,FALSE)*L410)+(VLOOKUP($M$8,Prices[],2,FALSE)*M410)+(VLOOKUP($N$8,Prices[],2,FALSE)*N410)+(VLOOKUP($T$8,Prices[],2,FALSE)*T410)+(VLOOKUP($U$8,Prices[],2,FALSE)*U410)+(VLOOKUP($V$8,Prices[],2,FALSE)*V410)+(VLOOKUP($W$8,Prices[],2,FALSE)*W410)+(VLOOKUP($X$8,Prices[],2,FALSE)*X410)+(VLOOKUP($Y$8,Prices[],2,FALSE)*Y410)+(VLOOKUP($Z$8,Prices[],2,FALSE)*Z410)+(VLOOKUP($AB$8,Prices[],2,FALSE)*AB410)+(VLOOKUP($O$8,Prices[],2,FALSE)*O410)+(VLOOKUP($P$8,Prices[],2,FALSE)*P410)+(VLOOKUP($Q$8,Prices[],2,FALSE)*Q410)+(VLOOKUP($R$8,Prices[],2,FALSE)*R410)+(VLOOKUP($AA$8,Prices[],2,FALSE)*AA410)+(VLOOKUP($S$8,Prices[],2,FALSE)*S410)</f>
        <v>6435000</v>
      </c>
      <c r="AE410" s="132">
        <f t="shared" si="25"/>
        <v>20</v>
      </c>
      <c r="AF410" s="91"/>
      <c r="AG410" s="91"/>
      <c r="AH410" s="91"/>
      <c r="AI410" s="91"/>
      <c r="AJ410" s="91"/>
      <c r="AK410" s="91"/>
      <c r="AL410" s="91">
        <v>1</v>
      </c>
      <c r="AM410" s="91">
        <v>1</v>
      </c>
      <c r="AN410" s="91"/>
      <c r="AO410" s="91"/>
      <c r="AP410" s="91">
        <v>18</v>
      </c>
      <c r="AQ410" s="91"/>
      <c r="AR410" s="91"/>
      <c r="AS410" s="91"/>
      <c r="AT410" s="91"/>
      <c r="AU410" s="132">
        <f>(VLOOKUP($AF$8,Prices[],2,FALSE)*AF410)+(VLOOKUP($AG$8,Prices[],2,FALSE)*AG410)+(VLOOKUP($AH$8,Prices[],2,FALSE)*AH410)+(VLOOKUP($AI$8,Prices[],2,FALSE)*AI410)+(VLOOKUP($AJ$8,Prices[],2,FALSE)*AJ410)+(VLOOKUP($AK$8,Prices[],2,FALSE)*AK410)+(VLOOKUP($AL$8,Prices[],2,FALSE)*AL410)+(VLOOKUP($AM$8,Prices[],2,FALSE)*AM410)+(VLOOKUP($AN$8,Prices[],2,FALSE)*AN410)+(VLOOKUP($AO$8,Prices[],2,FALSE)*AO410)+(VLOOKUP($AP$8,Prices[],2,FALSE)*AP410)+(VLOOKUP($AT$8,Prices[],2,FALSE)*AT410)+(VLOOKUP($AQ$8,Prices[],2,FALSE)*AQ410)+(VLOOKUP($AR$8,Prices[],2,FALSE)*AR410)+(VLOOKUP($AS$8,Prices[],2,FALSE)*AS410)</f>
        <v>2195000</v>
      </c>
      <c r="AV410" s="132">
        <f t="shared" si="26"/>
        <v>2252250</v>
      </c>
      <c r="AW410" s="91" t="str">
        <f t="shared" si="27"/>
        <v>Credit is within Limit</v>
      </c>
      <c r="AX410" s="91" t="str">
        <f>IFERROR(IF(VLOOKUP(C410,'Overdue Credits'!$A:$F,6,0)&gt;2,"High Risk Customer",IF(VLOOKUP(C410,'Overdue Credits'!$A:$F,6,0)&gt;0,"Medium Risk Customer","Low Risk Customer")),"Low Risk Customer")</f>
        <v>Low Risk Customer</v>
      </c>
    </row>
    <row r="411" spans="1:50" x14ac:dyDescent="0.3">
      <c r="A411" s="14">
        <v>403</v>
      </c>
      <c r="B411" s="14" t="s">
        <v>27</v>
      </c>
      <c r="C411" s="14" t="s">
        <v>1008</v>
      </c>
      <c r="D411" s="14"/>
      <c r="E411" s="14" t="s">
        <v>1009</v>
      </c>
      <c r="F411" s="14" t="s">
        <v>753</v>
      </c>
      <c r="G411" s="137">
        <f t="shared" si="24"/>
        <v>12</v>
      </c>
      <c r="H411" s="91"/>
      <c r="I411" s="91"/>
      <c r="J411" s="91"/>
      <c r="K411" s="91">
        <v>2</v>
      </c>
      <c r="L411" s="91"/>
      <c r="M411" s="91"/>
      <c r="N411" s="91">
        <v>3</v>
      </c>
      <c r="O411" s="91">
        <v>1</v>
      </c>
      <c r="P411" s="91"/>
      <c r="Q411" s="91"/>
      <c r="R411" s="91"/>
      <c r="S411" s="91"/>
      <c r="T411" s="91"/>
      <c r="U411" s="91"/>
      <c r="V411" s="91">
        <v>4</v>
      </c>
      <c r="W411" s="91"/>
      <c r="X411" s="91">
        <v>2</v>
      </c>
      <c r="Y411" s="91"/>
      <c r="Z411" s="91"/>
      <c r="AA411" s="91"/>
      <c r="AB411" s="91"/>
      <c r="AC411" s="132">
        <f>(VLOOKUP($H$8,Prices[],2,FALSE)*H411)+(VLOOKUP($I$8,Prices[],2,FALSE)*I411)+(VLOOKUP($J$8,Prices[],2,FALSE)*J411)+(VLOOKUP($K$8,Prices[],2,FALSE)*K411)+(VLOOKUP($L$8,Prices[],2,FALSE)*L411)+(VLOOKUP($M$8,Prices[],2,FALSE)*M411)+(VLOOKUP($N$8,Prices[],2,FALSE)*N411)+(VLOOKUP($T$8,Prices[],2,FALSE)*T411)+(VLOOKUP($U$8,Prices[],2,FALSE)*U411)+(VLOOKUP($V$8,Prices[],2,FALSE)*V411)+(VLOOKUP($W$8,Prices[],2,FALSE)*W411)+(VLOOKUP($X$8,Prices[],2,FALSE)*X411)+(VLOOKUP($Y$8,Prices[],2,FALSE)*Y411)+(VLOOKUP($Z$8,Prices[],2,FALSE)*Z411)+(VLOOKUP($AB$8,Prices[],2,FALSE)*AB411)+(VLOOKUP($O$8,Prices[],2,FALSE)*O411)+(VLOOKUP($P$8,Prices[],2,FALSE)*P411)+(VLOOKUP($Q$8,Prices[],2,FALSE)*Q411)+(VLOOKUP($R$8,Prices[],2,FALSE)*R411)+(VLOOKUP($AA$8,Prices[],2,FALSE)*AA411)+(VLOOKUP($S$8,Prices[],2,FALSE)*S411)</f>
        <v>1469500</v>
      </c>
      <c r="AE411" s="132">
        <f t="shared" si="25"/>
        <v>4</v>
      </c>
      <c r="AF411" s="91"/>
      <c r="AG411" s="91"/>
      <c r="AH411" s="91"/>
      <c r="AI411" s="91"/>
      <c r="AJ411" s="91"/>
      <c r="AK411" s="91"/>
      <c r="AL411" s="91">
        <v>1</v>
      </c>
      <c r="AM411" s="91"/>
      <c r="AN411" s="91"/>
      <c r="AO411" s="91"/>
      <c r="AP411" s="91">
        <v>3</v>
      </c>
      <c r="AQ411" s="91"/>
      <c r="AR411" s="91"/>
      <c r="AS411" s="91"/>
      <c r="AT411" s="91"/>
      <c r="AU411" s="132">
        <f>(VLOOKUP($AF$8,Prices[],2,FALSE)*AF411)+(VLOOKUP($AG$8,Prices[],2,FALSE)*AG411)+(VLOOKUP($AH$8,Prices[],2,FALSE)*AH411)+(VLOOKUP($AI$8,Prices[],2,FALSE)*AI411)+(VLOOKUP($AJ$8,Prices[],2,FALSE)*AJ411)+(VLOOKUP($AK$8,Prices[],2,FALSE)*AK411)+(VLOOKUP($AL$8,Prices[],2,FALSE)*AL411)+(VLOOKUP($AM$8,Prices[],2,FALSE)*AM411)+(VLOOKUP($AN$8,Prices[],2,FALSE)*AN411)+(VLOOKUP($AO$8,Prices[],2,FALSE)*AO411)+(VLOOKUP($AP$8,Prices[],2,FALSE)*AP411)+(VLOOKUP($AT$8,Prices[],2,FALSE)*AT411)+(VLOOKUP($AQ$8,Prices[],2,FALSE)*AQ411)+(VLOOKUP($AR$8,Prices[],2,FALSE)*AR411)+(VLOOKUP($AS$8,Prices[],2,FALSE)*AS411)</f>
        <v>467500</v>
      </c>
      <c r="AV411" s="132">
        <f t="shared" si="26"/>
        <v>514324.99999999994</v>
      </c>
      <c r="AW411" s="91" t="str">
        <f t="shared" si="27"/>
        <v>Credit is within Limit</v>
      </c>
      <c r="AX411" s="91" t="str">
        <f>IFERROR(IF(VLOOKUP(C411,'Overdue Credits'!$A:$F,6,0)&gt;2,"High Risk Customer",IF(VLOOKUP(C411,'Overdue Credits'!$A:$F,6,0)&gt;0,"Medium Risk Customer","Low Risk Customer")),"Low Risk Customer")</f>
        <v>Low Risk Customer</v>
      </c>
    </row>
    <row r="412" spans="1:50" x14ac:dyDescent="0.3">
      <c r="A412" s="14">
        <v>404</v>
      </c>
      <c r="B412" s="14" t="s">
        <v>27</v>
      </c>
      <c r="C412" s="14" t="s">
        <v>991</v>
      </c>
      <c r="D412" s="14"/>
      <c r="E412" s="14" t="s">
        <v>992</v>
      </c>
      <c r="F412" s="14" t="s">
        <v>753</v>
      </c>
      <c r="G412" s="137">
        <f t="shared" si="24"/>
        <v>0</v>
      </c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132">
        <f>(VLOOKUP($H$8,Prices[],2,FALSE)*H412)+(VLOOKUP($I$8,Prices[],2,FALSE)*I412)+(VLOOKUP($J$8,Prices[],2,FALSE)*J412)+(VLOOKUP($K$8,Prices[],2,FALSE)*K412)+(VLOOKUP($L$8,Prices[],2,FALSE)*L412)+(VLOOKUP($M$8,Prices[],2,FALSE)*M412)+(VLOOKUP($N$8,Prices[],2,FALSE)*N412)+(VLOOKUP($T$8,Prices[],2,FALSE)*T412)+(VLOOKUP($U$8,Prices[],2,FALSE)*U412)+(VLOOKUP($V$8,Prices[],2,FALSE)*V412)+(VLOOKUP($W$8,Prices[],2,FALSE)*W412)+(VLOOKUP($X$8,Prices[],2,FALSE)*X412)+(VLOOKUP($Y$8,Prices[],2,FALSE)*Y412)+(VLOOKUP($Z$8,Prices[],2,FALSE)*Z412)+(VLOOKUP($AB$8,Prices[],2,FALSE)*AB412)+(VLOOKUP($O$8,Prices[],2,FALSE)*O412)+(VLOOKUP($P$8,Prices[],2,FALSE)*P412)+(VLOOKUP($Q$8,Prices[],2,FALSE)*Q412)+(VLOOKUP($R$8,Prices[],2,FALSE)*R412)+(VLOOKUP($AA$8,Prices[],2,FALSE)*AA412)+(VLOOKUP($S$8,Prices[],2,FALSE)*S412)</f>
        <v>0</v>
      </c>
      <c r="AE412" s="132">
        <f t="shared" si="25"/>
        <v>0</v>
      </c>
      <c r="AF412" s="91"/>
      <c r="AG412" s="91"/>
      <c r="AH412" s="91"/>
      <c r="AI412" s="91"/>
      <c r="AJ412" s="91"/>
      <c r="AK412" s="91"/>
      <c r="AL412" s="91"/>
      <c r="AM412" s="91"/>
      <c r="AN412" s="91"/>
      <c r="AO412" s="91"/>
      <c r="AP412" s="91"/>
      <c r="AQ412" s="91"/>
      <c r="AR412" s="91"/>
      <c r="AS412" s="91"/>
      <c r="AT412" s="91"/>
      <c r="AU412" s="132">
        <f>(VLOOKUP($AF$8,Prices[],2,FALSE)*AF412)+(VLOOKUP($AG$8,Prices[],2,FALSE)*AG412)+(VLOOKUP($AH$8,Prices[],2,FALSE)*AH412)+(VLOOKUP($AI$8,Prices[],2,FALSE)*AI412)+(VLOOKUP($AJ$8,Prices[],2,FALSE)*AJ412)+(VLOOKUP($AK$8,Prices[],2,FALSE)*AK412)+(VLOOKUP($AL$8,Prices[],2,FALSE)*AL412)+(VLOOKUP($AM$8,Prices[],2,FALSE)*AM412)+(VLOOKUP($AN$8,Prices[],2,FALSE)*AN412)+(VLOOKUP($AO$8,Prices[],2,FALSE)*AO412)+(VLOOKUP($AP$8,Prices[],2,FALSE)*AP412)+(VLOOKUP($AT$8,Prices[],2,FALSE)*AT412)+(VLOOKUP($AQ$8,Prices[],2,FALSE)*AQ412)+(VLOOKUP($AR$8,Prices[],2,FALSE)*AR412)+(VLOOKUP($AS$8,Prices[],2,FALSE)*AS412)</f>
        <v>0</v>
      </c>
      <c r="AV412" s="132">
        <f t="shared" si="26"/>
        <v>0</v>
      </c>
      <c r="AW412" s="91" t="str">
        <f t="shared" si="27"/>
        <v xml:space="preserve"> </v>
      </c>
      <c r="AX412" s="91" t="str">
        <f>IFERROR(IF(VLOOKUP(C412,'Overdue Credits'!$A:$F,6,0)&gt;2,"High Risk Customer",IF(VLOOKUP(C412,'Overdue Credits'!$A:$F,6,0)&gt;0,"Medium Risk Customer","Low Risk Customer")),"Low Risk Customer")</f>
        <v>Low Risk Customer</v>
      </c>
    </row>
    <row r="413" spans="1:50" x14ac:dyDescent="0.3">
      <c r="A413" s="14">
        <v>405</v>
      </c>
      <c r="B413" s="14" t="s">
        <v>27</v>
      </c>
      <c r="C413" s="14" t="s">
        <v>1388</v>
      </c>
      <c r="D413" s="14" t="s">
        <v>1327</v>
      </c>
      <c r="E413" s="14" t="s">
        <v>1389</v>
      </c>
      <c r="F413" s="14" t="s">
        <v>753</v>
      </c>
      <c r="G413" s="137">
        <f t="shared" si="24"/>
        <v>15</v>
      </c>
      <c r="H413" s="91"/>
      <c r="I413" s="91"/>
      <c r="J413" s="91"/>
      <c r="K413" s="91">
        <v>2</v>
      </c>
      <c r="L413" s="91"/>
      <c r="M413" s="91">
        <v>1</v>
      </c>
      <c r="N413" s="91">
        <v>3</v>
      </c>
      <c r="O413" s="91">
        <v>2</v>
      </c>
      <c r="P413" s="91"/>
      <c r="Q413" s="91"/>
      <c r="R413" s="91"/>
      <c r="S413" s="91"/>
      <c r="T413" s="91"/>
      <c r="U413" s="91"/>
      <c r="V413" s="91">
        <v>5</v>
      </c>
      <c r="W413" s="91"/>
      <c r="X413" s="91">
        <v>2</v>
      </c>
      <c r="Y413" s="91"/>
      <c r="Z413" s="91"/>
      <c r="AA413" s="91"/>
      <c r="AB413" s="91"/>
      <c r="AC413" s="132">
        <f>(VLOOKUP($H$8,Prices[],2,FALSE)*H413)+(VLOOKUP($I$8,Prices[],2,FALSE)*I413)+(VLOOKUP($J$8,Prices[],2,FALSE)*J413)+(VLOOKUP($K$8,Prices[],2,FALSE)*K413)+(VLOOKUP($L$8,Prices[],2,FALSE)*L413)+(VLOOKUP($M$8,Prices[],2,FALSE)*M413)+(VLOOKUP($N$8,Prices[],2,FALSE)*N413)+(VLOOKUP($T$8,Prices[],2,FALSE)*T413)+(VLOOKUP($U$8,Prices[],2,FALSE)*U413)+(VLOOKUP($V$8,Prices[],2,FALSE)*V413)+(VLOOKUP($W$8,Prices[],2,FALSE)*W413)+(VLOOKUP($X$8,Prices[],2,FALSE)*X413)+(VLOOKUP($Y$8,Prices[],2,FALSE)*Y413)+(VLOOKUP($Z$8,Prices[],2,FALSE)*Z413)+(VLOOKUP($AB$8,Prices[],2,FALSE)*AB413)+(VLOOKUP($O$8,Prices[],2,FALSE)*O413)+(VLOOKUP($P$8,Prices[],2,FALSE)*P413)+(VLOOKUP($Q$8,Prices[],2,FALSE)*Q413)+(VLOOKUP($R$8,Prices[],2,FALSE)*R413)+(VLOOKUP($AA$8,Prices[],2,FALSE)*AA413)+(VLOOKUP($S$8,Prices[],2,FALSE)*S413)</f>
        <v>1908000</v>
      </c>
      <c r="AE413" s="132">
        <f t="shared" si="25"/>
        <v>5</v>
      </c>
      <c r="AF413" s="91"/>
      <c r="AG413" s="91"/>
      <c r="AH413" s="91"/>
      <c r="AI413" s="91"/>
      <c r="AJ413" s="91"/>
      <c r="AK413" s="91"/>
      <c r="AL413" s="91"/>
      <c r="AM413" s="91">
        <v>1</v>
      </c>
      <c r="AN413" s="91"/>
      <c r="AO413" s="91"/>
      <c r="AP413" s="91">
        <v>4</v>
      </c>
      <c r="AQ413" s="91"/>
      <c r="AR413" s="91"/>
      <c r="AS413" s="91"/>
      <c r="AT413" s="91"/>
      <c r="AU413" s="132">
        <f>(VLOOKUP($AF$8,Prices[],2,FALSE)*AF413)+(VLOOKUP($AG$8,Prices[],2,FALSE)*AG413)+(VLOOKUP($AH$8,Prices[],2,FALSE)*AH413)+(VLOOKUP($AI$8,Prices[],2,FALSE)*AI413)+(VLOOKUP($AJ$8,Prices[],2,FALSE)*AJ413)+(VLOOKUP($AK$8,Prices[],2,FALSE)*AK413)+(VLOOKUP($AL$8,Prices[],2,FALSE)*AL413)+(VLOOKUP($AM$8,Prices[],2,FALSE)*AM413)+(VLOOKUP($AN$8,Prices[],2,FALSE)*AN413)+(VLOOKUP($AO$8,Prices[],2,FALSE)*AO413)+(VLOOKUP($AP$8,Prices[],2,FALSE)*AP413)+(VLOOKUP($AT$8,Prices[],2,FALSE)*AT413)+(VLOOKUP($AQ$8,Prices[],2,FALSE)*AQ413)+(VLOOKUP($AR$8,Prices[],2,FALSE)*AR413)+(VLOOKUP($AS$8,Prices[],2,FALSE)*AS413)</f>
        <v>572500</v>
      </c>
      <c r="AV413" s="132">
        <f t="shared" si="26"/>
        <v>667800</v>
      </c>
      <c r="AW413" s="91" t="str">
        <f t="shared" si="27"/>
        <v>Credit is within Limit</v>
      </c>
      <c r="AX413" s="91" t="str">
        <f>IFERROR(IF(VLOOKUP(C413,'Overdue Credits'!$A:$F,6,0)&gt;2,"High Risk Customer",IF(VLOOKUP(C413,'Overdue Credits'!$A:$F,6,0)&gt;0,"Medium Risk Customer","Low Risk Customer")),"Low Risk Customer")</f>
        <v>Low Risk Customer</v>
      </c>
    </row>
    <row r="414" spans="1:50" x14ac:dyDescent="0.3">
      <c r="A414" s="14">
        <v>406</v>
      </c>
      <c r="B414" s="14" t="s">
        <v>27</v>
      </c>
      <c r="C414" s="14" t="s">
        <v>1390</v>
      </c>
      <c r="D414" s="14" t="s">
        <v>1310</v>
      </c>
      <c r="E414" s="14" t="s">
        <v>1391</v>
      </c>
      <c r="F414" s="14" t="s">
        <v>753</v>
      </c>
      <c r="G414" s="137">
        <f t="shared" si="24"/>
        <v>15</v>
      </c>
      <c r="H414" s="91"/>
      <c r="I414" s="91"/>
      <c r="J414" s="91">
        <v>2</v>
      </c>
      <c r="K414" s="91">
        <v>2</v>
      </c>
      <c r="L414" s="91"/>
      <c r="M414" s="91"/>
      <c r="N414" s="91">
        <v>3</v>
      </c>
      <c r="O414" s="91">
        <v>1.5</v>
      </c>
      <c r="P414" s="91"/>
      <c r="Q414" s="91"/>
      <c r="R414" s="91"/>
      <c r="S414" s="91"/>
      <c r="T414" s="91"/>
      <c r="U414" s="91"/>
      <c r="V414" s="91">
        <v>3</v>
      </c>
      <c r="W414" s="91">
        <v>0.5</v>
      </c>
      <c r="X414" s="91">
        <v>1</v>
      </c>
      <c r="Y414" s="91">
        <v>2</v>
      </c>
      <c r="Z414" s="91"/>
      <c r="AA414" s="91"/>
      <c r="AB414" s="91"/>
      <c r="AC414" s="132">
        <f>(VLOOKUP($H$8,Prices[],2,FALSE)*H414)+(VLOOKUP($I$8,Prices[],2,FALSE)*I414)+(VLOOKUP($J$8,Prices[],2,FALSE)*J414)+(VLOOKUP($K$8,Prices[],2,FALSE)*K414)+(VLOOKUP($L$8,Prices[],2,FALSE)*L414)+(VLOOKUP($M$8,Prices[],2,FALSE)*M414)+(VLOOKUP($N$8,Prices[],2,FALSE)*N414)+(VLOOKUP($T$8,Prices[],2,FALSE)*T414)+(VLOOKUP($U$8,Prices[],2,FALSE)*U414)+(VLOOKUP($V$8,Prices[],2,FALSE)*V414)+(VLOOKUP($W$8,Prices[],2,FALSE)*W414)+(VLOOKUP($X$8,Prices[],2,FALSE)*X414)+(VLOOKUP($Y$8,Prices[],2,FALSE)*Y414)+(VLOOKUP($Z$8,Prices[],2,FALSE)*Z414)+(VLOOKUP($AB$8,Prices[],2,FALSE)*AB414)+(VLOOKUP($O$8,Prices[],2,FALSE)*O414)+(VLOOKUP($P$8,Prices[],2,FALSE)*P414)+(VLOOKUP($Q$8,Prices[],2,FALSE)*Q414)+(VLOOKUP($R$8,Prices[],2,FALSE)*R414)+(VLOOKUP($AA$8,Prices[],2,FALSE)*AA414)+(VLOOKUP($S$8,Prices[],2,FALSE)*S414)</f>
        <v>2015000</v>
      </c>
      <c r="AE414" s="132">
        <f t="shared" si="25"/>
        <v>4.3</v>
      </c>
      <c r="AF414" s="91"/>
      <c r="AG414" s="91"/>
      <c r="AH414" s="91">
        <v>1</v>
      </c>
      <c r="AI414" s="91">
        <v>1</v>
      </c>
      <c r="AJ414" s="91"/>
      <c r="AK414" s="91"/>
      <c r="AL414" s="91">
        <v>1</v>
      </c>
      <c r="AM414" s="91"/>
      <c r="AN414" s="91"/>
      <c r="AO414" s="91"/>
      <c r="AP414" s="91">
        <v>1.3</v>
      </c>
      <c r="AQ414" s="91"/>
      <c r="AR414" s="91"/>
      <c r="AS414" s="91"/>
      <c r="AT414" s="91"/>
      <c r="AU414" s="132">
        <f>(VLOOKUP($AF$8,Prices[],2,FALSE)*AF414)+(VLOOKUP($AG$8,Prices[],2,FALSE)*AG414)+(VLOOKUP($AH$8,Prices[],2,FALSE)*AH414)+(VLOOKUP($AI$8,Prices[],2,FALSE)*AI414)+(VLOOKUP($AJ$8,Prices[],2,FALSE)*AJ414)+(VLOOKUP($AK$8,Prices[],2,FALSE)*AK414)+(VLOOKUP($AL$8,Prices[],2,FALSE)*AL414)+(VLOOKUP($AM$8,Prices[],2,FALSE)*AM414)+(VLOOKUP($AN$8,Prices[],2,FALSE)*AN414)+(VLOOKUP($AO$8,Prices[],2,FALSE)*AO414)+(VLOOKUP($AP$8,Prices[],2,FALSE)*AP414)+(VLOOKUP($AT$8,Prices[],2,FALSE)*AT414)+(VLOOKUP($AQ$8,Prices[],2,FALSE)*AQ414)+(VLOOKUP($AR$8,Prices[],2,FALSE)*AR414)+(VLOOKUP($AS$8,Prices[],2,FALSE)*AS414)</f>
        <v>701000</v>
      </c>
      <c r="AV414" s="132">
        <f t="shared" si="26"/>
        <v>705250</v>
      </c>
      <c r="AW414" s="91" t="str">
        <f t="shared" si="27"/>
        <v>Credit is within Limit</v>
      </c>
      <c r="AX414" s="91" t="str">
        <f>IFERROR(IF(VLOOKUP(C414,'Overdue Credits'!$A:$F,6,0)&gt;2,"High Risk Customer",IF(VLOOKUP(C414,'Overdue Credits'!$A:$F,6,0)&gt;0,"Medium Risk Customer","Low Risk Customer")),"Low Risk Customer")</f>
        <v>Low Risk Customer</v>
      </c>
    </row>
    <row r="415" spans="1:50" x14ac:dyDescent="0.3">
      <c r="A415" s="14">
        <v>407</v>
      </c>
      <c r="B415" s="14" t="s">
        <v>27</v>
      </c>
      <c r="C415" s="14" t="s">
        <v>1392</v>
      </c>
      <c r="D415" s="14" t="s">
        <v>1310</v>
      </c>
      <c r="E415" s="14" t="s">
        <v>1393</v>
      </c>
      <c r="F415" s="14" t="s">
        <v>753</v>
      </c>
      <c r="G415" s="137">
        <f t="shared" si="24"/>
        <v>10</v>
      </c>
      <c r="H415" s="91"/>
      <c r="I415" s="91"/>
      <c r="J415" s="91"/>
      <c r="K415" s="91">
        <v>0.3</v>
      </c>
      <c r="L415" s="91"/>
      <c r="M415" s="91"/>
      <c r="N415" s="91">
        <v>3</v>
      </c>
      <c r="O415" s="91">
        <v>0.5</v>
      </c>
      <c r="P415" s="91"/>
      <c r="Q415" s="91"/>
      <c r="R415" s="91"/>
      <c r="S415" s="91"/>
      <c r="T415" s="91"/>
      <c r="U415" s="91"/>
      <c r="V415" s="91">
        <v>5</v>
      </c>
      <c r="W415" s="91"/>
      <c r="X415" s="91">
        <v>0.2</v>
      </c>
      <c r="Y415" s="91">
        <v>1</v>
      </c>
      <c r="Z415" s="91"/>
      <c r="AA415" s="91"/>
      <c r="AB415" s="91"/>
      <c r="AC415" s="132">
        <f>(VLOOKUP($H$8,Prices[],2,FALSE)*H415)+(VLOOKUP($I$8,Prices[],2,FALSE)*I415)+(VLOOKUP($J$8,Prices[],2,FALSE)*J415)+(VLOOKUP($K$8,Prices[],2,FALSE)*K415)+(VLOOKUP($L$8,Prices[],2,FALSE)*L415)+(VLOOKUP($M$8,Prices[],2,FALSE)*M415)+(VLOOKUP($N$8,Prices[],2,FALSE)*N415)+(VLOOKUP($T$8,Prices[],2,FALSE)*T415)+(VLOOKUP($U$8,Prices[],2,FALSE)*U415)+(VLOOKUP($V$8,Prices[],2,FALSE)*V415)+(VLOOKUP($W$8,Prices[],2,FALSE)*W415)+(VLOOKUP($X$8,Prices[],2,FALSE)*X415)+(VLOOKUP($Y$8,Prices[],2,FALSE)*Y415)+(VLOOKUP($Z$8,Prices[],2,FALSE)*Z415)+(VLOOKUP($AB$8,Prices[],2,FALSE)*AB415)+(VLOOKUP($O$8,Prices[],2,FALSE)*O415)+(VLOOKUP($P$8,Prices[],2,FALSE)*P415)+(VLOOKUP($Q$8,Prices[],2,FALSE)*Q415)+(VLOOKUP($R$8,Prices[],2,FALSE)*R415)+(VLOOKUP($AA$8,Prices[],2,FALSE)*AA415)+(VLOOKUP($S$8,Prices[],2,FALSE)*S415)</f>
        <v>1051250</v>
      </c>
      <c r="AE415" s="132">
        <f t="shared" si="25"/>
        <v>0</v>
      </c>
      <c r="AF415" s="91"/>
      <c r="AG415" s="91"/>
      <c r="AH415" s="91"/>
      <c r="AI415" s="91"/>
      <c r="AJ415" s="91"/>
      <c r="AK415" s="91"/>
      <c r="AL415" s="91"/>
      <c r="AM415" s="91"/>
      <c r="AN415" s="91"/>
      <c r="AO415" s="91"/>
      <c r="AP415" s="91"/>
      <c r="AQ415" s="91"/>
      <c r="AR415" s="91"/>
      <c r="AS415" s="91"/>
      <c r="AT415" s="91"/>
      <c r="AU415" s="132">
        <f>(VLOOKUP($AF$8,Prices[],2,FALSE)*AF415)+(VLOOKUP($AG$8,Prices[],2,FALSE)*AG415)+(VLOOKUP($AH$8,Prices[],2,FALSE)*AH415)+(VLOOKUP($AI$8,Prices[],2,FALSE)*AI415)+(VLOOKUP($AJ$8,Prices[],2,FALSE)*AJ415)+(VLOOKUP($AK$8,Prices[],2,FALSE)*AK415)+(VLOOKUP($AL$8,Prices[],2,FALSE)*AL415)+(VLOOKUP($AM$8,Prices[],2,FALSE)*AM415)+(VLOOKUP($AN$8,Prices[],2,FALSE)*AN415)+(VLOOKUP($AO$8,Prices[],2,FALSE)*AO415)+(VLOOKUP($AP$8,Prices[],2,FALSE)*AP415)+(VLOOKUP($AT$8,Prices[],2,FALSE)*AT415)+(VLOOKUP($AQ$8,Prices[],2,FALSE)*AQ415)+(VLOOKUP($AR$8,Prices[],2,FALSE)*AR415)+(VLOOKUP($AS$8,Prices[],2,FALSE)*AS415)</f>
        <v>0</v>
      </c>
      <c r="AV415" s="132">
        <f t="shared" si="26"/>
        <v>367937.5</v>
      </c>
      <c r="AW415" s="91" t="str">
        <f t="shared" si="27"/>
        <v xml:space="preserve"> </v>
      </c>
      <c r="AX415" s="91" t="str">
        <f>IFERROR(IF(VLOOKUP(C415,'Overdue Credits'!$A:$F,6,0)&gt;2,"High Risk Customer",IF(VLOOKUP(C415,'Overdue Credits'!$A:$F,6,0)&gt;0,"Medium Risk Customer","Low Risk Customer")),"Low Risk Customer")</f>
        <v>Low Risk Customer</v>
      </c>
    </row>
    <row r="416" spans="1:50" x14ac:dyDescent="0.3">
      <c r="A416" s="14">
        <v>408</v>
      </c>
      <c r="B416" s="14" t="s">
        <v>27</v>
      </c>
      <c r="C416" s="14" t="s">
        <v>1394</v>
      </c>
      <c r="D416" s="14" t="s">
        <v>1327</v>
      </c>
      <c r="E416" s="14" t="s">
        <v>1395</v>
      </c>
      <c r="F416" s="14" t="s">
        <v>753</v>
      </c>
      <c r="G416" s="137">
        <f t="shared" si="24"/>
        <v>0</v>
      </c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132">
        <f>(VLOOKUP($H$8,Prices[],2,FALSE)*H416)+(VLOOKUP($I$8,Prices[],2,FALSE)*I416)+(VLOOKUP($J$8,Prices[],2,FALSE)*J416)+(VLOOKUP($K$8,Prices[],2,FALSE)*K416)+(VLOOKUP($L$8,Prices[],2,FALSE)*L416)+(VLOOKUP($M$8,Prices[],2,FALSE)*M416)+(VLOOKUP($N$8,Prices[],2,FALSE)*N416)+(VLOOKUP($T$8,Prices[],2,FALSE)*T416)+(VLOOKUP($U$8,Prices[],2,FALSE)*U416)+(VLOOKUP($V$8,Prices[],2,FALSE)*V416)+(VLOOKUP($W$8,Prices[],2,FALSE)*W416)+(VLOOKUP($X$8,Prices[],2,FALSE)*X416)+(VLOOKUP($Y$8,Prices[],2,FALSE)*Y416)+(VLOOKUP($Z$8,Prices[],2,FALSE)*Z416)+(VLOOKUP($AB$8,Prices[],2,FALSE)*AB416)+(VLOOKUP($O$8,Prices[],2,FALSE)*O416)+(VLOOKUP($P$8,Prices[],2,FALSE)*P416)+(VLOOKUP($Q$8,Prices[],2,FALSE)*Q416)+(VLOOKUP($R$8,Prices[],2,FALSE)*R416)+(VLOOKUP($AA$8,Prices[],2,FALSE)*AA416)+(VLOOKUP($S$8,Prices[],2,FALSE)*S416)</f>
        <v>0</v>
      </c>
      <c r="AE416" s="132">
        <f t="shared" si="25"/>
        <v>0</v>
      </c>
      <c r="AF416" s="91"/>
      <c r="AG416" s="91"/>
      <c r="AH416" s="91"/>
      <c r="AI416" s="91"/>
      <c r="AJ416" s="91"/>
      <c r="AK416" s="91"/>
      <c r="AL416" s="91"/>
      <c r="AM416" s="91"/>
      <c r="AN416" s="91"/>
      <c r="AO416" s="91"/>
      <c r="AP416" s="91"/>
      <c r="AQ416" s="91"/>
      <c r="AR416" s="91"/>
      <c r="AS416" s="91"/>
      <c r="AT416" s="91"/>
      <c r="AU416" s="132">
        <f>(VLOOKUP($AF$8,Prices[],2,FALSE)*AF416)+(VLOOKUP($AG$8,Prices[],2,FALSE)*AG416)+(VLOOKUP($AH$8,Prices[],2,FALSE)*AH416)+(VLOOKUP($AI$8,Prices[],2,FALSE)*AI416)+(VLOOKUP($AJ$8,Prices[],2,FALSE)*AJ416)+(VLOOKUP($AK$8,Prices[],2,FALSE)*AK416)+(VLOOKUP($AL$8,Prices[],2,FALSE)*AL416)+(VLOOKUP($AM$8,Prices[],2,FALSE)*AM416)+(VLOOKUP($AN$8,Prices[],2,FALSE)*AN416)+(VLOOKUP($AO$8,Prices[],2,FALSE)*AO416)+(VLOOKUP($AP$8,Prices[],2,FALSE)*AP416)+(VLOOKUP($AT$8,Prices[],2,FALSE)*AT416)+(VLOOKUP($AQ$8,Prices[],2,FALSE)*AQ416)+(VLOOKUP($AR$8,Prices[],2,FALSE)*AR416)+(VLOOKUP($AS$8,Prices[],2,FALSE)*AS416)</f>
        <v>0</v>
      </c>
      <c r="AV416" s="132">
        <f t="shared" si="26"/>
        <v>0</v>
      </c>
      <c r="AW416" s="91" t="str">
        <f t="shared" si="27"/>
        <v xml:space="preserve"> </v>
      </c>
      <c r="AX416" s="91" t="str">
        <f>IFERROR(IF(VLOOKUP(C416,'Overdue Credits'!$A:$F,6,0)&gt;2,"High Risk Customer",IF(VLOOKUP(C416,'Overdue Credits'!$A:$F,6,0)&gt;0,"Medium Risk Customer","Low Risk Customer")),"Low Risk Customer")</f>
        <v>Low Risk Customer</v>
      </c>
    </row>
    <row r="417" spans="1:50" x14ac:dyDescent="0.3">
      <c r="A417" s="14">
        <v>409</v>
      </c>
      <c r="B417" s="14" t="s">
        <v>27</v>
      </c>
      <c r="C417" s="14" t="s">
        <v>1396</v>
      </c>
      <c r="D417" s="14" t="s">
        <v>1327</v>
      </c>
      <c r="E417" s="14" t="s">
        <v>1397</v>
      </c>
      <c r="F417" s="14" t="s">
        <v>753</v>
      </c>
      <c r="G417" s="137">
        <f t="shared" si="24"/>
        <v>0</v>
      </c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132">
        <f>(VLOOKUP($H$8,Prices[],2,FALSE)*H417)+(VLOOKUP($I$8,Prices[],2,FALSE)*I417)+(VLOOKUP($J$8,Prices[],2,FALSE)*J417)+(VLOOKUP($K$8,Prices[],2,FALSE)*K417)+(VLOOKUP($L$8,Prices[],2,FALSE)*L417)+(VLOOKUP($M$8,Prices[],2,FALSE)*M417)+(VLOOKUP($N$8,Prices[],2,FALSE)*N417)+(VLOOKUP($T$8,Prices[],2,FALSE)*T417)+(VLOOKUP($U$8,Prices[],2,FALSE)*U417)+(VLOOKUP($V$8,Prices[],2,FALSE)*V417)+(VLOOKUP($W$8,Prices[],2,FALSE)*W417)+(VLOOKUP($X$8,Prices[],2,FALSE)*X417)+(VLOOKUP($Y$8,Prices[],2,FALSE)*Y417)+(VLOOKUP($Z$8,Prices[],2,FALSE)*Z417)+(VLOOKUP($AB$8,Prices[],2,FALSE)*AB417)+(VLOOKUP($O$8,Prices[],2,FALSE)*O417)+(VLOOKUP($P$8,Prices[],2,FALSE)*P417)+(VLOOKUP($Q$8,Prices[],2,FALSE)*Q417)+(VLOOKUP($R$8,Prices[],2,FALSE)*R417)+(VLOOKUP($AA$8,Prices[],2,FALSE)*AA417)+(VLOOKUP($S$8,Prices[],2,FALSE)*S417)</f>
        <v>0</v>
      </c>
      <c r="AE417" s="132">
        <f t="shared" si="25"/>
        <v>0</v>
      </c>
      <c r="AF417" s="91"/>
      <c r="AG417" s="91"/>
      <c r="AH417" s="91"/>
      <c r="AI417" s="91"/>
      <c r="AJ417" s="91"/>
      <c r="AK417" s="91"/>
      <c r="AL417" s="91"/>
      <c r="AM417" s="91"/>
      <c r="AN417" s="91"/>
      <c r="AO417" s="91"/>
      <c r="AP417" s="91"/>
      <c r="AQ417" s="91"/>
      <c r="AR417" s="91"/>
      <c r="AS417" s="91"/>
      <c r="AT417" s="91"/>
      <c r="AU417" s="132">
        <f>(VLOOKUP($AF$8,Prices[],2,FALSE)*AF417)+(VLOOKUP($AG$8,Prices[],2,FALSE)*AG417)+(VLOOKUP($AH$8,Prices[],2,FALSE)*AH417)+(VLOOKUP($AI$8,Prices[],2,FALSE)*AI417)+(VLOOKUP($AJ$8,Prices[],2,FALSE)*AJ417)+(VLOOKUP($AK$8,Prices[],2,FALSE)*AK417)+(VLOOKUP($AL$8,Prices[],2,FALSE)*AL417)+(VLOOKUP($AM$8,Prices[],2,FALSE)*AM417)+(VLOOKUP($AN$8,Prices[],2,FALSE)*AN417)+(VLOOKUP($AO$8,Prices[],2,FALSE)*AO417)+(VLOOKUP($AP$8,Prices[],2,FALSE)*AP417)+(VLOOKUP($AT$8,Prices[],2,FALSE)*AT417)+(VLOOKUP($AQ$8,Prices[],2,FALSE)*AQ417)+(VLOOKUP($AR$8,Prices[],2,FALSE)*AR417)+(VLOOKUP($AS$8,Prices[],2,FALSE)*AS417)</f>
        <v>0</v>
      </c>
      <c r="AV417" s="132">
        <f t="shared" si="26"/>
        <v>0</v>
      </c>
      <c r="AW417" s="91" t="str">
        <f t="shared" si="27"/>
        <v xml:space="preserve"> </v>
      </c>
      <c r="AX417" s="91" t="str">
        <f>IFERROR(IF(VLOOKUP(C417,'Overdue Credits'!$A:$F,6,0)&gt;2,"High Risk Customer",IF(VLOOKUP(C417,'Overdue Credits'!$A:$F,6,0)&gt;0,"Medium Risk Customer","Low Risk Customer")),"Low Risk Customer")</f>
        <v>Low Risk Customer</v>
      </c>
    </row>
    <row r="418" spans="1:50" x14ac:dyDescent="0.3">
      <c r="A418" s="14">
        <v>410</v>
      </c>
      <c r="B418" s="14" t="s">
        <v>30</v>
      </c>
      <c r="C418" s="14" t="s">
        <v>1270</v>
      </c>
      <c r="D418" s="14"/>
      <c r="E418" s="14" t="s">
        <v>1273</v>
      </c>
      <c r="F418" s="14" t="s">
        <v>61</v>
      </c>
      <c r="G418" s="137">
        <f t="shared" si="24"/>
        <v>0</v>
      </c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132">
        <f>(VLOOKUP($H$8,Prices[],2,FALSE)*H418)+(VLOOKUP($I$8,Prices[],2,FALSE)*I418)+(VLOOKUP($J$8,Prices[],2,FALSE)*J418)+(VLOOKUP($K$8,Prices[],2,FALSE)*K418)+(VLOOKUP($L$8,Prices[],2,FALSE)*L418)+(VLOOKUP($M$8,Prices[],2,FALSE)*M418)+(VLOOKUP($N$8,Prices[],2,FALSE)*N418)+(VLOOKUP($T$8,Prices[],2,FALSE)*T418)+(VLOOKUP($U$8,Prices[],2,FALSE)*U418)+(VLOOKUP($V$8,Prices[],2,FALSE)*V418)+(VLOOKUP($W$8,Prices[],2,FALSE)*W418)+(VLOOKUP($X$8,Prices[],2,FALSE)*X418)+(VLOOKUP($Y$8,Prices[],2,FALSE)*Y418)+(VLOOKUP($Z$8,Prices[],2,FALSE)*Z418)+(VLOOKUP($AB$8,Prices[],2,FALSE)*AB418)+(VLOOKUP($O$8,Prices[],2,FALSE)*O418)+(VLOOKUP($P$8,Prices[],2,FALSE)*P418)+(VLOOKUP($Q$8,Prices[],2,FALSE)*Q418)+(VLOOKUP($R$8,Prices[],2,FALSE)*R418)+(VLOOKUP($AA$8,Prices[],2,FALSE)*AA418)+(VLOOKUP($S$8,Prices[],2,FALSE)*S418)</f>
        <v>0</v>
      </c>
      <c r="AE418" s="132">
        <f t="shared" si="25"/>
        <v>0</v>
      </c>
      <c r="AF418" s="91"/>
      <c r="AG418" s="91"/>
      <c r="AH418" s="91"/>
      <c r="AI418" s="91"/>
      <c r="AJ418" s="91"/>
      <c r="AK418" s="91"/>
      <c r="AL418" s="91"/>
      <c r="AM418" s="91"/>
      <c r="AN418" s="91"/>
      <c r="AO418" s="91"/>
      <c r="AP418" s="91"/>
      <c r="AQ418" s="91"/>
      <c r="AR418" s="91"/>
      <c r="AS418" s="91"/>
      <c r="AT418" s="91"/>
      <c r="AU418" s="132">
        <f>(VLOOKUP($AF$8,Prices[],2,FALSE)*AF418)+(VLOOKUP($AG$8,Prices[],2,FALSE)*AG418)+(VLOOKUP($AH$8,Prices[],2,FALSE)*AH418)+(VLOOKUP($AI$8,Prices[],2,FALSE)*AI418)+(VLOOKUP($AJ$8,Prices[],2,FALSE)*AJ418)+(VLOOKUP($AK$8,Prices[],2,FALSE)*AK418)+(VLOOKUP($AL$8,Prices[],2,FALSE)*AL418)+(VLOOKUP($AM$8,Prices[],2,FALSE)*AM418)+(VLOOKUP($AN$8,Prices[],2,FALSE)*AN418)+(VLOOKUP($AO$8,Prices[],2,FALSE)*AO418)+(VLOOKUP($AP$8,Prices[],2,FALSE)*AP418)+(VLOOKUP($AT$8,Prices[],2,FALSE)*AT418)+(VLOOKUP($AQ$8,Prices[],2,FALSE)*AQ418)+(VLOOKUP($AR$8,Prices[],2,FALSE)*AR418)+(VLOOKUP($AS$8,Prices[],2,FALSE)*AS418)</f>
        <v>0</v>
      </c>
      <c r="AV418" s="132">
        <f t="shared" si="26"/>
        <v>0</v>
      </c>
      <c r="AW418" s="91" t="str">
        <f t="shared" si="27"/>
        <v xml:space="preserve"> </v>
      </c>
      <c r="AX418" s="91" t="str">
        <f>IFERROR(IF(VLOOKUP(C418,'Overdue Credits'!$A:$F,6,0)&gt;2,"High Risk Customer",IF(VLOOKUP(C418,'Overdue Credits'!$A:$F,6,0)&gt;0,"Medium Risk Customer","Low Risk Customer")),"Low Risk Customer")</f>
        <v>Low Risk Customer</v>
      </c>
    </row>
    <row r="419" spans="1:50" x14ac:dyDescent="0.3">
      <c r="A419" s="14">
        <v>411</v>
      </c>
      <c r="B419" s="14" t="s">
        <v>30</v>
      </c>
      <c r="C419" s="14" t="s">
        <v>1271</v>
      </c>
      <c r="D419" s="14"/>
      <c r="E419" s="14" t="s">
        <v>1274</v>
      </c>
      <c r="F419" s="14" t="s">
        <v>61</v>
      </c>
      <c r="G419" s="137">
        <f t="shared" si="24"/>
        <v>0</v>
      </c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132">
        <f>(VLOOKUP($H$8,Prices[],2,FALSE)*H419)+(VLOOKUP($I$8,Prices[],2,FALSE)*I419)+(VLOOKUP($J$8,Prices[],2,FALSE)*J419)+(VLOOKUP($K$8,Prices[],2,FALSE)*K419)+(VLOOKUP($L$8,Prices[],2,FALSE)*L419)+(VLOOKUP($M$8,Prices[],2,FALSE)*M419)+(VLOOKUP($N$8,Prices[],2,FALSE)*N419)+(VLOOKUP($T$8,Prices[],2,FALSE)*T419)+(VLOOKUP($U$8,Prices[],2,FALSE)*U419)+(VLOOKUP($V$8,Prices[],2,FALSE)*V419)+(VLOOKUP($W$8,Prices[],2,FALSE)*W419)+(VLOOKUP($X$8,Prices[],2,FALSE)*X419)+(VLOOKUP($Y$8,Prices[],2,FALSE)*Y419)+(VLOOKUP($Z$8,Prices[],2,FALSE)*Z419)+(VLOOKUP($AB$8,Prices[],2,FALSE)*AB419)+(VLOOKUP($O$8,Prices[],2,FALSE)*O419)+(VLOOKUP($P$8,Prices[],2,FALSE)*P419)+(VLOOKUP($Q$8,Prices[],2,FALSE)*Q419)+(VLOOKUP($R$8,Prices[],2,FALSE)*R419)+(VLOOKUP($AA$8,Prices[],2,FALSE)*AA419)+(VLOOKUP($S$8,Prices[],2,FALSE)*S419)</f>
        <v>0</v>
      </c>
      <c r="AE419" s="132">
        <f t="shared" si="25"/>
        <v>0</v>
      </c>
      <c r="AF419" s="91"/>
      <c r="AG419" s="91"/>
      <c r="AH419" s="91"/>
      <c r="AI419" s="91"/>
      <c r="AJ419" s="91"/>
      <c r="AK419" s="91"/>
      <c r="AL419" s="91"/>
      <c r="AM419" s="91"/>
      <c r="AN419" s="91"/>
      <c r="AO419" s="91"/>
      <c r="AP419" s="91"/>
      <c r="AQ419" s="91"/>
      <c r="AR419" s="91"/>
      <c r="AS419" s="91"/>
      <c r="AT419" s="91"/>
      <c r="AU419" s="132">
        <f>(VLOOKUP($AF$8,Prices[],2,FALSE)*AF419)+(VLOOKUP($AG$8,Prices[],2,FALSE)*AG419)+(VLOOKUP($AH$8,Prices[],2,FALSE)*AH419)+(VLOOKUP($AI$8,Prices[],2,FALSE)*AI419)+(VLOOKUP($AJ$8,Prices[],2,FALSE)*AJ419)+(VLOOKUP($AK$8,Prices[],2,FALSE)*AK419)+(VLOOKUP($AL$8,Prices[],2,FALSE)*AL419)+(VLOOKUP($AM$8,Prices[],2,FALSE)*AM419)+(VLOOKUP($AN$8,Prices[],2,FALSE)*AN419)+(VLOOKUP($AO$8,Prices[],2,FALSE)*AO419)+(VLOOKUP($AP$8,Prices[],2,FALSE)*AP419)+(VLOOKUP($AT$8,Prices[],2,FALSE)*AT419)+(VLOOKUP($AQ$8,Prices[],2,FALSE)*AQ419)+(VLOOKUP($AR$8,Prices[],2,FALSE)*AR419)+(VLOOKUP($AS$8,Prices[],2,FALSE)*AS419)</f>
        <v>0</v>
      </c>
      <c r="AV419" s="132">
        <f t="shared" si="26"/>
        <v>0</v>
      </c>
      <c r="AW419" s="91" t="str">
        <f t="shared" si="27"/>
        <v xml:space="preserve"> </v>
      </c>
      <c r="AX419" s="91" t="str">
        <f>IFERROR(IF(VLOOKUP(C419,'Overdue Credits'!$A:$F,6,0)&gt;2,"High Risk Customer",IF(VLOOKUP(C419,'Overdue Credits'!$A:$F,6,0)&gt;0,"Medium Risk Customer","Low Risk Customer")),"Low Risk Customer")</f>
        <v>Low Risk Customer</v>
      </c>
    </row>
    <row r="420" spans="1:50" x14ac:dyDescent="0.3">
      <c r="A420" s="14">
        <v>412</v>
      </c>
      <c r="B420" s="14" t="s">
        <v>30</v>
      </c>
      <c r="C420" s="14" t="s">
        <v>1272</v>
      </c>
      <c r="D420" s="14"/>
      <c r="E420" s="14" t="s">
        <v>1275</v>
      </c>
      <c r="F420" s="14" t="s">
        <v>61</v>
      </c>
      <c r="G420" s="137">
        <f t="shared" si="24"/>
        <v>0</v>
      </c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132">
        <f>(VLOOKUP($H$8,Prices[],2,FALSE)*H420)+(VLOOKUP($I$8,Prices[],2,FALSE)*I420)+(VLOOKUP($J$8,Prices[],2,FALSE)*J420)+(VLOOKUP($K$8,Prices[],2,FALSE)*K420)+(VLOOKUP($L$8,Prices[],2,FALSE)*L420)+(VLOOKUP($M$8,Prices[],2,FALSE)*M420)+(VLOOKUP($N$8,Prices[],2,FALSE)*N420)+(VLOOKUP($T$8,Prices[],2,FALSE)*T420)+(VLOOKUP($U$8,Prices[],2,FALSE)*U420)+(VLOOKUP($V$8,Prices[],2,FALSE)*V420)+(VLOOKUP($W$8,Prices[],2,FALSE)*W420)+(VLOOKUP($X$8,Prices[],2,FALSE)*X420)+(VLOOKUP($Y$8,Prices[],2,FALSE)*Y420)+(VLOOKUP($Z$8,Prices[],2,FALSE)*Z420)+(VLOOKUP($AB$8,Prices[],2,FALSE)*AB420)+(VLOOKUP($O$8,Prices[],2,FALSE)*O420)+(VLOOKUP($P$8,Prices[],2,FALSE)*P420)+(VLOOKUP($Q$8,Prices[],2,FALSE)*Q420)+(VLOOKUP($R$8,Prices[],2,FALSE)*R420)+(VLOOKUP($AA$8,Prices[],2,FALSE)*AA420)+(VLOOKUP($S$8,Prices[],2,FALSE)*S420)</f>
        <v>0</v>
      </c>
      <c r="AE420" s="132">
        <f t="shared" si="25"/>
        <v>0</v>
      </c>
      <c r="AF420" s="91"/>
      <c r="AG420" s="91"/>
      <c r="AH420" s="91"/>
      <c r="AI420" s="91"/>
      <c r="AJ420" s="91"/>
      <c r="AK420" s="91"/>
      <c r="AL420" s="91"/>
      <c r="AM420" s="91"/>
      <c r="AN420" s="91"/>
      <c r="AO420" s="91"/>
      <c r="AP420" s="91"/>
      <c r="AQ420" s="91"/>
      <c r="AR420" s="91"/>
      <c r="AS420" s="91"/>
      <c r="AT420" s="91"/>
      <c r="AU420" s="132">
        <f>(VLOOKUP($AF$8,Prices[],2,FALSE)*AF420)+(VLOOKUP($AG$8,Prices[],2,FALSE)*AG420)+(VLOOKUP($AH$8,Prices[],2,FALSE)*AH420)+(VLOOKUP($AI$8,Prices[],2,FALSE)*AI420)+(VLOOKUP($AJ$8,Prices[],2,FALSE)*AJ420)+(VLOOKUP($AK$8,Prices[],2,FALSE)*AK420)+(VLOOKUP($AL$8,Prices[],2,FALSE)*AL420)+(VLOOKUP($AM$8,Prices[],2,FALSE)*AM420)+(VLOOKUP($AN$8,Prices[],2,FALSE)*AN420)+(VLOOKUP($AO$8,Prices[],2,FALSE)*AO420)+(VLOOKUP($AP$8,Prices[],2,FALSE)*AP420)+(VLOOKUP($AT$8,Prices[],2,FALSE)*AT420)+(VLOOKUP($AQ$8,Prices[],2,FALSE)*AQ420)+(VLOOKUP($AR$8,Prices[],2,FALSE)*AR420)+(VLOOKUP($AS$8,Prices[],2,FALSE)*AS420)</f>
        <v>0</v>
      </c>
      <c r="AV420" s="132">
        <f t="shared" si="26"/>
        <v>0</v>
      </c>
      <c r="AW420" s="91" t="str">
        <f t="shared" si="27"/>
        <v xml:space="preserve"> </v>
      </c>
      <c r="AX420" s="91" t="str">
        <f>IFERROR(IF(VLOOKUP(C420,'Overdue Credits'!$A:$F,6,0)&gt;2,"High Risk Customer",IF(VLOOKUP(C420,'Overdue Credits'!$A:$F,6,0)&gt;0,"Medium Risk Customer","Low Risk Customer")),"Low Risk Customer")</f>
        <v>Low Risk Customer</v>
      </c>
    </row>
    <row r="421" spans="1:50" x14ac:dyDescent="0.3">
      <c r="A421" s="14">
        <v>413</v>
      </c>
      <c r="B421" s="14" t="s">
        <v>30</v>
      </c>
      <c r="C421" s="14" t="s">
        <v>311</v>
      </c>
      <c r="D421" s="14"/>
      <c r="E421" s="14" t="s">
        <v>1276</v>
      </c>
      <c r="F421" s="14" t="s">
        <v>61</v>
      </c>
      <c r="G421" s="137">
        <f t="shared" si="24"/>
        <v>0</v>
      </c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132">
        <f>(VLOOKUP($H$8,Prices[],2,FALSE)*H421)+(VLOOKUP($I$8,Prices[],2,FALSE)*I421)+(VLOOKUP($J$8,Prices[],2,FALSE)*J421)+(VLOOKUP($K$8,Prices[],2,FALSE)*K421)+(VLOOKUP($L$8,Prices[],2,FALSE)*L421)+(VLOOKUP($M$8,Prices[],2,FALSE)*M421)+(VLOOKUP($N$8,Prices[],2,FALSE)*N421)+(VLOOKUP($T$8,Prices[],2,FALSE)*T421)+(VLOOKUP($U$8,Prices[],2,FALSE)*U421)+(VLOOKUP($V$8,Prices[],2,FALSE)*V421)+(VLOOKUP($W$8,Prices[],2,FALSE)*W421)+(VLOOKUP($X$8,Prices[],2,FALSE)*X421)+(VLOOKUP($Y$8,Prices[],2,FALSE)*Y421)+(VLOOKUP($Z$8,Prices[],2,FALSE)*Z421)+(VLOOKUP($AB$8,Prices[],2,FALSE)*AB421)+(VLOOKUP($O$8,Prices[],2,FALSE)*O421)+(VLOOKUP($P$8,Prices[],2,FALSE)*P421)+(VLOOKUP($Q$8,Prices[],2,FALSE)*Q421)+(VLOOKUP($R$8,Prices[],2,FALSE)*R421)+(VLOOKUP($AA$8,Prices[],2,FALSE)*AA421)+(VLOOKUP($S$8,Prices[],2,FALSE)*S421)</f>
        <v>0</v>
      </c>
      <c r="AE421" s="132">
        <f t="shared" si="25"/>
        <v>0</v>
      </c>
      <c r="AF421" s="91"/>
      <c r="AG421" s="91"/>
      <c r="AH421" s="91"/>
      <c r="AI421" s="91"/>
      <c r="AJ421" s="91"/>
      <c r="AK421" s="91"/>
      <c r="AL421" s="91"/>
      <c r="AM421" s="91"/>
      <c r="AN421" s="91"/>
      <c r="AO421" s="91"/>
      <c r="AP421" s="91"/>
      <c r="AQ421" s="91"/>
      <c r="AR421" s="91"/>
      <c r="AS421" s="91"/>
      <c r="AT421" s="91"/>
      <c r="AU421" s="132">
        <f>(VLOOKUP($AF$8,Prices[],2,FALSE)*AF421)+(VLOOKUP($AG$8,Prices[],2,FALSE)*AG421)+(VLOOKUP($AH$8,Prices[],2,FALSE)*AH421)+(VLOOKUP($AI$8,Prices[],2,FALSE)*AI421)+(VLOOKUP($AJ$8,Prices[],2,FALSE)*AJ421)+(VLOOKUP($AK$8,Prices[],2,FALSE)*AK421)+(VLOOKUP($AL$8,Prices[],2,FALSE)*AL421)+(VLOOKUP($AM$8,Prices[],2,FALSE)*AM421)+(VLOOKUP($AN$8,Prices[],2,FALSE)*AN421)+(VLOOKUP($AO$8,Prices[],2,FALSE)*AO421)+(VLOOKUP($AP$8,Prices[],2,FALSE)*AP421)+(VLOOKUP($AT$8,Prices[],2,FALSE)*AT421)+(VLOOKUP($AQ$8,Prices[],2,FALSE)*AQ421)+(VLOOKUP($AR$8,Prices[],2,FALSE)*AR421)+(VLOOKUP($AS$8,Prices[],2,FALSE)*AS421)</f>
        <v>0</v>
      </c>
      <c r="AV421" s="132">
        <f t="shared" si="26"/>
        <v>0</v>
      </c>
      <c r="AW421" s="91" t="str">
        <f t="shared" si="27"/>
        <v xml:space="preserve"> </v>
      </c>
      <c r="AX421" s="91" t="str">
        <f>IFERROR(IF(VLOOKUP(C421,'Overdue Credits'!$A:$F,6,0)&gt;2,"High Risk Customer",IF(VLOOKUP(C421,'Overdue Credits'!$A:$F,6,0)&gt;0,"Medium Risk Customer","Low Risk Customer")),"Low Risk Customer")</f>
        <v>High Risk Customer</v>
      </c>
    </row>
    <row r="422" spans="1:50" x14ac:dyDescent="0.3">
      <c r="A422" s="14">
        <v>414</v>
      </c>
      <c r="B422" s="14" t="s">
        <v>30</v>
      </c>
      <c r="C422" s="14" t="s">
        <v>308</v>
      </c>
      <c r="D422" s="14"/>
      <c r="E422" s="14" t="s">
        <v>1277</v>
      </c>
      <c r="F422" s="14" t="s">
        <v>61</v>
      </c>
      <c r="G422" s="137">
        <f t="shared" si="24"/>
        <v>0</v>
      </c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132">
        <f>(VLOOKUP($H$8,Prices[],2,FALSE)*H422)+(VLOOKUP($I$8,Prices[],2,FALSE)*I422)+(VLOOKUP($J$8,Prices[],2,FALSE)*J422)+(VLOOKUP($K$8,Prices[],2,FALSE)*K422)+(VLOOKUP($L$8,Prices[],2,FALSE)*L422)+(VLOOKUP($M$8,Prices[],2,FALSE)*M422)+(VLOOKUP($N$8,Prices[],2,FALSE)*N422)+(VLOOKUP($T$8,Prices[],2,FALSE)*T422)+(VLOOKUP($U$8,Prices[],2,FALSE)*U422)+(VLOOKUP($V$8,Prices[],2,FALSE)*V422)+(VLOOKUP($W$8,Prices[],2,FALSE)*W422)+(VLOOKUP($X$8,Prices[],2,FALSE)*X422)+(VLOOKUP($Y$8,Prices[],2,FALSE)*Y422)+(VLOOKUP($Z$8,Prices[],2,FALSE)*Z422)+(VLOOKUP($AB$8,Prices[],2,FALSE)*AB422)+(VLOOKUP($O$8,Prices[],2,FALSE)*O422)+(VLOOKUP($P$8,Prices[],2,FALSE)*P422)+(VLOOKUP($Q$8,Prices[],2,FALSE)*Q422)+(VLOOKUP($R$8,Prices[],2,FALSE)*R422)+(VLOOKUP($AA$8,Prices[],2,FALSE)*AA422)+(VLOOKUP($S$8,Prices[],2,FALSE)*S422)</f>
        <v>0</v>
      </c>
      <c r="AE422" s="132">
        <f t="shared" si="25"/>
        <v>0</v>
      </c>
      <c r="AF422" s="91"/>
      <c r="AG422" s="91"/>
      <c r="AH422" s="91"/>
      <c r="AI422" s="91"/>
      <c r="AJ422" s="91"/>
      <c r="AK422" s="91"/>
      <c r="AL422" s="91"/>
      <c r="AM422" s="91"/>
      <c r="AN422" s="91"/>
      <c r="AO422" s="91"/>
      <c r="AP422" s="91"/>
      <c r="AQ422" s="91"/>
      <c r="AR422" s="91"/>
      <c r="AS422" s="91"/>
      <c r="AT422" s="91"/>
      <c r="AU422" s="132">
        <f>(VLOOKUP($AF$8,Prices[],2,FALSE)*AF422)+(VLOOKUP($AG$8,Prices[],2,FALSE)*AG422)+(VLOOKUP($AH$8,Prices[],2,FALSE)*AH422)+(VLOOKUP($AI$8,Prices[],2,FALSE)*AI422)+(VLOOKUP($AJ$8,Prices[],2,FALSE)*AJ422)+(VLOOKUP($AK$8,Prices[],2,FALSE)*AK422)+(VLOOKUP($AL$8,Prices[],2,FALSE)*AL422)+(VLOOKUP($AM$8,Prices[],2,FALSE)*AM422)+(VLOOKUP($AN$8,Prices[],2,FALSE)*AN422)+(VLOOKUP($AO$8,Prices[],2,FALSE)*AO422)+(VLOOKUP($AP$8,Prices[],2,FALSE)*AP422)+(VLOOKUP($AT$8,Prices[],2,FALSE)*AT422)+(VLOOKUP($AQ$8,Prices[],2,FALSE)*AQ422)+(VLOOKUP($AR$8,Prices[],2,FALSE)*AR422)+(VLOOKUP($AS$8,Prices[],2,FALSE)*AS422)</f>
        <v>0</v>
      </c>
      <c r="AV422" s="132">
        <f t="shared" si="26"/>
        <v>0</v>
      </c>
      <c r="AW422" s="91" t="str">
        <f t="shared" si="27"/>
        <v xml:space="preserve"> </v>
      </c>
      <c r="AX422" s="91" t="str">
        <f>IFERROR(IF(VLOOKUP(C422,'Overdue Credits'!$A:$F,6,0)&gt;2,"High Risk Customer",IF(VLOOKUP(C422,'Overdue Credits'!$A:$F,6,0)&gt;0,"Medium Risk Customer","Low Risk Customer")),"Low Risk Customer")</f>
        <v>Low Risk Customer</v>
      </c>
    </row>
    <row r="423" spans="1:50" x14ac:dyDescent="0.3">
      <c r="A423" s="14">
        <v>415</v>
      </c>
      <c r="B423" s="14" t="s">
        <v>30</v>
      </c>
      <c r="C423" s="14" t="s">
        <v>1030</v>
      </c>
      <c r="D423" s="14"/>
      <c r="E423" s="14" t="s">
        <v>1031</v>
      </c>
      <c r="F423" s="14" t="s">
        <v>753</v>
      </c>
      <c r="G423" s="137">
        <f t="shared" si="24"/>
        <v>0</v>
      </c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132">
        <f>(VLOOKUP($H$8,Prices[],2,FALSE)*H423)+(VLOOKUP($I$8,Prices[],2,FALSE)*I423)+(VLOOKUP($J$8,Prices[],2,FALSE)*J423)+(VLOOKUP($K$8,Prices[],2,FALSE)*K423)+(VLOOKUP($L$8,Prices[],2,FALSE)*L423)+(VLOOKUP($M$8,Prices[],2,FALSE)*M423)+(VLOOKUP($N$8,Prices[],2,FALSE)*N423)+(VLOOKUP($T$8,Prices[],2,FALSE)*T423)+(VLOOKUP($U$8,Prices[],2,FALSE)*U423)+(VLOOKUP($V$8,Prices[],2,FALSE)*V423)+(VLOOKUP($W$8,Prices[],2,FALSE)*W423)+(VLOOKUP($X$8,Prices[],2,FALSE)*X423)+(VLOOKUP($Y$8,Prices[],2,FALSE)*Y423)+(VLOOKUP($Z$8,Prices[],2,FALSE)*Z423)+(VLOOKUP($AB$8,Prices[],2,FALSE)*AB423)+(VLOOKUP($O$8,Prices[],2,FALSE)*O423)+(VLOOKUP($P$8,Prices[],2,FALSE)*P423)+(VLOOKUP($Q$8,Prices[],2,FALSE)*Q423)+(VLOOKUP($R$8,Prices[],2,FALSE)*R423)+(VLOOKUP($AA$8,Prices[],2,FALSE)*AA423)+(VLOOKUP($S$8,Prices[],2,FALSE)*S423)</f>
        <v>0</v>
      </c>
      <c r="AE423" s="132">
        <f t="shared" si="25"/>
        <v>0</v>
      </c>
      <c r="AF423" s="91"/>
      <c r="AG423" s="91"/>
      <c r="AH423" s="91"/>
      <c r="AI423" s="91"/>
      <c r="AJ423" s="91"/>
      <c r="AK423" s="91"/>
      <c r="AL423" s="91"/>
      <c r="AM423" s="91"/>
      <c r="AN423" s="91"/>
      <c r="AO423" s="91"/>
      <c r="AP423" s="91"/>
      <c r="AQ423" s="91"/>
      <c r="AR423" s="91"/>
      <c r="AS423" s="91"/>
      <c r="AT423" s="91"/>
      <c r="AU423" s="132">
        <f>(VLOOKUP($AF$8,Prices[],2,FALSE)*AF423)+(VLOOKUP($AG$8,Prices[],2,FALSE)*AG423)+(VLOOKUP($AH$8,Prices[],2,FALSE)*AH423)+(VLOOKUP($AI$8,Prices[],2,FALSE)*AI423)+(VLOOKUP($AJ$8,Prices[],2,FALSE)*AJ423)+(VLOOKUP($AK$8,Prices[],2,FALSE)*AK423)+(VLOOKUP($AL$8,Prices[],2,FALSE)*AL423)+(VLOOKUP($AM$8,Prices[],2,FALSE)*AM423)+(VLOOKUP($AN$8,Prices[],2,FALSE)*AN423)+(VLOOKUP($AO$8,Prices[],2,FALSE)*AO423)+(VLOOKUP($AP$8,Prices[],2,FALSE)*AP423)+(VLOOKUP($AT$8,Prices[],2,FALSE)*AT423)+(VLOOKUP($AQ$8,Prices[],2,FALSE)*AQ423)+(VLOOKUP($AR$8,Prices[],2,FALSE)*AR423)+(VLOOKUP($AS$8,Prices[],2,FALSE)*AS423)</f>
        <v>0</v>
      </c>
      <c r="AV423" s="132">
        <f t="shared" si="26"/>
        <v>0</v>
      </c>
      <c r="AW423" s="91" t="str">
        <f t="shared" si="27"/>
        <v xml:space="preserve"> </v>
      </c>
      <c r="AX423" s="91" t="str">
        <f>IFERROR(IF(VLOOKUP(C423,'Overdue Credits'!$A:$F,6,0)&gt;2,"High Risk Customer",IF(VLOOKUP(C423,'Overdue Credits'!$A:$F,6,0)&gt;0,"Medium Risk Customer","Low Risk Customer")),"Low Risk Customer")</f>
        <v>Low Risk Customer</v>
      </c>
    </row>
    <row r="424" spans="1:50" x14ac:dyDescent="0.3">
      <c r="A424" s="14">
        <v>416</v>
      </c>
      <c r="B424" s="14" t="s">
        <v>30</v>
      </c>
      <c r="C424" s="14" t="s">
        <v>1430</v>
      </c>
      <c r="D424" s="14"/>
      <c r="E424" s="14" t="s">
        <v>1278</v>
      </c>
      <c r="F424" s="14" t="s">
        <v>753</v>
      </c>
      <c r="G424" s="137">
        <f t="shared" si="24"/>
        <v>10</v>
      </c>
      <c r="H424" s="91"/>
      <c r="I424" s="91"/>
      <c r="J424" s="91">
        <v>1</v>
      </c>
      <c r="K424" s="91">
        <v>1</v>
      </c>
      <c r="L424" s="91"/>
      <c r="M424" s="91"/>
      <c r="N424" s="91"/>
      <c r="O424" s="91">
        <v>2</v>
      </c>
      <c r="P424" s="91"/>
      <c r="Q424" s="91"/>
      <c r="R424" s="91"/>
      <c r="S424" s="91"/>
      <c r="T424" s="91"/>
      <c r="U424" s="91"/>
      <c r="V424" s="91"/>
      <c r="W424" s="91"/>
      <c r="X424" s="91">
        <v>4</v>
      </c>
      <c r="Y424" s="91">
        <v>2</v>
      </c>
      <c r="Z424" s="91"/>
      <c r="AA424" s="91"/>
      <c r="AB424" s="91"/>
      <c r="AC424" s="132">
        <f>(VLOOKUP($H$8,Prices[],2,FALSE)*H424)+(VLOOKUP($I$8,Prices[],2,FALSE)*I424)+(VLOOKUP($J$8,Prices[],2,FALSE)*J424)+(VLOOKUP($K$8,Prices[],2,FALSE)*K424)+(VLOOKUP($L$8,Prices[],2,FALSE)*L424)+(VLOOKUP($M$8,Prices[],2,FALSE)*M424)+(VLOOKUP($N$8,Prices[],2,FALSE)*N424)+(VLOOKUP($T$8,Prices[],2,FALSE)*T424)+(VLOOKUP($U$8,Prices[],2,FALSE)*U424)+(VLOOKUP($V$8,Prices[],2,FALSE)*V424)+(VLOOKUP($W$8,Prices[],2,FALSE)*W424)+(VLOOKUP($X$8,Prices[],2,FALSE)*X424)+(VLOOKUP($Y$8,Prices[],2,FALSE)*Y424)+(VLOOKUP($Z$8,Prices[],2,FALSE)*Z424)+(VLOOKUP($AB$8,Prices[],2,FALSE)*AB424)+(VLOOKUP($O$8,Prices[],2,FALSE)*O424)+(VLOOKUP($P$8,Prices[],2,FALSE)*P424)+(VLOOKUP($Q$8,Prices[],2,FALSE)*Q424)+(VLOOKUP($R$8,Prices[],2,FALSE)*R424)+(VLOOKUP($AA$8,Prices[],2,FALSE)*AA424)+(VLOOKUP($S$8,Prices[],2,FALSE)*S424)</f>
        <v>1573500</v>
      </c>
      <c r="AE424" s="132">
        <f t="shared" si="25"/>
        <v>3.6</v>
      </c>
      <c r="AF424" s="91"/>
      <c r="AG424" s="91"/>
      <c r="AH424" s="91"/>
      <c r="AI424" s="91"/>
      <c r="AJ424" s="91"/>
      <c r="AK424" s="91"/>
      <c r="AL424" s="91">
        <v>1.6</v>
      </c>
      <c r="AM424" s="91">
        <v>2</v>
      </c>
      <c r="AN424" s="91"/>
      <c r="AO424" s="91"/>
      <c r="AP424" s="91"/>
      <c r="AQ424" s="91"/>
      <c r="AR424" s="91"/>
      <c r="AS424" s="91"/>
      <c r="AT424" s="91"/>
      <c r="AU424" s="132">
        <f>(VLOOKUP($AF$8,Prices[],2,FALSE)*AF424)+(VLOOKUP($AG$8,Prices[],2,FALSE)*AG424)+(VLOOKUP($AH$8,Prices[],2,FALSE)*AH424)+(VLOOKUP($AI$8,Prices[],2,FALSE)*AI424)+(VLOOKUP($AJ$8,Prices[],2,FALSE)*AJ424)+(VLOOKUP($AK$8,Prices[],2,FALSE)*AK424)+(VLOOKUP($AL$8,Prices[],2,FALSE)*AL424)+(VLOOKUP($AM$8,Prices[],2,FALSE)*AM424)+(VLOOKUP($AN$8,Prices[],2,FALSE)*AN424)+(VLOOKUP($AO$8,Prices[],2,FALSE)*AO424)+(VLOOKUP($AP$8,Prices[],2,FALSE)*AP424)+(VLOOKUP($AT$8,Prices[],2,FALSE)*AT424)+(VLOOKUP($AQ$8,Prices[],2,FALSE)*AQ424)+(VLOOKUP($AR$8,Prices[],2,FALSE)*AR424)+(VLOOKUP($AS$8,Prices[],2,FALSE)*AS424)</f>
        <v>549000</v>
      </c>
      <c r="AV424" s="132">
        <f t="shared" si="26"/>
        <v>550725</v>
      </c>
      <c r="AW424" s="91" t="str">
        <f t="shared" si="27"/>
        <v>Credit is within Limit</v>
      </c>
      <c r="AX424" s="91" t="str">
        <f>IFERROR(IF(VLOOKUP(C424,'Overdue Credits'!$A:$F,6,0)&gt;2,"High Risk Customer",IF(VLOOKUP(C424,'Overdue Credits'!$A:$F,6,0)&gt;0,"Medium Risk Customer","Low Risk Customer")),"Low Risk Customer")</f>
        <v>Low Risk Customer</v>
      </c>
    </row>
    <row r="425" spans="1:50" x14ac:dyDescent="0.3">
      <c r="A425" s="14">
        <v>417</v>
      </c>
      <c r="B425" s="14" t="s">
        <v>30</v>
      </c>
      <c r="C425" s="14" t="s">
        <v>307</v>
      </c>
      <c r="D425" s="14"/>
      <c r="E425" s="14" t="s">
        <v>1279</v>
      </c>
      <c r="F425" s="14" t="s">
        <v>753</v>
      </c>
      <c r="G425" s="137">
        <f t="shared" si="24"/>
        <v>0</v>
      </c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132">
        <f>(VLOOKUP($H$8,Prices[],2,FALSE)*H425)+(VLOOKUP($I$8,Prices[],2,FALSE)*I425)+(VLOOKUP($J$8,Prices[],2,FALSE)*J425)+(VLOOKUP($K$8,Prices[],2,FALSE)*K425)+(VLOOKUP($L$8,Prices[],2,FALSE)*L425)+(VLOOKUP($M$8,Prices[],2,FALSE)*M425)+(VLOOKUP($N$8,Prices[],2,FALSE)*N425)+(VLOOKUP($T$8,Prices[],2,FALSE)*T425)+(VLOOKUP($U$8,Prices[],2,FALSE)*U425)+(VLOOKUP($V$8,Prices[],2,FALSE)*V425)+(VLOOKUP($W$8,Prices[],2,FALSE)*W425)+(VLOOKUP($X$8,Prices[],2,FALSE)*X425)+(VLOOKUP($Y$8,Prices[],2,FALSE)*Y425)+(VLOOKUP($Z$8,Prices[],2,FALSE)*Z425)+(VLOOKUP($AB$8,Prices[],2,FALSE)*AB425)+(VLOOKUP($O$8,Prices[],2,FALSE)*O425)+(VLOOKUP($P$8,Prices[],2,FALSE)*P425)+(VLOOKUP($Q$8,Prices[],2,FALSE)*Q425)+(VLOOKUP($R$8,Prices[],2,FALSE)*R425)+(VLOOKUP($AA$8,Prices[],2,FALSE)*AA425)+(VLOOKUP($S$8,Prices[],2,FALSE)*S425)</f>
        <v>0</v>
      </c>
      <c r="AE425" s="132">
        <f t="shared" si="25"/>
        <v>0</v>
      </c>
      <c r="AF425" s="91"/>
      <c r="AG425" s="91"/>
      <c r="AH425" s="91"/>
      <c r="AI425" s="91"/>
      <c r="AJ425" s="91"/>
      <c r="AK425" s="91"/>
      <c r="AL425" s="91"/>
      <c r="AM425" s="91"/>
      <c r="AN425" s="91"/>
      <c r="AO425" s="91"/>
      <c r="AP425" s="91"/>
      <c r="AQ425" s="91"/>
      <c r="AR425" s="91"/>
      <c r="AS425" s="91"/>
      <c r="AT425" s="91"/>
      <c r="AU425" s="132">
        <f>(VLOOKUP($AF$8,Prices[],2,FALSE)*AF425)+(VLOOKUP($AG$8,Prices[],2,FALSE)*AG425)+(VLOOKUP($AH$8,Prices[],2,FALSE)*AH425)+(VLOOKUP($AI$8,Prices[],2,FALSE)*AI425)+(VLOOKUP($AJ$8,Prices[],2,FALSE)*AJ425)+(VLOOKUP($AK$8,Prices[],2,FALSE)*AK425)+(VLOOKUP($AL$8,Prices[],2,FALSE)*AL425)+(VLOOKUP($AM$8,Prices[],2,FALSE)*AM425)+(VLOOKUP($AN$8,Prices[],2,FALSE)*AN425)+(VLOOKUP($AO$8,Prices[],2,FALSE)*AO425)+(VLOOKUP($AP$8,Prices[],2,FALSE)*AP425)+(VLOOKUP($AT$8,Prices[],2,FALSE)*AT425)+(VLOOKUP($AQ$8,Prices[],2,FALSE)*AQ425)+(VLOOKUP($AR$8,Prices[],2,FALSE)*AR425)+(VLOOKUP($AS$8,Prices[],2,FALSE)*AS425)</f>
        <v>0</v>
      </c>
      <c r="AV425" s="132">
        <f t="shared" si="26"/>
        <v>0</v>
      </c>
      <c r="AW425" s="91" t="str">
        <f t="shared" si="27"/>
        <v xml:space="preserve"> </v>
      </c>
      <c r="AX425" s="91" t="str">
        <f>IFERROR(IF(VLOOKUP(C425,'Overdue Credits'!$A:$F,6,0)&gt;2,"High Risk Customer",IF(VLOOKUP(C425,'Overdue Credits'!$A:$F,6,0)&gt;0,"Medium Risk Customer","Low Risk Customer")),"Low Risk Customer")</f>
        <v>Low Risk Customer</v>
      </c>
    </row>
    <row r="426" spans="1:50" x14ac:dyDescent="0.3">
      <c r="A426" s="14">
        <v>418</v>
      </c>
      <c r="B426" s="14" t="s">
        <v>30</v>
      </c>
      <c r="C426" s="14" t="s">
        <v>305</v>
      </c>
      <c r="D426" s="14"/>
      <c r="E426" s="14" t="s">
        <v>306</v>
      </c>
      <c r="F426" s="14" t="s">
        <v>752</v>
      </c>
      <c r="G426" s="137">
        <f t="shared" si="24"/>
        <v>0</v>
      </c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132">
        <f>(VLOOKUP($H$8,Prices[],2,FALSE)*H426)+(VLOOKUP($I$8,Prices[],2,FALSE)*I426)+(VLOOKUP($J$8,Prices[],2,FALSE)*J426)+(VLOOKUP($K$8,Prices[],2,FALSE)*K426)+(VLOOKUP($L$8,Prices[],2,FALSE)*L426)+(VLOOKUP($M$8,Prices[],2,FALSE)*M426)+(VLOOKUP($N$8,Prices[],2,FALSE)*N426)+(VLOOKUP($T$8,Prices[],2,FALSE)*T426)+(VLOOKUP($U$8,Prices[],2,FALSE)*U426)+(VLOOKUP($V$8,Prices[],2,FALSE)*V426)+(VLOOKUP($W$8,Prices[],2,FALSE)*W426)+(VLOOKUP($X$8,Prices[],2,FALSE)*X426)+(VLOOKUP($Y$8,Prices[],2,FALSE)*Y426)+(VLOOKUP($Z$8,Prices[],2,FALSE)*Z426)+(VLOOKUP($AB$8,Prices[],2,FALSE)*AB426)+(VLOOKUP($O$8,Prices[],2,FALSE)*O426)+(VLOOKUP($P$8,Prices[],2,FALSE)*P426)+(VLOOKUP($Q$8,Prices[],2,FALSE)*Q426)+(VLOOKUP($R$8,Prices[],2,FALSE)*R426)+(VLOOKUP($AA$8,Prices[],2,FALSE)*AA426)+(VLOOKUP($S$8,Prices[],2,FALSE)*S426)</f>
        <v>0</v>
      </c>
      <c r="AE426" s="132">
        <f t="shared" si="25"/>
        <v>0</v>
      </c>
      <c r="AF426" s="91"/>
      <c r="AG426" s="91"/>
      <c r="AH426" s="91"/>
      <c r="AI426" s="91"/>
      <c r="AJ426" s="91"/>
      <c r="AK426" s="91"/>
      <c r="AL426" s="91"/>
      <c r="AM426" s="91"/>
      <c r="AN426" s="91"/>
      <c r="AO426" s="91"/>
      <c r="AP426" s="91"/>
      <c r="AQ426" s="91"/>
      <c r="AR426" s="91"/>
      <c r="AS426" s="91"/>
      <c r="AT426" s="91"/>
      <c r="AU426" s="132">
        <f>(VLOOKUP($AF$8,Prices[],2,FALSE)*AF426)+(VLOOKUP($AG$8,Prices[],2,FALSE)*AG426)+(VLOOKUP($AH$8,Prices[],2,FALSE)*AH426)+(VLOOKUP($AI$8,Prices[],2,FALSE)*AI426)+(VLOOKUP($AJ$8,Prices[],2,FALSE)*AJ426)+(VLOOKUP($AK$8,Prices[],2,FALSE)*AK426)+(VLOOKUP($AL$8,Prices[],2,FALSE)*AL426)+(VLOOKUP($AM$8,Prices[],2,FALSE)*AM426)+(VLOOKUP($AN$8,Prices[],2,FALSE)*AN426)+(VLOOKUP($AO$8,Prices[],2,FALSE)*AO426)+(VLOOKUP($AP$8,Prices[],2,FALSE)*AP426)+(VLOOKUP($AT$8,Prices[],2,FALSE)*AT426)+(VLOOKUP($AQ$8,Prices[],2,FALSE)*AQ426)+(VLOOKUP($AR$8,Prices[],2,FALSE)*AR426)+(VLOOKUP($AS$8,Prices[],2,FALSE)*AS426)</f>
        <v>0</v>
      </c>
      <c r="AV426" s="132">
        <f t="shared" si="26"/>
        <v>0</v>
      </c>
      <c r="AW426" s="91" t="str">
        <f t="shared" si="27"/>
        <v xml:space="preserve"> </v>
      </c>
      <c r="AX426" s="91" t="str">
        <f>IFERROR(IF(VLOOKUP(C426,'Overdue Credits'!$A:$F,6,0)&gt;2,"High Risk Customer",IF(VLOOKUP(C426,'Overdue Credits'!$A:$F,6,0)&gt;0,"Medium Risk Customer","Low Risk Customer")),"Low Risk Customer")</f>
        <v>Low Risk Customer</v>
      </c>
    </row>
    <row r="427" spans="1:50" x14ac:dyDescent="0.3">
      <c r="A427" s="14">
        <v>419</v>
      </c>
      <c r="B427" s="14" t="s">
        <v>30</v>
      </c>
      <c r="C427" s="14" t="s">
        <v>1013</v>
      </c>
      <c r="D427" s="14"/>
      <c r="E427" s="14" t="s">
        <v>1014</v>
      </c>
      <c r="F427" s="14" t="s">
        <v>753</v>
      </c>
      <c r="G427" s="137">
        <f t="shared" si="24"/>
        <v>0</v>
      </c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132">
        <f>(VLOOKUP($H$8,Prices[],2,FALSE)*H427)+(VLOOKUP($I$8,Prices[],2,FALSE)*I427)+(VLOOKUP($J$8,Prices[],2,FALSE)*J427)+(VLOOKUP($K$8,Prices[],2,FALSE)*K427)+(VLOOKUP($L$8,Prices[],2,FALSE)*L427)+(VLOOKUP($M$8,Prices[],2,FALSE)*M427)+(VLOOKUP($N$8,Prices[],2,FALSE)*N427)+(VLOOKUP($T$8,Prices[],2,FALSE)*T427)+(VLOOKUP($U$8,Prices[],2,FALSE)*U427)+(VLOOKUP($V$8,Prices[],2,FALSE)*V427)+(VLOOKUP($W$8,Prices[],2,FALSE)*W427)+(VLOOKUP($X$8,Prices[],2,FALSE)*X427)+(VLOOKUP($Y$8,Prices[],2,FALSE)*Y427)+(VLOOKUP($Z$8,Prices[],2,FALSE)*Z427)+(VLOOKUP($AB$8,Prices[],2,FALSE)*AB427)+(VLOOKUP($O$8,Prices[],2,FALSE)*O427)+(VLOOKUP($P$8,Prices[],2,FALSE)*P427)+(VLOOKUP($Q$8,Prices[],2,FALSE)*Q427)+(VLOOKUP($R$8,Prices[],2,FALSE)*R427)+(VLOOKUP($AA$8,Prices[],2,FALSE)*AA427)+(VLOOKUP($S$8,Prices[],2,FALSE)*S427)</f>
        <v>0</v>
      </c>
      <c r="AE427" s="132">
        <f t="shared" si="25"/>
        <v>0</v>
      </c>
      <c r="AF427" s="91"/>
      <c r="AG427" s="91"/>
      <c r="AH427" s="91"/>
      <c r="AI427" s="91"/>
      <c r="AJ427" s="91"/>
      <c r="AK427" s="91"/>
      <c r="AL427" s="91"/>
      <c r="AM427" s="91"/>
      <c r="AN427" s="91"/>
      <c r="AO427" s="91"/>
      <c r="AP427" s="91"/>
      <c r="AQ427" s="91"/>
      <c r="AR427" s="91"/>
      <c r="AS427" s="91"/>
      <c r="AT427" s="91"/>
      <c r="AU427" s="132">
        <f>(VLOOKUP($AF$8,Prices[],2,FALSE)*AF427)+(VLOOKUP($AG$8,Prices[],2,FALSE)*AG427)+(VLOOKUP($AH$8,Prices[],2,FALSE)*AH427)+(VLOOKUP($AI$8,Prices[],2,FALSE)*AI427)+(VLOOKUP($AJ$8,Prices[],2,FALSE)*AJ427)+(VLOOKUP($AK$8,Prices[],2,FALSE)*AK427)+(VLOOKUP($AL$8,Prices[],2,FALSE)*AL427)+(VLOOKUP($AM$8,Prices[],2,FALSE)*AM427)+(VLOOKUP($AN$8,Prices[],2,FALSE)*AN427)+(VLOOKUP($AO$8,Prices[],2,FALSE)*AO427)+(VLOOKUP($AP$8,Prices[],2,FALSE)*AP427)+(VLOOKUP($AT$8,Prices[],2,FALSE)*AT427)+(VLOOKUP($AQ$8,Prices[],2,FALSE)*AQ427)+(VLOOKUP($AR$8,Prices[],2,FALSE)*AR427)+(VLOOKUP($AS$8,Prices[],2,FALSE)*AS427)</f>
        <v>0</v>
      </c>
      <c r="AV427" s="132">
        <f t="shared" si="26"/>
        <v>0</v>
      </c>
      <c r="AW427" s="91" t="str">
        <f t="shared" si="27"/>
        <v xml:space="preserve"> </v>
      </c>
      <c r="AX427" s="91" t="str">
        <f>IFERROR(IF(VLOOKUP(C427,'Overdue Credits'!$A:$F,6,0)&gt;2,"High Risk Customer",IF(VLOOKUP(C427,'Overdue Credits'!$A:$F,6,0)&gt;0,"Medium Risk Customer","Low Risk Customer")),"Low Risk Customer")</f>
        <v>Low Risk Customer</v>
      </c>
    </row>
    <row r="428" spans="1:50" x14ac:dyDescent="0.3">
      <c r="A428" s="14">
        <v>420</v>
      </c>
      <c r="B428" s="14" t="s">
        <v>30</v>
      </c>
      <c r="C428" s="14" t="s">
        <v>1016</v>
      </c>
      <c r="D428" s="14"/>
      <c r="E428" s="14" t="s">
        <v>1017</v>
      </c>
      <c r="F428" s="14" t="s">
        <v>753</v>
      </c>
      <c r="G428" s="137">
        <f t="shared" si="24"/>
        <v>0</v>
      </c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132">
        <f>(VLOOKUP($H$8,Prices[],2,FALSE)*H428)+(VLOOKUP($I$8,Prices[],2,FALSE)*I428)+(VLOOKUP($J$8,Prices[],2,FALSE)*J428)+(VLOOKUP($K$8,Prices[],2,FALSE)*K428)+(VLOOKUP($L$8,Prices[],2,FALSE)*L428)+(VLOOKUP($M$8,Prices[],2,FALSE)*M428)+(VLOOKUP($N$8,Prices[],2,FALSE)*N428)+(VLOOKUP($T$8,Prices[],2,FALSE)*T428)+(VLOOKUP($U$8,Prices[],2,FALSE)*U428)+(VLOOKUP($V$8,Prices[],2,FALSE)*V428)+(VLOOKUP($W$8,Prices[],2,FALSE)*W428)+(VLOOKUP($X$8,Prices[],2,FALSE)*X428)+(VLOOKUP($Y$8,Prices[],2,FALSE)*Y428)+(VLOOKUP($Z$8,Prices[],2,FALSE)*Z428)+(VLOOKUP($AB$8,Prices[],2,FALSE)*AB428)+(VLOOKUP($O$8,Prices[],2,FALSE)*O428)+(VLOOKUP($P$8,Prices[],2,FALSE)*P428)+(VLOOKUP($Q$8,Prices[],2,FALSE)*Q428)+(VLOOKUP($R$8,Prices[],2,FALSE)*R428)+(VLOOKUP($AA$8,Prices[],2,FALSE)*AA428)+(VLOOKUP($S$8,Prices[],2,FALSE)*S428)</f>
        <v>0</v>
      </c>
      <c r="AE428" s="132">
        <f t="shared" si="25"/>
        <v>0</v>
      </c>
      <c r="AF428" s="91"/>
      <c r="AG428" s="91"/>
      <c r="AH428" s="91"/>
      <c r="AI428" s="91"/>
      <c r="AJ428" s="91"/>
      <c r="AK428" s="91"/>
      <c r="AL428" s="91"/>
      <c r="AM428" s="91"/>
      <c r="AN428" s="91"/>
      <c r="AO428" s="91"/>
      <c r="AP428" s="91"/>
      <c r="AQ428" s="91"/>
      <c r="AR428" s="91"/>
      <c r="AS428" s="91"/>
      <c r="AT428" s="91"/>
      <c r="AU428" s="132">
        <f>(VLOOKUP($AF$8,Prices[],2,FALSE)*AF428)+(VLOOKUP($AG$8,Prices[],2,FALSE)*AG428)+(VLOOKUP($AH$8,Prices[],2,FALSE)*AH428)+(VLOOKUP($AI$8,Prices[],2,FALSE)*AI428)+(VLOOKUP($AJ$8,Prices[],2,FALSE)*AJ428)+(VLOOKUP($AK$8,Prices[],2,FALSE)*AK428)+(VLOOKUP($AL$8,Prices[],2,FALSE)*AL428)+(VLOOKUP($AM$8,Prices[],2,FALSE)*AM428)+(VLOOKUP($AN$8,Prices[],2,FALSE)*AN428)+(VLOOKUP($AO$8,Prices[],2,FALSE)*AO428)+(VLOOKUP($AP$8,Prices[],2,FALSE)*AP428)+(VLOOKUP($AT$8,Prices[],2,FALSE)*AT428)+(VLOOKUP($AQ$8,Prices[],2,FALSE)*AQ428)+(VLOOKUP($AR$8,Prices[],2,FALSE)*AR428)+(VLOOKUP($AS$8,Prices[],2,FALSE)*AS428)</f>
        <v>0</v>
      </c>
      <c r="AV428" s="132">
        <f t="shared" si="26"/>
        <v>0</v>
      </c>
      <c r="AW428" s="91" t="str">
        <f t="shared" si="27"/>
        <v xml:space="preserve"> </v>
      </c>
      <c r="AX428" s="91" t="str">
        <f>IFERROR(IF(VLOOKUP(C428,'Overdue Credits'!$A:$F,6,0)&gt;2,"High Risk Customer",IF(VLOOKUP(C428,'Overdue Credits'!$A:$F,6,0)&gt;0,"Medium Risk Customer","Low Risk Customer")),"Low Risk Customer")</f>
        <v>Low Risk Customer</v>
      </c>
    </row>
    <row r="429" spans="1:50" x14ac:dyDescent="0.3">
      <c r="A429" s="14">
        <v>421</v>
      </c>
      <c r="B429" s="14" t="s">
        <v>30</v>
      </c>
      <c r="C429" s="14" t="s">
        <v>718</v>
      </c>
      <c r="D429" s="14"/>
      <c r="E429" s="14" t="s">
        <v>719</v>
      </c>
      <c r="F429" s="14" t="s">
        <v>752</v>
      </c>
      <c r="G429" s="137">
        <f t="shared" si="24"/>
        <v>35</v>
      </c>
      <c r="H429" s="91"/>
      <c r="I429" s="91"/>
      <c r="J429" s="91">
        <v>5</v>
      </c>
      <c r="K429" s="91">
        <v>5</v>
      </c>
      <c r="L429" s="91"/>
      <c r="M429" s="91"/>
      <c r="N429" s="91">
        <v>2</v>
      </c>
      <c r="O429" s="91">
        <v>3</v>
      </c>
      <c r="P429" s="91"/>
      <c r="Q429" s="91"/>
      <c r="R429" s="91"/>
      <c r="S429" s="91"/>
      <c r="T429" s="91"/>
      <c r="U429" s="91"/>
      <c r="V429" s="91"/>
      <c r="W429" s="91"/>
      <c r="X429" s="91">
        <v>10</v>
      </c>
      <c r="Y429" s="91">
        <v>10</v>
      </c>
      <c r="Z429" s="91"/>
      <c r="AA429" s="91"/>
      <c r="AB429" s="91"/>
      <c r="AC429" s="132">
        <f>(VLOOKUP($H$8,Prices[],2,FALSE)*H429)+(VLOOKUP($I$8,Prices[],2,FALSE)*I429)+(VLOOKUP($J$8,Prices[],2,FALSE)*J429)+(VLOOKUP($K$8,Prices[],2,FALSE)*K429)+(VLOOKUP($L$8,Prices[],2,FALSE)*L429)+(VLOOKUP($M$8,Prices[],2,FALSE)*M429)+(VLOOKUP($N$8,Prices[],2,FALSE)*N429)+(VLOOKUP($T$8,Prices[],2,FALSE)*T429)+(VLOOKUP($U$8,Prices[],2,FALSE)*U429)+(VLOOKUP($V$8,Prices[],2,FALSE)*V429)+(VLOOKUP($W$8,Prices[],2,FALSE)*W429)+(VLOOKUP($X$8,Prices[],2,FALSE)*X429)+(VLOOKUP($Y$8,Prices[],2,FALSE)*Y429)+(VLOOKUP($Z$8,Prices[],2,FALSE)*Z429)+(VLOOKUP($AB$8,Prices[],2,FALSE)*AB429)+(VLOOKUP($O$8,Prices[],2,FALSE)*O429)+(VLOOKUP($P$8,Prices[],2,FALSE)*P429)+(VLOOKUP($Q$8,Prices[],2,FALSE)*Q429)+(VLOOKUP($R$8,Prices[],2,FALSE)*R429)+(VLOOKUP($AA$8,Prices[],2,FALSE)*AA429)+(VLOOKUP($S$8,Prices[],2,FALSE)*S429)</f>
        <v>5186500</v>
      </c>
      <c r="AE429" s="132">
        <f t="shared" si="25"/>
        <v>11.9</v>
      </c>
      <c r="AF429" s="91"/>
      <c r="AG429" s="91"/>
      <c r="AH429" s="91"/>
      <c r="AI429" s="91"/>
      <c r="AJ429" s="91"/>
      <c r="AK429" s="91"/>
      <c r="AL429" s="91">
        <v>6.9</v>
      </c>
      <c r="AM429" s="91">
        <v>5</v>
      </c>
      <c r="AN429" s="91"/>
      <c r="AO429" s="91"/>
      <c r="AP429" s="91"/>
      <c r="AQ429" s="91"/>
      <c r="AR429" s="91"/>
      <c r="AS429" s="91"/>
      <c r="AT429" s="91"/>
      <c r="AU429" s="132">
        <f>(VLOOKUP($AF$8,Prices[],2,FALSE)*AF429)+(VLOOKUP($AG$8,Prices[],2,FALSE)*AG429)+(VLOOKUP($AH$8,Prices[],2,FALSE)*AH429)+(VLOOKUP($AI$8,Prices[],2,FALSE)*AI429)+(VLOOKUP($AJ$8,Prices[],2,FALSE)*AJ429)+(VLOOKUP($AK$8,Prices[],2,FALSE)*AK429)+(VLOOKUP($AL$8,Prices[],2,FALSE)*AL429)+(VLOOKUP($AM$8,Prices[],2,FALSE)*AM429)+(VLOOKUP($AN$8,Prices[],2,FALSE)*AN429)+(VLOOKUP($AO$8,Prices[],2,FALSE)*AO429)+(VLOOKUP($AP$8,Prices[],2,FALSE)*AP429)+(VLOOKUP($AT$8,Prices[],2,FALSE)*AT429)+(VLOOKUP($AQ$8,Prices[],2,FALSE)*AQ429)+(VLOOKUP($AR$8,Prices[],2,FALSE)*AR429)+(VLOOKUP($AS$8,Prices[],2,FALSE)*AS429)</f>
        <v>1814750</v>
      </c>
      <c r="AV429" s="132">
        <f t="shared" si="26"/>
        <v>1815275</v>
      </c>
      <c r="AW429" s="91" t="str">
        <f t="shared" si="27"/>
        <v>Credit is within Limit</v>
      </c>
      <c r="AX429" s="91" t="str">
        <f>IFERROR(IF(VLOOKUP(C429,'Overdue Credits'!$A:$F,6,0)&gt;2,"High Risk Customer",IF(VLOOKUP(C429,'Overdue Credits'!$A:$F,6,0)&gt;0,"Medium Risk Customer","Low Risk Customer")),"Low Risk Customer")</f>
        <v>Low Risk Customer</v>
      </c>
    </row>
    <row r="430" spans="1:50" x14ac:dyDescent="0.3">
      <c r="A430" s="14">
        <v>422</v>
      </c>
      <c r="B430" s="14" t="s">
        <v>30</v>
      </c>
      <c r="C430" s="14" t="s">
        <v>716</v>
      </c>
      <c r="D430" s="14"/>
      <c r="E430" s="14" t="s">
        <v>717</v>
      </c>
      <c r="F430" s="14" t="s">
        <v>752</v>
      </c>
      <c r="G430" s="137">
        <f t="shared" si="24"/>
        <v>35</v>
      </c>
      <c r="H430" s="91"/>
      <c r="I430" s="91"/>
      <c r="J430" s="91">
        <v>5</v>
      </c>
      <c r="K430" s="91">
        <v>5</v>
      </c>
      <c r="L430" s="91"/>
      <c r="M430" s="91"/>
      <c r="N430" s="91">
        <v>2</v>
      </c>
      <c r="O430" s="91">
        <v>3</v>
      </c>
      <c r="P430" s="91"/>
      <c r="Q430" s="91"/>
      <c r="R430" s="91"/>
      <c r="S430" s="91"/>
      <c r="T430" s="91"/>
      <c r="U430" s="91"/>
      <c r="V430" s="91"/>
      <c r="W430" s="91"/>
      <c r="X430" s="91">
        <v>10</v>
      </c>
      <c r="Y430" s="91">
        <v>10</v>
      </c>
      <c r="Z430" s="91"/>
      <c r="AA430" s="91"/>
      <c r="AB430" s="91"/>
      <c r="AC430" s="132">
        <f>(VLOOKUP($H$8,Prices[],2,FALSE)*H430)+(VLOOKUP($I$8,Prices[],2,FALSE)*I430)+(VLOOKUP($J$8,Prices[],2,FALSE)*J430)+(VLOOKUP($K$8,Prices[],2,FALSE)*K430)+(VLOOKUP($L$8,Prices[],2,FALSE)*L430)+(VLOOKUP($M$8,Prices[],2,FALSE)*M430)+(VLOOKUP($N$8,Prices[],2,FALSE)*N430)+(VLOOKUP($T$8,Prices[],2,FALSE)*T430)+(VLOOKUP($U$8,Prices[],2,FALSE)*U430)+(VLOOKUP($V$8,Prices[],2,FALSE)*V430)+(VLOOKUP($W$8,Prices[],2,FALSE)*W430)+(VLOOKUP($X$8,Prices[],2,FALSE)*X430)+(VLOOKUP($Y$8,Prices[],2,FALSE)*Y430)+(VLOOKUP($Z$8,Prices[],2,FALSE)*Z430)+(VLOOKUP($AB$8,Prices[],2,FALSE)*AB430)+(VLOOKUP($O$8,Prices[],2,FALSE)*O430)+(VLOOKUP($P$8,Prices[],2,FALSE)*P430)+(VLOOKUP($Q$8,Prices[],2,FALSE)*Q430)+(VLOOKUP($R$8,Prices[],2,FALSE)*R430)+(VLOOKUP($AA$8,Prices[],2,FALSE)*AA430)+(VLOOKUP($S$8,Prices[],2,FALSE)*S430)</f>
        <v>5186500</v>
      </c>
      <c r="AE430" s="132">
        <f t="shared" si="25"/>
        <v>11.9</v>
      </c>
      <c r="AF430" s="91"/>
      <c r="AG430" s="91"/>
      <c r="AH430" s="91"/>
      <c r="AI430" s="91"/>
      <c r="AJ430" s="91"/>
      <c r="AK430" s="91"/>
      <c r="AL430" s="91">
        <v>6.9</v>
      </c>
      <c r="AM430" s="91">
        <v>5</v>
      </c>
      <c r="AN430" s="91"/>
      <c r="AO430" s="91"/>
      <c r="AP430" s="91"/>
      <c r="AQ430" s="91"/>
      <c r="AR430" s="91"/>
      <c r="AS430" s="91"/>
      <c r="AT430" s="91"/>
      <c r="AU430" s="132">
        <f>(VLOOKUP($AF$8,Prices[],2,FALSE)*AF430)+(VLOOKUP($AG$8,Prices[],2,FALSE)*AG430)+(VLOOKUP($AH$8,Prices[],2,FALSE)*AH430)+(VLOOKUP($AI$8,Prices[],2,FALSE)*AI430)+(VLOOKUP($AJ$8,Prices[],2,FALSE)*AJ430)+(VLOOKUP($AK$8,Prices[],2,FALSE)*AK430)+(VLOOKUP($AL$8,Prices[],2,FALSE)*AL430)+(VLOOKUP($AM$8,Prices[],2,FALSE)*AM430)+(VLOOKUP($AN$8,Prices[],2,FALSE)*AN430)+(VLOOKUP($AO$8,Prices[],2,FALSE)*AO430)+(VLOOKUP($AP$8,Prices[],2,FALSE)*AP430)+(VLOOKUP($AT$8,Prices[],2,FALSE)*AT430)+(VLOOKUP($AQ$8,Prices[],2,FALSE)*AQ430)+(VLOOKUP($AR$8,Prices[],2,FALSE)*AR430)+(VLOOKUP($AS$8,Prices[],2,FALSE)*AS430)</f>
        <v>1814750</v>
      </c>
      <c r="AV430" s="132">
        <f t="shared" si="26"/>
        <v>1815275</v>
      </c>
      <c r="AW430" s="91" t="str">
        <f t="shared" si="27"/>
        <v>Credit is within Limit</v>
      </c>
      <c r="AX430" s="91" t="str">
        <f>IFERROR(IF(VLOOKUP(C430,'Overdue Credits'!$A:$F,6,0)&gt;2,"High Risk Customer",IF(VLOOKUP(C430,'Overdue Credits'!$A:$F,6,0)&gt;0,"Medium Risk Customer","Low Risk Customer")),"Low Risk Customer")</f>
        <v>Low Risk Customer</v>
      </c>
    </row>
    <row r="431" spans="1:50" x14ac:dyDescent="0.3">
      <c r="A431" s="14">
        <v>423</v>
      </c>
      <c r="B431" s="14" t="s">
        <v>30</v>
      </c>
      <c r="C431" s="14" t="s">
        <v>294</v>
      </c>
      <c r="D431" s="14"/>
      <c r="E431" s="14" t="s">
        <v>295</v>
      </c>
      <c r="F431" s="14" t="s">
        <v>752</v>
      </c>
      <c r="G431" s="137">
        <f t="shared" si="24"/>
        <v>10</v>
      </c>
      <c r="H431" s="91"/>
      <c r="I431" s="91"/>
      <c r="J431" s="91">
        <v>1</v>
      </c>
      <c r="K431" s="91">
        <v>1</v>
      </c>
      <c r="L431" s="91"/>
      <c r="M431" s="91"/>
      <c r="N431" s="91"/>
      <c r="O431" s="91">
        <v>2</v>
      </c>
      <c r="P431" s="91"/>
      <c r="Q431" s="91"/>
      <c r="R431" s="91"/>
      <c r="S431" s="91"/>
      <c r="T431" s="91"/>
      <c r="U431" s="91"/>
      <c r="V431" s="91"/>
      <c r="W431" s="91"/>
      <c r="X431" s="91">
        <v>4</v>
      </c>
      <c r="Y431" s="91">
        <v>2</v>
      </c>
      <c r="Z431" s="91"/>
      <c r="AA431" s="91"/>
      <c r="AB431" s="91"/>
      <c r="AC431" s="132">
        <f>(VLOOKUP($H$8,Prices[],2,FALSE)*H431)+(VLOOKUP($I$8,Prices[],2,FALSE)*I431)+(VLOOKUP($J$8,Prices[],2,FALSE)*J431)+(VLOOKUP($K$8,Prices[],2,FALSE)*K431)+(VLOOKUP($L$8,Prices[],2,FALSE)*L431)+(VLOOKUP($M$8,Prices[],2,FALSE)*M431)+(VLOOKUP($N$8,Prices[],2,FALSE)*N431)+(VLOOKUP($T$8,Prices[],2,FALSE)*T431)+(VLOOKUP($U$8,Prices[],2,FALSE)*U431)+(VLOOKUP($V$8,Prices[],2,FALSE)*V431)+(VLOOKUP($W$8,Prices[],2,FALSE)*W431)+(VLOOKUP($X$8,Prices[],2,FALSE)*X431)+(VLOOKUP($Y$8,Prices[],2,FALSE)*Y431)+(VLOOKUP($Z$8,Prices[],2,FALSE)*Z431)+(VLOOKUP($AB$8,Prices[],2,FALSE)*AB431)+(VLOOKUP($O$8,Prices[],2,FALSE)*O431)+(VLOOKUP($P$8,Prices[],2,FALSE)*P431)+(VLOOKUP($Q$8,Prices[],2,FALSE)*Q431)+(VLOOKUP($R$8,Prices[],2,FALSE)*R431)+(VLOOKUP($AA$8,Prices[],2,FALSE)*AA431)+(VLOOKUP($S$8,Prices[],2,FALSE)*S431)</f>
        <v>1573500</v>
      </c>
      <c r="AE431" s="132">
        <f t="shared" si="25"/>
        <v>3.6</v>
      </c>
      <c r="AF431" s="91"/>
      <c r="AG431" s="91"/>
      <c r="AH431" s="91"/>
      <c r="AI431" s="91"/>
      <c r="AJ431" s="91"/>
      <c r="AK431" s="91"/>
      <c r="AL431" s="91">
        <v>1.6</v>
      </c>
      <c r="AM431" s="91">
        <v>2</v>
      </c>
      <c r="AN431" s="91"/>
      <c r="AO431" s="91"/>
      <c r="AP431" s="91"/>
      <c r="AQ431" s="91"/>
      <c r="AR431" s="91"/>
      <c r="AS431" s="91"/>
      <c r="AT431" s="91"/>
      <c r="AU431" s="132">
        <f>(VLOOKUP($AF$8,Prices[],2,FALSE)*AF431)+(VLOOKUP($AG$8,Prices[],2,FALSE)*AG431)+(VLOOKUP($AH$8,Prices[],2,FALSE)*AH431)+(VLOOKUP($AI$8,Prices[],2,FALSE)*AI431)+(VLOOKUP($AJ$8,Prices[],2,FALSE)*AJ431)+(VLOOKUP($AK$8,Prices[],2,FALSE)*AK431)+(VLOOKUP($AL$8,Prices[],2,FALSE)*AL431)+(VLOOKUP($AM$8,Prices[],2,FALSE)*AM431)+(VLOOKUP($AN$8,Prices[],2,FALSE)*AN431)+(VLOOKUP($AO$8,Prices[],2,FALSE)*AO431)+(VLOOKUP($AP$8,Prices[],2,FALSE)*AP431)+(VLOOKUP($AT$8,Prices[],2,FALSE)*AT431)+(VLOOKUP($AQ$8,Prices[],2,FALSE)*AQ431)+(VLOOKUP($AR$8,Prices[],2,FALSE)*AR431)+(VLOOKUP($AS$8,Prices[],2,FALSE)*AS431)</f>
        <v>549000</v>
      </c>
      <c r="AV431" s="132">
        <f t="shared" si="26"/>
        <v>550725</v>
      </c>
      <c r="AW431" s="91" t="str">
        <f t="shared" si="27"/>
        <v>Credit is within Limit</v>
      </c>
      <c r="AX431" s="91" t="str">
        <f>IFERROR(IF(VLOOKUP(C431,'Overdue Credits'!$A:$F,6,0)&gt;2,"High Risk Customer",IF(VLOOKUP(C431,'Overdue Credits'!$A:$F,6,0)&gt;0,"Medium Risk Customer","Low Risk Customer")),"Low Risk Customer")</f>
        <v>Low Risk Customer</v>
      </c>
    </row>
    <row r="432" spans="1:50" x14ac:dyDescent="0.3">
      <c r="A432" s="14">
        <v>424</v>
      </c>
      <c r="B432" s="14" t="s">
        <v>30</v>
      </c>
      <c r="C432" s="14" t="s">
        <v>292</v>
      </c>
      <c r="D432" s="14"/>
      <c r="E432" s="14" t="s">
        <v>293</v>
      </c>
      <c r="F432" s="14" t="s">
        <v>752</v>
      </c>
      <c r="G432" s="137">
        <f t="shared" si="24"/>
        <v>35</v>
      </c>
      <c r="H432" s="91"/>
      <c r="I432" s="91"/>
      <c r="J432" s="91">
        <v>5</v>
      </c>
      <c r="K432" s="91">
        <v>5</v>
      </c>
      <c r="L432" s="91"/>
      <c r="M432" s="91"/>
      <c r="N432" s="91">
        <v>2</v>
      </c>
      <c r="O432" s="91">
        <v>3</v>
      </c>
      <c r="P432" s="91"/>
      <c r="Q432" s="91"/>
      <c r="R432" s="91"/>
      <c r="S432" s="91"/>
      <c r="T432" s="91"/>
      <c r="U432" s="91"/>
      <c r="V432" s="91"/>
      <c r="W432" s="91"/>
      <c r="X432" s="91">
        <v>10</v>
      </c>
      <c r="Y432" s="91">
        <v>10</v>
      </c>
      <c r="Z432" s="91"/>
      <c r="AA432" s="91"/>
      <c r="AB432" s="91"/>
      <c r="AC432" s="132">
        <f>(VLOOKUP($H$8,Prices[],2,FALSE)*H432)+(VLOOKUP($I$8,Prices[],2,FALSE)*I432)+(VLOOKUP($J$8,Prices[],2,FALSE)*J432)+(VLOOKUP($K$8,Prices[],2,FALSE)*K432)+(VLOOKUP($L$8,Prices[],2,FALSE)*L432)+(VLOOKUP($M$8,Prices[],2,FALSE)*M432)+(VLOOKUP($N$8,Prices[],2,FALSE)*N432)+(VLOOKUP($T$8,Prices[],2,FALSE)*T432)+(VLOOKUP($U$8,Prices[],2,FALSE)*U432)+(VLOOKUP($V$8,Prices[],2,FALSE)*V432)+(VLOOKUP($W$8,Prices[],2,FALSE)*W432)+(VLOOKUP($X$8,Prices[],2,FALSE)*X432)+(VLOOKUP($Y$8,Prices[],2,FALSE)*Y432)+(VLOOKUP($Z$8,Prices[],2,FALSE)*Z432)+(VLOOKUP($AB$8,Prices[],2,FALSE)*AB432)+(VLOOKUP($O$8,Prices[],2,FALSE)*O432)+(VLOOKUP($P$8,Prices[],2,FALSE)*P432)+(VLOOKUP($Q$8,Prices[],2,FALSE)*Q432)+(VLOOKUP($R$8,Prices[],2,FALSE)*R432)+(VLOOKUP($AA$8,Prices[],2,FALSE)*AA432)+(VLOOKUP($S$8,Prices[],2,FALSE)*S432)</f>
        <v>5186500</v>
      </c>
      <c r="AE432" s="132">
        <f t="shared" si="25"/>
        <v>11.9</v>
      </c>
      <c r="AF432" s="91"/>
      <c r="AG432" s="91"/>
      <c r="AH432" s="91"/>
      <c r="AI432" s="91"/>
      <c r="AJ432" s="91"/>
      <c r="AK432" s="91"/>
      <c r="AL432" s="91">
        <v>6.9</v>
      </c>
      <c r="AM432" s="91">
        <v>5</v>
      </c>
      <c r="AN432" s="91"/>
      <c r="AO432" s="91"/>
      <c r="AP432" s="91"/>
      <c r="AQ432" s="91"/>
      <c r="AR432" s="91"/>
      <c r="AS432" s="91"/>
      <c r="AT432" s="91"/>
      <c r="AU432" s="132">
        <f>(VLOOKUP($AF$8,Prices[],2,FALSE)*AF432)+(VLOOKUP($AG$8,Prices[],2,FALSE)*AG432)+(VLOOKUP($AH$8,Prices[],2,FALSE)*AH432)+(VLOOKUP($AI$8,Prices[],2,FALSE)*AI432)+(VLOOKUP($AJ$8,Prices[],2,FALSE)*AJ432)+(VLOOKUP($AK$8,Prices[],2,FALSE)*AK432)+(VLOOKUP($AL$8,Prices[],2,FALSE)*AL432)+(VLOOKUP($AM$8,Prices[],2,FALSE)*AM432)+(VLOOKUP($AN$8,Prices[],2,FALSE)*AN432)+(VLOOKUP($AO$8,Prices[],2,FALSE)*AO432)+(VLOOKUP($AP$8,Prices[],2,FALSE)*AP432)+(VLOOKUP($AT$8,Prices[],2,FALSE)*AT432)+(VLOOKUP($AQ$8,Prices[],2,FALSE)*AQ432)+(VLOOKUP($AR$8,Prices[],2,FALSE)*AR432)+(VLOOKUP($AS$8,Prices[],2,FALSE)*AS432)</f>
        <v>1814750</v>
      </c>
      <c r="AV432" s="132">
        <f t="shared" si="26"/>
        <v>1815275</v>
      </c>
      <c r="AW432" s="91" t="str">
        <f t="shared" si="27"/>
        <v>Credit is within Limit</v>
      </c>
      <c r="AX432" s="91" t="str">
        <f>IFERROR(IF(VLOOKUP(C432,'Overdue Credits'!$A:$F,6,0)&gt;2,"High Risk Customer",IF(VLOOKUP(C432,'Overdue Credits'!$A:$F,6,0)&gt;0,"Medium Risk Customer","Low Risk Customer")),"Low Risk Customer")</f>
        <v>Low Risk Customer</v>
      </c>
    </row>
    <row r="433" spans="1:50" x14ac:dyDescent="0.3">
      <c r="A433" s="14">
        <v>425</v>
      </c>
      <c r="B433" s="14" t="s">
        <v>30</v>
      </c>
      <c r="C433" s="14" t="s">
        <v>274</v>
      </c>
      <c r="D433" s="14"/>
      <c r="E433" s="14" t="s">
        <v>275</v>
      </c>
      <c r="F433" s="14" t="s">
        <v>752</v>
      </c>
      <c r="G433" s="137">
        <f t="shared" si="24"/>
        <v>35</v>
      </c>
      <c r="H433" s="91"/>
      <c r="I433" s="91"/>
      <c r="J433" s="91">
        <v>5</v>
      </c>
      <c r="K433" s="91">
        <v>5</v>
      </c>
      <c r="L433" s="91"/>
      <c r="M433" s="91"/>
      <c r="N433" s="91">
        <v>2</v>
      </c>
      <c r="O433" s="91">
        <v>3</v>
      </c>
      <c r="P433" s="91"/>
      <c r="Q433" s="91"/>
      <c r="R433" s="91"/>
      <c r="S433" s="91"/>
      <c r="T433" s="91"/>
      <c r="U433" s="91"/>
      <c r="V433" s="91"/>
      <c r="W433" s="91"/>
      <c r="X433" s="91">
        <v>10</v>
      </c>
      <c r="Y433" s="91">
        <v>10</v>
      </c>
      <c r="Z433" s="91"/>
      <c r="AA433" s="91"/>
      <c r="AB433" s="91"/>
      <c r="AC433" s="132">
        <f>(VLOOKUP($H$8,Prices[],2,FALSE)*H433)+(VLOOKUP($I$8,Prices[],2,FALSE)*I433)+(VLOOKUP($J$8,Prices[],2,FALSE)*J433)+(VLOOKUP($K$8,Prices[],2,FALSE)*K433)+(VLOOKUP($L$8,Prices[],2,FALSE)*L433)+(VLOOKUP($M$8,Prices[],2,FALSE)*M433)+(VLOOKUP($N$8,Prices[],2,FALSE)*N433)+(VLOOKUP($T$8,Prices[],2,FALSE)*T433)+(VLOOKUP($U$8,Prices[],2,FALSE)*U433)+(VLOOKUP($V$8,Prices[],2,FALSE)*V433)+(VLOOKUP($W$8,Prices[],2,FALSE)*W433)+(VLOOKUP($X$8,Prices[],2,FALSE)*X433)+(VLOOKUP($Y$8,Prices[],2,FALSE)*Y433)+(VLOOKUP($Z$8,Prices[],2,FALSE)*Z433)+(VLOOKUP($AB$8,Prices[],2,FALSE)*AB433)+(VLOOKUP($O$8,Prices[],2,FALSE)*O433)+(VLOOKUP($P$8,Prices[],2,FALSE)*P433)+(VLOOKUP($Q$8,Prices[],2,FALSE)*Q433)+(VLOOKUP($R$8,Prices[],2,FALSE)*R433)+(VLOOKUP($AA$8,Prices[],2,FALSE)*AA433)+(VLOOKUP($S$8,Prices[],2,FALSE)*S433)</f>
        <v>5186500</v>
      </c>
      <c r="AE433" s="132">
        <f t="shared" si="25"/>
        <v>11.9</v>
      </c>
      <c r="AF433" s="91"/>
      <c r="AG433" s="91"/>
      <c r="AH433" s="91"/>
      <c r="AI433" s="91"/>
      <c r="AJ433" s="91"/>
      <c r="AK433" s="91"/>
      <c r="AL433" s="91">
        <v>6.9</v>
      </c>
      <c r="AM433" s="91">
        <v>5</v>
      </c>
      <c r="AN433" s="91"/>
      <c r="AO433" s="91"/>
      <c r="AP433" s="91"/>
      <c r="AQ433" s="91"/>
      <c r="AR433" s="91"/>
      <c r="AS433" s="91"/>
      <c r="AT433" s="91"/>
      <c r="AU433" s="132">
        <f>(VLOOKUP($AF$8,Prices[],2,FALSE)*AF433)+(VLOOKUP($AG$8,Prices[],2,FALSE)*AG433)+(VLOOKUP($AH$8,Prices[],2,FALSE)*AH433)+(VLOOKUP($AI$8,Prices[],2,FALSE)*AI433)+(VLOOKUP($AJ$8,Prices[],2,FALSE)*AJ433)+(VLOOKUP($AK$8,Prices[],2,FALSE)*AK433)+(VLOOKUP($AL$8,Prices[],2,FALSE)*AL433)+(VLOOKUP($AM$8,Prices[],2,FALSE)*AM433)+(VLOOKUP($AN$8,Prices[],2,FALSE)*AN433)+(VLOOKUP($AO$8,Prices[],2,FALSE)*AO433)+(VLOOKUP($AP$8,Prices[],2,FALSE)*AP433)+(VLOOKUP($AT$8,Prices[],2,FALSE)*AT433)+(VLOOKUP($AQ$8,Prices[],2,FALSE)*AQ433)+(VLOOKUP($AR$8,Prices[],2,FALSE)*AR433)+(VLOOKUP($AS$8,Prices[],2,FALSE)*AS433)</f>
        <v>1814750</v>
      </c>
      <c r="AV433" s="132">
        <f t="shared" si="26"/>
        <v>1815275</v>
      </c>
      <c r="AW433" s="91" t="str">
        <f t="shared" si="27"/>
        <v>Credit is within Limit</v>
      </c>
      <c r="AX433" s="91" t="str">
        <f>IFERROR(IF(VLOOKUP(C433,'Overdue Credits'!$A:$F,6,0)&gt;2,"High Risk Customer",IF(VLOOKUP(C433,'Overdue Credits'!$A:$F,6,0)&gt;0,"Medium Risk Customer","Low Risk Customer")),"Low Risk Customer")</f>
        <v>Low Risk Customer</v>
      </c>
    </row>
    <row r="434" spans="1:50" x14ac:dyDescent="0.3">
      <c r="A434" s="14">
        <v>426</v>
      </c>
      <c r="B434" s="14" t="s">
        <v>30</v>
      </c>
      <c r="C434" s="14" t="s">
        <v>270</v>
      </c>
      <c r="D434" s="14"/>
      <c r="E434" s="14" t="s">
        <v>271</v>
      </c>
      <c r="F434" s="14" t="s">
        <v>752</v>
      </c>
      <c r="G434" s="137">
        <f t="shared" si="24"/>
        <v>0</v>
      </c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132">
        <f>(VLOOKUP($H$8,Prices[],2,FALSE)*H434)+(VLOOKUP($I$8,Prices[],2,FALSE)*I434)+(VLOOKUP($J$8,Prices[],2,FALSE)*J434)+(VLOOKUP($K$8,Prices[],2,FALSE)*K434)+(VLOOKUP($L$8,Prices[],2,FALSE)*L434)+(VLOOKUP($M$8,Prices[],2,FALSE)*M434)+(VLOOKUP($N$8,Prices[],2,FALSE)*N434)+(VLOOKUP($T$8,Prices[],2,FALSE)*T434)+(VLOOKUP($U$8,Prices[],2,FALSE)*U434)+(VLOOKUP($V$8,Prices[],2,FALSE)*V434)+(VLOOKUP($W$8,Prices[],2,FALSE)*W434)+(VLOOKUP($X$8,Prices[],2,FALSE)*X434)+(VLOOKUP($Y$8,Prices[],2,FALSE)*Y434)+(VLOOKUP($Z$8,Prices[],2,FALSE)*Z434)+(VLOOKUP($AB$8,Prices[],2,FALSE)*AB434)+(VLOOKUP($O$8,Prices[],2,FALSE)*O434)+(VLOOKUP($P$8,Prices[],2,FALSE)*P434)+(VLOOKUP($Q$8,Prices[],2,FALSE)*Q434)+(VLOOKUP($R$8,Prices[],2,FALSE)*R434)+(VLOOKUP($AA$8,Prices[],2,FALSE)*AA434)+(VLOOKUP($S$8,Prices[],2,FALSE)*S434)</f>
        <v>0</v>
      </c>
      <c r="AE434" s="132">
        <f t="shared" si="25"/>
        <v>0</v>
      </c>
      <c r="AF434" s="91"/>
      <c r="AG434" s="91"/>
      <c r="AH434" s="91"/>
      <c r="AI434" s="91"/>
      <c r="AJ434" s="91"/>
      <c r="AK434" s="91"/>
      <c r="AL434" s="91"/>
      <c r="AM434" s="91"/>
      <c r="AN434" s="91"/>
      <c r="AO434" s="91"/>
      <c r="AP434" s="91"/>
      <c r="AQ434" s="91"/>
      <c r="AR434" s="91"/>
      <c r="AS434" s="91"/>
      <c r="AT434" s="91"/>
      <c r="AU434" s="132">
        <f>(VLOOKUP($AF$8,Prices[],2,FALSE)*AF434)+(VLOOKUP($AG$8,Prices[],2,FALSE)*AG434)+(VLOOKUP($AH$8,Prices[],2,FALSE)*AH434)+(VLOOKUP($AI$8,Prices[],2,FALSE)*AI434)+(VLOOKUP($AJ$8,Prices[],2,FALSE)*AJ434)+(VLOOKUP($AK$8,Prices[],2,FALSE)*AK434)+(VLOOKUP($AL$8,Prices[],2,FALSE)*AL434)+(VLOOKUP($AM$8,Prices[],2,FALSE)*AM434)+(VLOOKUP($AN$8,Prices[],2,FALSE)*AN434)+(VLOOKUP($AO$8,Prices[],2,FALSE)*AO434)+(VLOOKUP($AP$8,Prices[],2,FALSE)*AP434)+(VLOOKUP($AT$8,Prices[],2,FALSE)*AT434)+(VLOOKUP($AQ$8,Prices[],2,FALSE)*AQ434)+(VLOOKUP($AR$8,Prices[],2,FALSE)*AR434)+(VLOOKUP($AS$8,Prices[],2,FALSE)*AS434)</f>
        <v>0</v>
      </c>
      <c r="AV434" s="132">
        <f t="shared" si="26"/>
        <v>0</v>
      </c>
      <c r="AW434" s="91" t="str">
        <f t="shared" si="27"/>
        <v xml:space="preserve"> </v>
      </c>
      <c r="AX434" s="91" t="str">
        <f>IFERROR(IF(VLOOKUP(C434,'Overdue Credits'!$A:$F,6,0)&gt;2,"High Risk Customer",IF(VLOOKUP(C434,'Overdue Credits'!$A:$F,6,0)&gt;0,"Medium Risk Customer","Low Risk Customer")),"Low Risk Customer")</f>
        <v>Low Risk Customer</v>
      </c>
    </row>
    <row r="435" spans="1:50" x14ac:dyDescent="0.3">
      <c r="A435" s="14">
        <v>427</v>
      </c>
      <c r="B435" s="14" t="s">
        <v>30</v>
      </c>
      <c r="C435" s="14" t="s">
        <v>722</v>
      </c>
      <c r="D435" s="14"/>
      <c r="E435" s="14" t="s">
        <v>723</v>
      </c>
      <c r="F435" s="14" t="s">
        <v>752</v>
      </c>
      <c r="G435" s="137">
        <f t="shared" si="24"/>
        <v>20</v>
      </c>
      <c r="H435" s="91"/>
      <c r="I435" s="91"/>
      <c r="J435" s="91">
        <v>2</v>
      </c>
      <c r="K435" s="91">
        <v>2</v>
      </c>
      <c r="L435" s="91"/>
      <c r="M435" s="91"/>
      <c r="N435" s="91">
        <v>5</v>
      </c>
      <c r="O435" s="91">
        <v>3</v>
      </c>
      <c r="P435" s="91"/>
      <c r="Q435" s="91"/>
      <c r="R435" s="91"/>
      <c r="S435" s="91"/>
      <c r="T435" s="91"/>
      <c r="U435" s="91"/>
      <c r="V435" s="91"/>
      <c r="W435" s="91"/>
      <c r="X435" s="91">
        <v>5</v>
      </c>
      <c r="Y435" s="91">
        <v>3</v>
      </c>
      <c r="Z435" s="91"/>
      <c r="AA435" s="91"/>
      <c r="AB435" s="91"/>
      <c r="AC435" s="132">
        <f>(VLOOKUP($H$8,Prices[],2,FALSE)*H435)+(VLOOKUP($I$8,Prices[],2,FALSE)*I435)+(VLOOKUP($J$8,Prices[],2,FALSE)*J435)+(VLOOKUP($K$8,Prices[],2,FALSE)*K435)+(VLOOKUP($L$8,Prices[],2,FALSE)*L435)+(VLOOKUP($M$8,Prices[],2,FALSE)*M435)+(VLOOKUP($N$8,Prices[],2,FALSE)*N435)+(VLOOKUP($T$8,Prices[],2,FALSE)*T435)+(VLOOKUP($U$8,Prices[],2,FALSE)*U435)+(VLOOKUP($V$8,Prices[],2,FALSE)*V435)+(VLOOKUP($W$8,Prices[],2,FALSE)*W435)+(VLOOKUP($X$8,Prices[],2,FALSE)*X435)+(VLOOKUP($Y$8,Prices[],2,FALSE)*Y435)+(VLOOKUP($Z$8,Prices[],2,FALSE)*Z435)+(VLOOKUP($AB$8,Prices[],2,FALSE)*AB435)+(VLOOKUP($O$8,Prices[],2,FALSE)*O435)+(VLOOKUP($P$8,Prices[],2,FALSE)*P435)+(VLOOKUP($Q$8,Prices[],2,FALSE)*Q435)+(VLOOKUP($R$8,Prices[],2,FALSE)*R435)+(VLOOKUP($AA$8,Prices[],2,FALSE)*AA435)+(VLOOKUP($S$8,Prices[],2,FALSE)*S435)</f>
        <v>2813000</v>
      </c>
      <c r="AE435" s="132">
        <f t="shared" si="25"/>
        <v>6.4</v>
      </c>
      <c r="AF435" s="91"/>
      <c r="AG435" s="91"/>
      <c r="AH435" s="91"/>
      <c r="AI435" s="91"/>
      <c r="AJ435" s="91"/>
      <c r="AK435" s="91"/>
      <c r="AL435" s="91">
        <v>3.4</v>
      </c>
      <c r="AM435" s="91">
        <v>3</v>
      </c>
      <c r="AN435" s="91"/>
      <c r="AO435" s="91"/>
      <c r="AP435" s="91"/>
      <c r="AQ435" s="91"/>
      <c r="AR435" s="91"/>
      <c r="AS435" s="91"/>
      <c r="AT435" s="91"/>
      <c r="AU435" s="132">
        <f>(VLOOKUP($AF$8,Prices[],2,FALSE)*AF435)+(VLOOKUP($AG$8,Prices[],2,FALSE)*AG435)+(VLOOKUP($AH$8,Prices[],2,FALSE)*AH435)+(VLOOKUP($AI$8,Prices[],2,FALSE)*AI435)+(VLOOKUP($AJ$8,Prices[],2,FALSE)*AJ435)+(VLOOKUP($AK$8,Prices[],2,FALSE)*AK435)+(VLOOKUP($AL$8,Prices[],2,FALSE)*AL435)+(VLOOKUP($AM$8,Prices[],2,FALSE)*AM435)+(VLOOKUP($AN$8,Prices[],2,FALSE)*AN435)+(VLOOKUP($AO$8,Prices[],2,FALSE)*AO435)+(VLOOKUP($AP$8,Prices[],2,FALSE)*AP435)+(VLOOKUP($AT$8,Prices[],2,FALSE)*AT435)+(VLOOKUP($AQ$8,Prices[],2,FALSE)*AQ435)+(VLOOKUP($AR$8,Prices[],2,FALSE)*AR435)+(VLOOKUP($AS$8,Prices[],2,FALSE)*AS435)</f>
        <v>976000</v>
      </c>
      <c r="AV435" s="132">
        <f t="shared" si="26"/>
        <v>984549.99999999988</v>
      </c>
      <c r="AW435" s="91" t="str">
        <f t="shared" si="27"/>
        <v>Credit is within Limit</v>
      </c>
      <c r="AX435" s="91" t="str">
        <f>IFERROR(IF(VLOOKUP(C435,'Overdue Credits'!$A:$F,6,0)&gt;2,"High Risk Customer",IF(VLOOKUP(C435,'Overdue Credits'!$A:$F,6,0)&gt;0,"Medium Risk Customer","Low Risk Customer")),"Low Risk Customer")</f>
        <v>Low Risk Customer</v>
      </c>
    </row>
    <row r="436" spans="1:50" x14ac:dyDescent="0.3">
      <c r="A436" s="14">
        <v>428</v>
      </c>
      <c r="B436" s="14" t="s">
        <v>30</v>
      </c>
      <c r="C436" s="14" t="s">
        <v>1028</v>
      </c>
      <c r="D436" s="14"/>
      <c r="E436" s="14" t="s">
        <v>1029</v>
      </c>
      <c r="F436" s="14" t="s">
        <v>752</v>
      </c>
      <c r="G436" s="137">
        <f t="shared" si="24"/>
        <v>0</v>
      </c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132">
        <f>(VLOOKUP($H$8,Prices[],2,FALSE)*H436)+(VLOOKUP($I$8,Prices[],2,FALSE)*I436)+(VLOOKUP($J$8,Prices[],2,FALSE)*J436)+(VLOOKUP($K$8,Prices[],2,FALSE)*K436)+(VLOOKUP($L$8,Prices[],2,FALSE)*L436)+(VLOOKUP($M$8,Prices[],2,FALSE)*M436)+(VLOOKUP($N$8,Prices[],2,FALSE)*N436)+(VLOOKUP($T$8,Prices[],2,FALSE)*T436)+(VLOOKUP($U$8,Prices[],2,FALSE)*U436)+(VLOOKUP($V$8,Prices[],2,FALSE)*V436)+(VLOOKUP($W$8,Prices[],2,FALSE)*W436)+(VLOOKUP($X$8,Prices[],2,FALSE)*X436)+(VLOOKUP($Y$8,Prices[],2,FALSE)*Y436)+(VLOOKUP($Z$8,Prices[],2,FALSE)*Z436)+(VLOOKUP($AB$8,Prices[],2,FALSE)*AB436)+(VLOOKUP($O$8,Prices[],2,FALSE)*O436)+(VLOOKUP($P$8,Prices[],2,FALSE)*P436)+(VLOOKUP($Q$8,Prices[],2,FALSE)*Q436)+(VLOOKUP($R$8,Prices[],2,FALSE)*R436)+(VLOOKUP($AA$8,Prices[],2,FALSE)*AA436)+(VLOOKUP($S$8,Prices[],2,FALSE)*S436)</f>
        <v>0</v>
      </c>
      <c r="AE436" s="132">
        <f t="shared" si="25"/>
        <v>0</v>
      </c>
      <c r="AF436" s="91"/>
      <c r="AG436" s="91"/>
      <c r="AH436" s="91"/>
      <c r="AI436" s="91"/>
      <c r="AJ436" s="91"/>
      <c r="AK436" s="91"/>
      <c r="AL436" s="91"/>
      <c r="AM436" s="91"/>
      <c r="AN436" s="91"/>
      <c r="AO436" s="91"/>
      <c r="AP436" s="91"/>
      <c r="AQ436" s="91"/>
      <c r="AR436" s="91"/>
      <c r="AS436" s="91"/>
      <c r="AT436" s="91"/>
      <c r="AU436" s="132">
        <f>(VLOOKUP($AF$8,Prices[],2,FALSE)*AF436)+(VLOOKUP($AG$8,Prices[],2,FALSE)*AG436)+(VLOOKUP($AH$8,Prices[],2,FALSE)*AH436)+(VLOOKUP($AI$8,Prices[],2,FALSE)*AI436)+(VLOOKUP($AJ$8,Prices[],2,FALSE)*AJ436)+(VLOOKUP($AK$8,Prices[],2,FALSE)*AK436)+(VLOOKUP($AL$8,Prices[],2,FALSE)*AL436)+(VLOOKUP($AM$8,Prices[],2,FALSE)*AM436)+(VLOOKUP($AN$8,Prices[],2,FALSE)*AN436)+(VLOOKUP($AO$8,Prices[],2,FALSE)*AO436)+(VLOOKUP($AP$8,Prices[],2,FALSE)*AP436)+(VLOOKUP($AT$8,Prices[],2,FALSE)*AT436)+(VLOOKUP($AQ$8,Prices[],2,FALSE)*AQ436)+(VLOOKUP($AR$8,Prices[],2,FALSE)*AR436)+(VLOOKUP($AS$8,Prices[],2,FALSE)*AS436)</f>
        <v>0</v>
      </c>
      <c r="AV436" s="132">
        <f t="shared" si="26"/>
        <v>0</v>
      </c>
      <c r="AW436" s="91" t="str">
        <f t="shared" si="27"/>
        <v xml:space="preserve"> </v>
      </c>
      <c r="AX436" s="91" t="str">
        <f>IFERROR(IF(VLOOKUP(C436,'Overdue Credits'!$A:$F,6,0)&gt;2,"High Risk Customer",IF(VLOOKUP(C436,'Overdue Credits'!$A:$F,6,0)&gt;0,"Medium Risk Customer","Low Risk Customer")),"Low Risk Customer")</f>
        <v>High Risk Customer</v>
      </c>
    </row>
    <row r="437" spans="1:50" x14ac:dyDescent="0.3">
      <c r="A437" s="14">
        <v>429</v>
      </c>
      <c r="B437" s="14" t="s">
        <v>30</v>
      </c>
      <c r="C437" s="14" t="s">
        <v>298</v>
      </c>
      <c r="D437" s="14"/>
      <c r="E437" s="14" t="s">
        <v>299</v>
      </c>
      <c r="F437" s="14" t="s">
        <v>752</v>
      </c>
      <c r="G437" s="137">
        <f t="shared" si="24"/>
        <v>35</v>
      </c>
      <c r="H437" s="91"/>
      <c r="I437" s="91"/>
      <c r="J437" s="91">
        <v>5</v>
      </c>
      <c r="K437" s="91">
        <v>5</v>
      </c>
      <c r="L437" s="91"/>
      <c r="M437" s="91"/>
      <c r="N437" s="91">
        <v>2</v>
      </c>
      <c r="O437" s="91">
        <v>3</v>
      </c>
      <c r="P437" s="91"/>
      <c r="Q437" s="91"/>
      <c r="R437" s="91"/>
      <c r="S437" s="91"/>
      <c r="T437" s="91"/>
      <c r="U437" s="91"/>
      <c r="V437" s="91"/>
      <c r="W437" s="91"/>
      <c r="X437" s="91">
        <v>10</v>
      </c>
      <c r="Y437" s="91">
        <v>10</v>
      </c>
      <c r="Z437" s="91"/>
      <c r="AA437" s="91"/>
      <c r="AB437" s="91"/>
      <c r="AC437" s="132">
        <f>(VLOOKUP($H$8,Prices[],2,FALSE)*H437)+(VLOOKUP($I$8,Prices[],2,FALSE)*I437)+(VLOOKUP($J$8,Prices[],2,FALSE)*J437)+(VLOOKUP($K$8,Prices[],2,FALSE)*K437)+(VLOOKUP($L$8,Prices[],2,FALSE)*L437)+(VLOOKUP($M$8,Prices[],2,FALSE)*M437)+(VLOOKUP($N$8,Prices[],2,FALSE)*N437)+(VLOOKUP($T$8,Prices[],2,FALSE)*T437)+(VLOOKUP($U$8,Prices[],2,FALSE)*U437)+(VLOOKUP($V$8,Prices[],2,FALSE)*V437)+(VLOOKUP($W$8,Prices[],2,FALSE)*W437)+(VLOOKUP($X$8,Prices[],2,FALSE)*X437)+(VLOOKUP($Y$8,Prices[],2,FALSE)*Y437)+(VLOOKUP($Z$8,Prices[],2,FALSE)*Z437)+(VLOOKUP($AB$8,Prices[],2,FALSE)*AB437)+(VLOOKUP($O$8,Prices[],2,FALSE)*O437)+(VLOOKUP($P$8,Prices[],2,FALSE)*P437)+(VLOOKUP($Q$8,Prices[],2,FALSE)*Q437)+(VLOOKUP($R$8,Prices[],2,FALSE)*R437)+(VLOOKUP($AA$8,Prices[],2,FALSE)*AA437)+(VLOOKUP($S$8,Prices[],2,FALSE)*S437)</f>
        <v>5186500</v>
      </c>
      <c r="AE437" s="132">
        <f t="shared" si="25"/>
        <v>11.9</v>
      </c>
      <c r="AF437" s="91"/>
      <c r="AG437" s="91"/>
      <c r="AH437" s="91"/>
      <c r="AI437" s="91"/>
      <c r="AJ437" s="91"/>
      <c r="AK437" s="91"/>
      <c r="AL437" s="91">
        <v>6.9</v>
      </c>
      <c r="AM437" s="91">
        <v>5</v>
      </c>
      <c r="AN437" s="91"/>
      <c r="AO437" s="91"/>
      <c r="AP437" s="91"/>
      <c r="AQ437" s="91"/>
      <c r="AR437" s="91"/>
      <c r="AS437" s="91"/>
      <c r="AT437" s="91"/>
      <c r="AU437" s="132">
        <f>(VLOOKUP($AF$8,Prices[],2,FALSE)*AF437)+(VLOOKUP($AG$8,Prices[],2,FALSE)*AG437)+(VLOOKUP($AH$8,Prices[],2,FALSE)*AH437)+(VLOOKUP($AI$8,Prices[],2,FALSE)*AI437)+(VLOOKUP($AJ$8,Prices[],2,FALSE)*AJ437)+(VLOOKUP($AK$8,Prices[],2,FALSE)*AK437)+(VLOOKUP($AL$8,Prices[],2,FALSE)*AL437)+(VLOOKUP($AM$8,Prices[],2,FALSE)*AM437)+(VLOOKUP($AN$8,Prices[],2,FALSE)*AN437)+(VLOOKUP($AO$8,Prices[],2,FALSE)*AO437)+(VLOOKUP($AP$8,Prices[],2,FALSE)*AP437)+(VLOOKUP($AT$8,Prices[],2,FALSE)*AT437)+(VLOOKUP($AQ$8,Prices[],2,FALSE)*AQ437)+(VLOOKUP($AR$8,Prices[],2,FALSE)*AR437)+(VLOOKUP($AS$8,Prices[],2,FALSE)*AS437)</f>
        <v>1814750</v>
      </c>
      <c r="AV437" s="132">
        <f t="shared" si="26"/>
        <v>1815275</v>
      </c>
      <c r="AW437" s="91" t="str">
        <f t="shared" si="27"/>
        <v>Credit is within Limit</v>
      </c>
      <c r="AX437" s="91" t="str">
        <f>IFERROR(IF(VLOOKUP(C437,'Overdue Credits'!$A:$F,6,0)&gt;2,"High Risk Customer",IF(VLOOKUP(C437,'Overdue Credits'!$A:$F,6,0)&gt;0,"Medium Risk Customer","Low Risk Customer")),"Low Risk Customer")</f>
        <v>Low Risk Customer</v>
      </c>
    </row>
    <row r="438" spans="1:50" x14ac:dyDescent="0.3">
      <c r="A438" s="14">
        <v>430</v>
      </c>
      <c r="B438" s="14" t="s">
        <v>30</v>
      </c>
      <c r="C438" s="14" t="s">
        <v>288</v>
      </c>
      <c r="D438" s="14"/>
      <c r="E438" s="14" t="s">
        <v>289</v>
      </c>
      <c r="F438" s="14" t="s">
        <v>752</v>
      </c>
      <c r="G438" s="137">
        <f t="shared" si="24"/>
        <v>20</v>
      </c>
      <c r="H438" s="91"/>
      <c r="I438" s="91"/>
      <c r="J438" s="91">
        <v>2</v>
      </c>
      <c r="K438" s="91">
        <v>2</v>
      </c>
      <c r="L438" s="91"/>
      <c r="M438" s="91"/>
      <c r="N438" s="91">
        <v>5</v>
      </c>
      <c r="O438" s="91">
        <v>3</v>
      </c>
      <c r="P438" s="91"/>
      <c r="Q438" s="91"/>
      <c r="R438" s="91"/>
      <c r="S438" s="91"/>
      <c r="T438" s="91"/>
      <c r="U438" s="91"/>
      <c r="V438" s="91"/>
      <c r="W438" s="91"/>
      <c r="X438" s="91">
        <v>5</v>
      </c>
      <c r="Y438" s="91">
        <v>3</v>
      </c>
      <c r="Z438" s="91"/>
      <c r="AA438" s="91"/>
      <c r="AB438" s="91"/>
      <c r="AC438" s="132">
        <f>(VLOOKUP($H$8,Prices[],2,FALSE)*H438)+(VLOOKUP($I$8,Prices[],2,FALSE)*I438)+(VLOOKUP($J$8,Prices[],2,FALSE)*J438)+(VLOOKUP($K$8,Prices[],2,FALSE)*K438)+(VLOOKUP($L$8,Prices[],2,FALSE)*L438)+(VLOOKUP($M$8,Prices[],2,FALSE)*M438)+(VLOOKUP($N$8,Prices[],2,FALSE)*N438)+(VLOOKUP($T$8,Prices[],2,FALSE)*T438)+(VLOOKUP($U$8,Prices[],2,FALSE)*U438)+(VLOOKUP($V$8,Prices[],2,FALSE)*V438)+(VLOOKUP($W$8,Prices[],2,FALSE)*W438)+(VLOOKUP($X$8,Prices[],2,FALSE)*X438)+(VLOOKUP($Y$8,Prices[],2,FALSE)*Y438)+(VLOOKUP($Z$8,Prices[],2,FALSE)*Z438)+(VLOOKUP($AB$8,Prices[],2,FALSE)*AB438)+(VLOOKUP($O$8,Prices[],2,FALSE)*O438)+(VLOOKUP($P$8,Prices[],2,FALSE)*P438)+(VLOOKUP($Q$8,Prices[],2,FALSE)*Q438)+(VLOOKUP($R$8,Prices[],2,FALSE)*R438)+(VLOOKUP($AA$8,Prices[],2,FALSE)*AA438)+(VLOOKUP($S$8,Prices[],2,FALSE)*S438)</f>
        <v>2813000</v>
      </c>
      <c r="AE438" s="132">
        <f t="shared" si="25"/>
        <v>6.4</v>
      </c>
      <c r="AF438" s="91"/>
      <c r="AG438" s="91"/>
      <c r="AH438" s="91"/>
      <c r="AI438" s="91"/>
      <c r="AJ438" s="91"/>
      <c r="AK438" s="91"/>
      <c r="AL438" s="91">
        <v>3.4</v>
      </c>
      <c r="AM438" s="91">
        <v>3</v>
      </c>
      <c r="AN438" s="91"/>
      <c r="AO438" s="91"/>
      <c r="AP438" s="91"/>
      <c r="AQ438" s="91"/>
      <c r="AR438" s="91"/>
      <c r="AS438" s="91"/>
      <c r="AT438" s="91"/>
      <c r="AU438" s="132">
        <f>(VLOOKUP($AF$8,Prices[],2,FALSE)*AF438)+(VLOOKUP($AG$8,Prices[],2,FALSE)*AG438)+(VLOOKUP($AH$8,Prices[],2,FALSE)*AH438)+(VLOOKUP($AI$8,Prices[],2,FALSE)*AI438)+(VLOOKUP($AJ$8,Prices[],2,FALSE)*AJ438)+(VLOOKUP($AK$8,Prices[],2,FALSE)*AK438)+(VLOOKUP($AL$8,Prices[],2,FALSE)*AL438)+(VLOOKUP($AM$8,Prices[],2,FALSE)*AM438)+(VLOOKUP($AN$8,Prices[],2,FALSE)*AN438)+(VLOOKUP($AO$8,Prices[],2,FALSE)*AO438)+(VLOOKUP($AP$8,Prices[],2,FALSE)*AP438)+(VLOOKUP($AT$8,Prices[],2,FALSE)*AT438)+(VLOOKUP($AQ$8,Prices[],2,FALSE)*AQ438)+(VLOOKUP($AR$8,Prices[],2,FALSE)*AR438)+(VLOOKUP($AS$8,Prices[],2,FALSE)*AS438)</f>
        <v>976000</v>
      </c>
      <c r="AV438" s="132">
        <f t="shared" si="26"/>
        <v>984549.99999999988</v>
      </c>
      <c r="AW438" s="91" t="str">
        <f t="shared" si="27"/>
        <v>Credit is within Limit</v>
      </c>
      <c r="AX438" s="91" t="str">
        <f>IFERROR(IF(VLOOKUP(C438,'Overdue Credits'!$A:$F,6,0)&gt;2,"High Risk Customer",IF(VLOOKUP(C438,'Overdue Credits'!$A:$F,6,0)&gt;0,"Medium Risk Customer","Low Risk Customer")),"Low Risk Customer")</f>
        <v>Low Risk Customer</v>
      </c>
    </row>
    <row r="439" spans="1:50" x14ac:dyDescent="0.3">
      <c r="A439" s="14">
        <v>431</v>
      </c>
      <c r="B439" s="14" t="s">
        <v>30</v>
      </c>
      <c r="C439" s="14" t="s">
        <v>268</v>
      </c>
      <c r="D439" s="14"/>
      <c r="E439" s="14" t="s">
        <v>269</v>
      </c>
      <c r="F439" s="14" t="s">
        <v>752</v>
      </c>
      <c r="G439" s="137">
        <f t="shared" si="24"/>
        <v>35</v>
      </c>
      <c r="H439" s="91"/>
      <c r="I439" s="91"/>
      <c r="J439" s="91">
        <v>5</v>
      </c>
      <c r="K439" s="91">
        <v>5</v>
      </c>
      <c r="L439" s="91"/>
      <c r="M439" s="91"/>
      <c r="N439" s="91">
        <v>2</v>
      </c>
      <c r="O439" s="91">
        <v>3</v>
      </c>
      <c r="P439" s="91"/>
      <c r="Q439" s="91"/>
      <c r="R439" s="91"/>
      <c r="S439" s="91"/>
      <c r="T439" s="91"/>
      <c r="U439" s="91"/>
      <c r="V439" s="91"/>
      <c r="W439" s="91"/>
      <c r="X439" s="91">
        <v>10</v>
      </c>
      <c r="Y439" s="91">
        <v>10</v>
      </c>
      <c r="Z439" s="91"/>
      <c r="AA439" s="91"/>
      <c r="AB439" s="91"/>
      <c r="AC439" s="132">
        <f>(VLOOKUP($H$8,Prices[],2,FALSE)*H439)+(VLOOKUP($I$8,Prices[],2,FALSE)*I439)+(VLOOKUP($J$8,Prices[],2,FALSE)*J439)+(VLOOKUP($K$8,Prices[],2,FALSE)*K439)+(VLOOKUP($L$8,Prices[],2,FALSE)*L439)+(VLOOKUP($M$8,Prices[],2,FALSE)*M439)+(VLOOKUP($N$8,Prices[],2,FALSE)*N439)+(VLOOKUP($T$8,Prices[],2,FALSE)*T439)+(VLOOKUP($U$8,Prices[],2,FALSE)*U439)+(VLOOKUP($V$8,Prices[],2,FALSE)*V439)+(VLOOKUP($W$8,Prices[],2,FALSE)*W439)+(VLOOKUP($X$8,Prices[],2,FALSE)*X439)+(VLOOKUP($Y$8,Prices[],2,FALSE)*Y439)+(VLOOKUP($Z$8,Prices[],2,FALSE)*Z439)+(VLOOKUP($AB$8,Prices[],2,FALSE)*AB439)+(VLOOKUP($O$8,Prices[],2,FALSE)*O439)+(VLOOKUP($P$8,Prices[],2,FALSE)*P439)+(VLOOKUP($Q$8,Prices[],2,FALSE)*Q439)+(VLOOKUP($R$8,Prices[],2,FALSE)*R439)+(VLOOKUP($AA$8,Prices[],2,FALSE)*AA439)+(VLOOKUP($S$8,Prices[],2,FALSE)*S439)</f>
        <v>5186500</v>
      </c>
      <c r="AE439" s="132">
        <f t="shared" si="25"/>
        <v>11.9</v>
      </c>
      <c r="AF439" s="91"/>
      <c r="AG439" s="91"/>
      <c r="AH439" s="91"/>
      <c r="AI439" s="91"/>
      <c r="AJ439" s="91"/>
      <c r="AK439" s="91"/>
      <c r="AL439" s="91">
        <v>6.9</v>
      </c>
      <c r="AM439" s="91">
        <v>5</v>
      </c>
      <c r="AN439" s="91"/>
      <c r="AO439" s="91"/>
      <c r="AP439" s="91"/>
      <c r="AQ439" s="91"/>
      <c r="AR439" s="91"/>
      <c r="AS439" s="91"/>
      <c r="AT439" s="91"/>
      <c r="AU439" s="132">
        <f>(VLOOKUP($AF$8,Prices[],2,FALSE)*AF439)+(VLOOKUP($AG$8,Prices[],2,FALSE)*AG439)+(VLOOKUP($AH$8,Prices[],2,FALSE)*AH439)+(VLOOKUP($AI$8,Prices[],2,FALSE)*AI439)+(VLOOKUP($AJ$8,Prices[],2,FALSE)*AJ439)+(VLOOKUP($AK$8,Prices[],2,FALSE)*AK439)+(VLOOKUP($AL$8,Prices[],2,FALSE)*AL439)+(VLOOKUP($AM$8,Prices[],2,FALSE)*AM439)+(VLOOKUP($AN$8,Prices[],2,FALSE)*AN439)+(VLOOKUP($AO$8,Prices[],2,FALSE)*AO439)+(VLOOKUP($AP$8,Prices[],2,FALSE)*AP439)+(VLOOKUP($AT$8,Prices[],2,FALSE)*AT439)+(VLOOKUP($AQ$8,Prices[],2,FALSE)*AQ439)+(VLOOKUP($AR$8,Prices[],2,FALSE)*AR439)+(VLOOKUP($AS$8,Prices[],2,FALSE)*AS439)</f>
        <v>1814750</v>
      </c>
      <c r="AV439" s="132">
        <f t="shared" si="26"/>
        <v>1815275</v>
      </c>
      <c r="AW439" s="91" t="str">
        <f t="shared" si="27"/>
        <v>Credit is within Limit</v>
      </c>
      <c r="AX439" s="91" t="str">
        <f>IFERROR(IF(VLOOKUP(C439,'Overdue Credits'!$A:$F,6,0)&gt;2,"High Risk Customer",IF(VLOOKUP(C439,'Overdue Credits'!$A:$F,6,0)&gt;0,"Medium Risk Customer","Low Risk Customer")),"Low Risk Customer")</f>
        <v>Low Risk Customer</v>
      </c>
    </row>
    <row r="440" spans="1:50" x14ac:dyDescent="0.3">
      <c r="A440" s="14">
        <v>432</v>
      </c>
      <c r="B440" s="14" t="s">
        <v>30</v>
      </c>
      <c r="C440" s="14" t="s">
        <v>1024</v>
      </c>
      <c r="D440" s="14"/>
      <c r="E440" s="14" t="s">
        <v>1025</v>
      </c>
      <c r="F440" s="14" t="s">
        <v>753</v>
      </c>
      <c r="G440" s="137">
        <f t="shared" si="24"/>
        <v>0</v>
      </c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132">
        <f>(VLOOKUP($H$8,Prices[],2,FALSE)*H440)+(VLOOKUP($I$8,Prices[],2,FALSE)*I440)+(VLOOKUP($J$8,Prices[],2,FALSE)*J440)+(VLOOKUP($K$8,Prices[],2,FALSE)*K440)+(VLOOKUP($L$8,Prices[],2,FALSE)*L440)+(VLOOKUP($M$8,Prices[],2,FALSE)*M440)+(VLOOKUP($N$8,Prices[],2,FALSE)*N440)+(VLOOKUP($T$8,Prices[],2,FALSE)*T440)+(VLOOKUP($U$8,Prices[],2,FALSE)*U440)+(VLOOKUP($V$8,Prices[],2,FALSE)*V440)+(VLOOKUP($W$8,Prices[],2,FALSE)*W440)+(VLOOKUP($X$8,Prices[],2,FALSE)*X440)+(VLOOKUP($Y$8,Prices[],2,FALSE)*Y440)+(VLOOKUP($Z$8,Prices[],2,FALSE)*Z440)+(VLOOKUP($AB$8,Prices[],2,FALSE)*AB440)+(VLOOKUP($O$8,Prices[],2,FALSE)*O440)+(VLOOKUP($P$8,Prices[],2,FALSE)*P440)+(VLOOKUP($Q$8,Prices[],2,FALSE)*Q440)+(VLOOKUP($R$8,Prices[],2,FALSE)*R440)+(VLOOKUP($AA$8,Prices[],2,FALSE)*AA440)+(VLOOKUP($S$8,Prices[],2,FALSE)*S440)</f>
        <v>0</v>
      </c>
      <c r="AE440" s="132">
        <f t="shared" si="25"/>
        <v>0</v>
      </c>
      <c r="AF440" s="91"/>
      <c r="AG440" s="91"/>
      <c r="AH440" s="91"/>
      <c r="AI440" s="91"/>
      <c r="AJ440" s="91"/>
      <c r="AK440" s="91"/>
      <c r="AL440" s="91"/>
      <c r="AM440" s="91"/>
      <c r="AN440" s="91"/>
      <c r="AO440" s="91"/>
      <c r="AP440" s="91"/>
      <c r="AQ440" s="91"/>
      <c r="AR440" s="91"/>
      <c r="AS440" s="91"/>
      <c r="AT440" s="91"/>
      <c r="AU440" s="132">
        <f>(VLOOKUP($AF$8,Prices[],2,FALSE)*AF440)+(VLOOKUP($AG$8,Prices[],2,FALSE)*AG440)+(VLOOKUP($AH$8,Prices[],2,FALSE)*AH440)+(VLOOKUP($AI$8,Prices[],2,FALSE)*AI440)+(VLOOKUP($AJ$8,Prices[],2,FALSE)*AJ440)+(VLOOKUP($AK$8,Prices[],2,FALSE)*AK440)+(VLOOKUP($AL$8,Prices[],2,FALSE)*AL440)+(VLOOKUP($AM$8,Prices[],2,FALSE)*AM440)+(VLOOKUP($AN$8,Prices[],2,FALSE)*AN440)+(VLOOKUP($AO$8,Prices[],2,FALSE)*AO440)+(VLOOKUP($AP$8,Prices[],2,FALSE)*AP440)+(VLOOKUP($AT$8,Prices[],2,FALSE)*AT440)+(VLOOKUP($AQ$8,Prices[],2,FALSE)*AQ440)+(VLOOKUP($AR$8,Prices[],2,FALSE)*AR440)+(VLOOKUP($AS$8,Prices[],2,FALSE)*AS440)</f>
        <v>0</v>
      </c>
      <c r="AV440" s="132">
        <f t="shared" si="26"/>
        <v>0</v>
      </c>
      <c r="AW440" s="91" t="str">
        <f t="shared" si="27"/>
        <v xml:space="preserve"> </v>
      </c>
      <c r="AX440" s="91" t="str">
        <f>IFERROR(IF(VLOOKUP(C440,'Overdue Credits'!$A:$F,6,0)&gt;2,"High Risk Customer",IF(VLOOKUP(C440,'Overdue Credits'!$A:$F,6,0)&gt;0,"Medium Risk Customer","Low Risk Customer")),"Low Risk Customer")</f>
        <v>Low Risk Customer</v>
      </c>
    </row>
    <row r="441" spans="1:50" x14ac:dyDescent="0.3">
      <c r="A441" s="14">
        <v>433</v>
      </c>
      <c r="B441" s="14" t="s">
        <v>30</v>
      </c>
      <c r="C441" s="14" t="s">
        <v>1018</v>
      </c>
      <c r="D441" s="14"/>
      <c r="E441" s="14" t="s">
        <v>1019</v>
      </c>
      <c r="F441" s="14" t="s">
        <v>753</v>
      </c>
      <c r="G441" s="137">
        <f t="shared" si="24"/>
        <v>10</v>
      </c>
      <c r="H441" s="91"/>
      <c r="I441" s="91"/>
      <c r="J441" s="91">
        <v>1</v>
      </c>
      <c r="K441" s="91">
        <v>1</v>
      </c>
      <c r="L441" s="91"/>
      <c r="M441" s="91"/>
      <c r="N441" s="91"/>
      <c r="O441" s="91">
        <v>2</v>
      </c>
      <c r="P441" s="91"/>
      <c r="Q441" s="91"/>
      <c r="R441" s="91"/>
      <c r="S441" s="91"/>
      <c r="T441" s="91"/>
      <c r="U441" s="91"/>
      <c r="V441" s="91"/>
      <c r="W441" s="91"/>
      <c r="X441" s="91">
        <v>4</v>
      </c>
      <c r="Y441" s="91">
        <v>2</v>
      </c>
      <c r="Z441" s="91"/>
      <c r="AA441" s="91"/>
      <c r="AB441" s="91"/>
      <c r="AC441" s="132">
        <f>(VLOOKUP($H$8,Prices[],2,FALSE)*H441)+(VLOOKUP($I$8,Prices[],2,FALSE)*I441)+(VLOOKUP($J$8,Prices[],2,FALSE)*J441)+(VLOOKUP($K$8,Prices[],2,FALSE)*K441)+(VLOOKUP($L$8,Prices[],2,FALSE)*L441)+(VLOOKUP($M$8,Prices[],2,FALSE)*M441)+(VLOOKUP($N$8,Prices[],2,FALSE)*N441)+(VLOOKUP($T$8,Prices[],2,FALSE)*T441)+(VLOOKUP($U$8,Prices[],2,FALSE)*U441)+(VLOOKUP($V$8,Prices[],2,FALSE)*V441)+(VLOOKUP($W$8,Prices[],2,FALSE)*W441)+(VLOOKUP($X$8,Prices[],2,FALSE)*X441)+(VLOOKUP($Y$8,Prices[],2,FALSE)*Y441)+(VLOOKUP($Z$8,Prices[],2,FALSE)*Z441)+(VLOOKUP($AB$8,Prices[],2,FALSE)*AB441)+(VLOOKUP($O$8,Prices[],2,FALSE)*O441)+(VLOOKUP($P$8,Prices[],2,FALSE)*P441)+(VLOOKUP($Q$8,Prices[],2,FALSE)*Q441)+(VLOOKUP($R$8,Prices[],2,FALSE)*R441)+(VLOOKUP($AA$8,Prices[],2,FALSE)*AA441)+(VLOOKUP($S$8,Prices[],2,FALSE)*S441)</f>
        <v>1573500</v>
      </c>
      <c r="AE441" s="132">
        <f t="shared" si="25"/>
        <v>3.6</v>
      </c>
      <c r="AF441" s="91"/>
      <c r="AG441" s="91"/>
      <c r="AH441" s="91"/>
      <c r="AI441" s="91"/>
      <c r="AJ441" s="91"/>
      <c r="AK441" s="91"/>
      <c r="AL441" s="91">
        <v>1.6</v>
      </c>
      <c r="AM441" s="91">
        <v>2</v>
      </c>
      <c r="AN441" s="91"/>
      <c r="AO441" s="91"/>
      <c r="AP441" s="91"/>
      <c r="AQ441" s="91"/>
      <c r="AR441" s="91"/>
      <c r="AS441" s="91"/>
      <c r="AT441" s="91"/>
      <c r="AU441" s="132">
        <f>(VLOOKUP($AF$8,Prices[],2,FALSE)*AF441)+(VLOOKUP($AG$8,Prices[],2,FALSE)*AG441)+(VLOOKUP($AH$8,Prices[],2,FALSE)*AH441)+(VLOOKUP($AI$8,Prices[],2,FALSE)*AI441)+(VLOOKUP($AJ$8,Prices[],2,FALSE)*AJ441)+(VLOOKUP($AK$8,Prices[],2,FALSE)*AK441)+(VLOOKUP($AL$8,Prices[],2,FALSE)*AL441)+(VLOOKUP($AM$8,Prices[],2,FALSE)*AM441)+(VLOOKUP($AN$8,Prices[],2,FALSE)*AN441)+(VLOOKUP($AO$8,Prices[],2,FALSE)*AO441)+(VLOOKUP($AP$8,Prices[],2,FALSE)*AP441)+(VLOOKUP($AT$8,Prices[],2,FALSE)*AT441)+(VLOOKUP($AQ$8,Prices[],2,FALSE)*AQ441)+(VLOOKUP($AR$8,Prices[],2,FALSE)*AR441)+(VLOOKUP($AS$8,Prices[],2,FALSE)*AS441)</f>
        <v>549000</v>
      </c>
      <c r="AV441" s="132">
        <f t="shared" si="26"/>
        <v>550725</v>
      </c>
      <c r="AW441" s="91" t="str">
        <f t="shared" si="27"/>
        <v>Credit is within Limit</v>
      </c>
      <c r="AX441" s="91" t="str">
        <f>IFERROR(IF(VLOOKUP(C441,'Overdue Credits'!$A:$F,6,0)&gt;2,"High Risk Customer",IF(VLOOKUP(C441,'Overdue Credits'!$A:$F,6,0)&gt;0,"Medium Risk Customer","Low Risk Customer")),"Low Risk Customer")</f>
        <v>Low Risk Customer</v>
      </c>
    </row>
    <row r="442" spans="1:50" x14ac:dyDescent="0.3">
      <c r="A442" s="14">
        <v>434</v>
      </c>
      <c r="B442" s="14" t="s">
        <v>30</v>
      </c>
      <c r="C442" s="14" t="s">
        <v>1022</v>
      </c>
      <c r="D442" s="14"/>
      <c r="E442" s="14" t="s">
        <v>1023</v>
      </c>
      <c r="F442" s="14" t="s">
        <v>752</v>
      </c>
      <c r="G442" s="137">
        <f t="shared" si="24"/>
        <v>0</v>
      </c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132">
        <f>(VLOOKUP($H$8,Prices[],2,FALSE)*H442)+(VLOOKUP($I$8,Prices[],2,FALSE)*I442)+(VLOOKUP($J$8,Prices[],2,FALSE)*J442)+(VLOOKUP($K$8,Prices[],2,FALSE)*K442)+(VLOOKUP($L$8,Prices[],2,FALSE)*L442)+(VLOOKUP($M$8,Prices[],2,FALSE)*M442)+(VLOOKUP($N$8,Prices[],2,FALSE)*N442)+(VLOOKUP($T$8,Prices[],2,FALSE)*T442)+(VLOOKUP($U$8,Prices[],2,FALSE)*U442)+(VLOOKUP($V$8,Prices[],2,FALSE)*V442)+(VLOOKUP($W$8,Prices[],2,FALSE)*W442)+(VLOOKUP($X$8,Prices[],2,FALSE)*X442)+(VLOOKUP($Y$8,Prices[],2,FALSE)*Y442)+(VLOOKUP($Z$8,Prices[],2,FALSE)*Z442)+(VLOOKUP($AB$8,Prices[],2,FALSE)*AB442)+(VLOOKUP($O$8,Prices[],2,FALSE)*O442)+(VLOOKUP($P$8,Prices[],2,FALSE)*P442)+(VLOOKUP($Q$8,Prices[],2,FALSE)*Q442)+(VLOOKUP($R$8,Prices[],2,FALSE)*R442)+(VLOOKUP($AA$8,Prices[],2,FALSE)*AA442)+(VLOOKUP($S$8,Prices[],2,FALSE)*S442)</f>
        <v>0</v>
      </c>
      <c r="AE442" s="132">
        <f t="shared" si="25"/>
        <v>0</v>
      </c>
      <c r="AF442" s="91"/>
      <c r="AG442" s="91"/>
      <c r="AH442" s="91"/>
      <c r="AI442" s="91"/>
      <c r="AJ442" s="91"/>
      <c r="AK442" s="91"/>
      <c r="AL442" s="91"/>
      <c r="AM442" s="91"/>
      <c r="AN442" s="91"/>
      <c r="AO442" s="91"/>
      <c r="AP442" s="91"/>
      <c r="AQ442" s="91"/>
      <c r="AR442" s="91"/>
      <c r="AS442" s="91"/>
      <c r="AT442" s="91"/>
      <c r="AU442" s="132">
        <f>(VLOOKUP($AF$8,Prices[],2,FALSE)*AF442)+(VLOOKUP($AG$8,Prices[],2,FALSE)*AG442)+(VLOOKUP($AH$8,Prices[],2,FALSE)*AH442)+(VLOOKUP($AI$8,Prices[],2,FALSE)*AI442)+(VLOOKUP($AJ$8,Prices[],2,FALSE)*AJ442)+(VLOOKUP($AK$8,Prices[],2,FALSE)*AK442)+(VLOOKUP($AL$8,Prices[],2,FALSE)*AL442)+(VLOOKUP($AM$8,Prices[],2,FALSE)*AM442)+(VLOOKUP($AN$8,Prices[],2,FALSE)*AN442)+(VLOOKUP($AO$8,Prices[],2,FALSE)*AO442)+(VLOOKUP($AP$8,Prices[],2,FALSE)*AP442)+(VLOOKUP($AT$8,Prices[],2,FALSE)*AT442)+(VLOOKUP($AQ$8,Prices[],2,FALSE)*AQ442)+(VLOOKUP($AR$8,Prices[],2,FALSE)*AR442)+(VLOOKUP($AS$8,Prices[],2,FALSE)*AS442)</f>
        <v>0</v>
      </c>
      <c r="AV442" s="132">
        <f t="shared" si="26"/>
        <v>0</v>
      </c>
      <c r="AW442" s="91" t="str">
        <f t="shared" si="27"/>
        <v xml:space="preserve"> </v>
      </c>
      <c r="AX442" s="91" t="str">
        <f>IFERROR(IF(VLOOKUP(C442,'Overdue Credits'!$A:$F,6,0)&gt;2,"High Risk Customer",IF(VLOOKUP(C442,'Overdue Credits'!$A:$F,6,0)&gt;0,"Medium Risk Customer","Low Risk Customer")),"Low Risk Customer")</f>
        <v>Low Risk Customer</v>
      </c>
    </row>
    <row r="443" spans="1:50" x14ac:dyDescent="0.3">
      <c r="A443" s="14">
        <v>435</v>
      </c>
      <c r="B443" s="14" t="s">
        <v>30</v>
      </c>
      <c r="C443" s="14" t="s">
        <v>1026</v>
      </c>
      <c r="D443" s="14"/>
      <c r="E443" s="14" t="s">
        <v>1027</v>
      </c>
      <c r="F443" s="14" t="s">
        <v>753</v>
      </c>
      <c r="G443" s="137">
        <f t="shared" si="24"/>
        <v>0</v>
      </c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132">
        <f>(VLOOKUP($H$8,Prices[],2,FALSE)*H443)+(VLOOKUP($I$8,Prices[],2,FALSE)*I443)+(VLOOKUP($J$8,Prices[],2,FALSE)*J443)+(VLOOKUP($K$8,Prices[],2,FALSE)*K443)+(VLOOKUP($L$8,Prices[],2,FALSE)*L443)+(VLOOKUP($M$8,Prices[],2,FALSE)*M443)+(VLOOKUP($N$8,Prices[],2,FALSE)*N443)+(VLOOKUP($T$8,Prices[],2,FALSE)*T443)+(VLOOKUP($U$8,Prices[],2,FALSE)*U443)+(VLOOKUP($V$8,Prices[],2,FALSE)*V443)+(VLOOKUP($W$8,Prices[],2,FALSE)*W443)+(VLOOKUP($X$8,Prices[],2,FALSE)*X443)+(VLOOKUP($Y$8,Prices[],2,FALSE)*Y443)+(VLOOKUP($Z$8,Prices[],2,FALSE)*Z443)+(VLOOKUP($AB$8,Prices[],2,FALSE)*AB443)+(VLOOKUP($O$8,Prices[],2,FALSE)*O443)+(VLOOKUP($P$8,Prices[],2,FALSE)*P443)+(VLOOKUP($Q$8,Prices[],2,FALSE)*Q443)+(VLOOKUP($R$8,Prices[],2,FALSE)*R443)+(VLOOKUP($AA$8,Prices[],2,FALSE)*AA443)+(VLOOKUP($S$8,Prices[],2,FALSE)*S443)</f>
        <v>0</v>
      </c>
      <c r="AE443" s="132">
        <f t="shared" si="25"/>
        <v>0</v>
      </c>
      <c r="AF443" s="91"/>
      <c r="AG443" s="91"/>
      <c r="AH443" s="91"/>
      <c r="AI443" s="91"/>
      <c r="AJ443" s="91"/>
      <c r="AK443" s="91"/>
      <c r="AL443" s="91"/>
      <c r="AM443" s="91"/>
      <c r="AN443" s="91"/>
      <c r="AO443" s="91"/>
      <c r="AP443" s="91"/>
      <c r="AQ443" s="91"/>
      <c r="AR443" s="91"/>
      <c r="AS443" s="91"/>
      <c r="AT443" s="91"/>
      <c r="AU443" s="132">
        <f>(VLOOKUP($AF$8,Prices[],2,FALSE)*AF443)+(VLOOKUP($AG$8,Prices[],2,FALSE)*AG443)+(VLOOKUP($AH$8,Prices[],2,FALSE)*AH443)+(VLOOKUP($AI$8,Prices[],2,FALSE)*AI443)+(VLOOKUP($AJ$8,Prices[],2,FALSE)*AJ443)+(VLOOKUP($AK$8,Prices[],2,FALSE)*AK443)+(VLOOKUP($AL$8,Prices[],2,FALSE)*AL443)+(VLOOKUP($AM$8,Prices[],2,FALSE)*AM443)+(VLOOKUP($AN$8,Prices[],2,FALSE)*AN443)+(VLOOKUP($AO$8,Prices[],2,FALSE)*AO443)+(VLOOKUP($AP$8,Prices[],2,FALSE)*AP443)+(VLOOKUP($AT$8,Prices[],2,FALSE)*AT443)+(VLOOKUP($AQ$8,Prices[],2,FALSE)*AQ443)+(VLOOKUP($AR$8,Prices[],2,FALSE)*AR443)+(VLOOKUP($AS$8,Prices[],2,FALSE)*AS443)</f>
        <v>0</v>
      </c>
      <c r="AV443" s="132">
        <f t="shared" si="26"/>
        <v>0</v>
      </c>
      <c r="AW443" s="91" t="str">
        <f t="shared" si="27"/>
        <v xml:space="preserve"> </v>
      </c>
      <c r="AX443" s="91" t="str">
        <f>IFERROR(IF(VLOOKUP(C443,'Overdue Credits'!$A:$F,6,0)&gt;2,"High Risk Customer",IF(VLOOKUP(C443,'Overdue Credits'!$A:$F,6,0)&gt;0,"Medium Risk Customer","Low Risk Customer")),"Low Risk Customer")</f>
        <v>Low Risk Customer</v>
      </c>
    </row>
    <row r="444" spans="1:50" x14ac:dyDescent="0.3">
      <c r="A444" s="14">
        <v>436</v>
      </c>
      <c r="B444" s="14" t="s">
        <v>30</v>
      </c>
      <c r="C444" s="14" t="s">
        <v>1020</v>
      </c>
      <c r="D444" s="14"/>
      <c r="E444" s="14" t="s">
        <v>1021</v>
      </c>
      <c r="F444" s="14" t="s">
        <v>752</v>
      </c>
      <c r="G444" s="137">
        <f t="shared" si="24"/>
        <v>35</v>
      </c>
      <c r="H444" s="91"/>
      <c r="I444" s="91"/>
      <c r="J444" s="91">
        <v>5</v>
      </c>
      <c r="K444" s="91">
        <v>5</v>
      </c>
      <c r="L444" s="91"/>
      <c r="M444" s="91"/>
      <c r="N444" s="91">
        <v>2</v>
      </c>
      <c r="O444" s="91">
        <v>3</v>
      </c>
      <c r="P444" s="91"/>
      <c r="Q444" s="91"/>
      <c r="R444" s="91"/>
      <c r="S444" s="91"/>
      <c r="T444" s="91"/>
      <c r="U444" s="91"/>
      <c r="V444" s="91"/>
      <c r="W444" s="91"/>
      <c r="X444" s="91">
        <v>10</v>
      </c>
      <c r="Y444" s="91">
        <v>10</v>
      </c>
      <c r="Z444" s="91"/>
      <c r="AA444" s="91"/>
      <c r="AB444" s="91"/>
      <c r="AC444" s="132">
        <f>(VLOOKUP($H$8,Prices[],2,FALSE)*H444)+(VLOOKUP($I$8,Prices[],2,FALSE)*I444)+(VLOOKUP($J$8,Prices[],2,FALSE)*J444)+(VLOOKUP($K$8,Prices[],2,FALSE)*K444)+(VLOOKUP($L$8,Prices[],2,FALSE)*L444)+(VLOOKUP($M$8,Prices[],2,FALSE)*M444)+(VLOOKUP($N$8,Prices[],2,FALSE)*N444)+(VLOOKUP($T$8,Prices[],2,FALSE)*T444)+(VLOOKUP($U$8,Prices[],2,FALSE)*U444)+(VLOOKUP($V$8,Prices[],2,FALSE)*V444)+(VLOOKUP($W$8,Prices[],2,FALSE)*W444)+(VLOOKUP($X$8,Prices[],2,FALSE)*X444)+(VLOOKUP($Y$8,Prices[],2,FALSE)*Y444)+(VLOOKUP($Z$8,Prices[],2,FALSE)*Z444)+(VLOOKUP($AB$8,Prices[],2,FALSE)*AB444)+(VLOOKUP($O$8,Prices[],2,FALSE)*O444)+(VLOOKUP($P$8,Prices[],2,FALSE)*P444)+(VLOOKUP($Q$8,Prices[],2,FALSE)*Q444)+(VLOOKUP($R$8,Prices[],2,FALSE)*R444)+(VLOOKUP($AA$8,Prices[],2,FALSE)*AA444)+(VLOOKUP($S$8,Prices[],2,FALSE)*S444)</f>
        <v>5186500</v>
      </c>
      <c r="AE444" s="132">
        <f t="shared" si="25"/>
        <v>11.9</v>
      </c>
      <c r="AF444" s="91"/>
      <c r="AG444" s="91"/>
      <c r="AH444" s="91"/>
      <c r="AI444" s="91"/>
      <c r="AJ444" s="91"/>
      <c r="AK444" s="91"/>
      <c r="AL444" s="91">
        <v>6.9</v>
      </c>
      <c r="AM444" s="91">
        <v>5</v>
      </c>
      <c r="AN444" s="91"/>
      <c r="AO444" s="91"/>
      <c r="AP444" s="91"/>
      <c r="AQ444" s="91"/>
      <c r="AR444" s="91"/>
      <c r="AS444" s="91"/>
      <c r="AT444" s="91"/>
      <c r="AU444" s="132">
        <f>(VLOOKUP($AF$8,Prices[],2,FALSE)*AF444)+(VLOOKUP($AG$8,Prices[],2,FALSE)*AG444)+(VLOOKUP($AH$8,Prices[],2,FALSE)*AH444)+(VLOOKUP($AI$8,Prices[],2,FALSE)*AI444)+(VLOOKUP($AJ$8,Prices[],2,FALSE)*AJ444)+(VLOOKUP($AK$8,Prices[],2,FALSE)*AK444)+(VLOOKUP($AL$8,Prices[],2,FALSE)*AL444)+(VLOOKUP($AM$8,Prices[],2,FALSE)*AM444)+(VLOOKUP($AN$8,Prices[],2,FALSE)*AN444)+(VLOOKUP($AO$8,Prices[],2,FALSE)*AO444)+(VLOOKUP($AP$8,Prices[],2,FALSE)*AP444)+(VLOOKUP($AT$8,Prices[],2,FALSE)*AT444)+(VLOOKUP($AQ$8,Prices[],2,FALSE)*AQ444)+(VLOOKUP($AR$8,Prices[],2,FALSE)*AR444)+(VLOOKUP($AS$8,Prices[],2,FALSE)*AS444)</f>
        <v>1814750</v>
      </c>
      <c r="AV444" s="132">
        <f t="shared" si="26"/>
        <v>1815275</v>
      </c>
      <c r="AW444" s="91" t="str">
        <f t="shared" si="27"/>
        <v>Credit is within Limit</v>
      </c>
      <c r="AX444" s="91" t="str">
        <f>IFERROR(IF(VLOOKUP(C444,'Overdue Credits'!$A:$F,6,0)&gt;2,"High Risk Customer",IF(VLOOKUP(C444,'Overdue Credits'!$A:$F,6,0)&gt;0,"Medium Risk Customer","Low Risk Customer")),"Low Risk Customer")</f>
        <v>Low Risk Customer</v>
      </c>
    </row>
    <row r="445" spans="1:50" x14ac:dyDescent="0.3">
      <c r="A445" s="14">
        <v>437</v>
      </c>
      <c r="B445" s="14" t="s">
        <v>30</v>
      </c>
      <c r="C445" s="14" t="s">
        <v>300</v>
      </c>
      <c r="D445" s="14"/>
      <c r="E445" s="14" t="s">
        <v>1015</v>
      </c>
      <c r="F445" s="14" t="s">
        <v>753</v>
      </c>
      <c r="G445" s="137">
        <f t="shared" si="24"/>
        <v>10</v>
      </c>
      <c r="H445" s="91"/>
      <c r="I445" s="91"/>
      <c r="J445" s="91">
        <v>1</v>
      </c>
      <c r="K445" s="91">
        <v>1</v>
      </c>
      <c r="L445" s="91"/>
      <c r="M445" s="91"/>
      <c r="N445" s="91"/>
      <c r="O445" s="91">
        <v>2</v>
      </c>
      <c r="P445" s="91"/>
      <c r="Q445" s="91"/>
      <c r="R445" s="91"/>
      <c r="S445" s="91"/>
      <c r="T445" s="91"/>
      <c r="U445" s="91"/>
      <c r="V445" s="91"/>
      <c r="W445" s="91"/>
      <c r="X445" s="91">
        <v>4</v>
      </c>
      <c r="Y445" s="91">
        <v>2</v>
      </c>
      <c r="Z445" s="91"/>
      <c r="AA445" s="91"/>
      <c r="AB445" s="91"/>
      <c r="AC445" s="132">
        <f>(VLOOKUP($H$8,Prices[],2,FALSE)*H445)+(VLOOKUP($I$8,Prices[],2,FALSE)*I445)+(VLOOKUP($J$8,Prices[],2,FALSE)*J445)+(VLOOKUP($K$8,Prices[],2,FALSE)*K445)+(VLOOKUP($L$8,Prices[],2,FALSE)*L445)+(VLOOKUP($M$8,Prices[],2,FALSE)*M445)+(VLOOKUP($N$8,Prices[],2,FALSE)*N445)+(VLOOKUP($T$8,Prices[],2,FALSE)*T445)+(VLOOKUP($U$8,Prices[],2,FALSE)*U445)+(VLOOKUP($V$8,Prices[],2,FALSE)*V445)+(VLOOKUP($W$8,Prices[],2,FALSE)*W445)+(VLOOKUP($X$8,Prices[],2,FALSE)*X445)+(VLOOKUP($Y$8,Prices[],2,FALSE)*Y445)+(VLOOKUP($Z$8,Prices[],2,FALSE)*Z445)+(VLOOKUP($AB$8,Prices[],2,FALSE)*AB445)+(VLOOKUP($O$8,Prices[],2,FALSE)*O445)+(VLOOKUP($P$8,Prices[],2,FALSE)*P445)+(VLOOKUP($Q$8,Prices[],2,FALSE)*Q445)+(VLOOKUP($R$8,Prices[],2,FALSE)*R445)+(VLOOKUP($AA$8,Prices[],2,FALSE)*AA445)+(VLOOKUP($S$8,Prices[],2,FALSE)*S445)</f>
        <v>1573500</v>
      </c>
      <c r="AE445" s="132">
        <f t="shared" si="25"/>
        <v>3.6</v>
      </c>
      <c r="AF445" s="91"/>
      <c r="AG445" s="91"/>
      <c r="AH445" s="91"/>
      <c r="AI445" s="91"/>
      <c r="AJ445" s="91"/>
      <c r="AK445" s="91"/>
      <c r="AL445" s="91">
        <v>1.6</v>
      </c>
      <c r="AM445" s="91">
        <v>2</v>
      </c>
      <c r="AN445" s="91"/>
      <c r="AO445" s="91"/>
      <c r="AP445" s="91"/>
      <c r="AQ445" s="91"/>
      <c r="AR445" s="91"/>
      <c r="AS445" s="91"/>
      <c r="AT445" s="91"/>
      <c r="AU445" s="132">
        <f>(VLOOKUP($AF$8,Prices[],2,FALSE)*AF445)+(VLOOKUP($AG$8,Prices[],2,FALSE)*AG445)+(VLOOKUP($AH$8,Prices[],2,FALSE)*AH445)+(VLOOKUP($AI$8,Prices[],2,FALSE)*AI445)+(VLOOKUP($AJ$8,Prices[],2,FALSE)*AJ445)+(VLOOKUP($AK$8,Prices[],2,FALSE)*AK445)+(VLOOKUP($AL$8,Prices[],2,FALSE)*AL445)+(VLOOKUP($AM$8,Prices[],2,FALSE)*AM445)+(VLOOKUP($AN$8,Prices[],2,FALSE)*AN445)+(VLOOKUP($AO$8,Prices[],2,FALSE)*AO445)+(VLOOKUP($AP$8,Prices[],2,FALSE)*AP445)+(VLOOKUP($AT$8,Prices[],2,FALSE)*AT445)+(VLOOKUP($AQ$8,Prices[],2,FALSE)*AQ445)+(VLOOKUP($AR$8,Prices[],2,FALSE)*AR445)+(VLOOKUP($AS$8,Prices[],2,FALSE)*AS445)</f>
        <v>549000</v>
      </c>
      <c r="AV445" s="132">
        <f t="shared" si="26"/>
        <v>550725</v>
      </c>
      <c r="AW445" s="91" t="str">
        <f t="shared" si="27"/>
        <v>Credit is within Limit</v>
      </c>
      <c r="AX445" s="91" t="str">
        <f>IFERROR(IF(VLOOKUP(C445,'Overdue Credits'!$A:$F,6,0)&gt;2,"High Risk Customer",IF(VLOOKUP(C445,'Overdue Credits'!$A:$F,6,0)&gt;0,"Medium Risk Customer","Low Risk Customer")),"Low Risk Customer")</f>
        <v>Low Risk Customer</v>
      </c>
    </row>
    <row r="446" spans="1:50" x14ac:dyDescent="0.3">
      <c r="A446" s="14">
        <v>438</v>
      </c>
      <c r="B446" s="14" t="s">
        <v>30</v>
      </c>
      <c r="C446" s="14" t="s">
        <v>1271</v>
      </c>
      <c r="D446" s="14" t="s">
        <v>1310</v>
      </c>
      <c r="E446" s="14" t="s">
        <v>1274</v>
      </c>
      <c r="F446" s="14" t="s">
        <v>753</v>
      </c>
      <c r="G446" s="137">
        <f t="shared" si="24"/>
        <v>0</v>
      </c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132">
        <f>(VLOOKUP($H$8,Prices[],2,FALSE)*H446)+(VLOOKUP($I$8,Prices[],2,FALSE)*I446)+(VLOOKUP($J$8,Prices[],2,FALSE)*J446)+(VLOOKUP($K$8,Prices[],2,FALSE)*K446)+(VLOOKUP($L$8,Prices[],2,FALSE)*L446)+(VLOOKUP($M$8,Prices[],2,FALSE)*M446)+(VLOOKUP($N$8,Prices[],2,FALSE)*N446)+(VLOOKUP($T$8,Prices[],2,FALSE)*T446)+(VLOOKUP($U$8,Prices[],2,FALSE)*U446)+(VLOOKUP($V$8,Prices[],2,FALSE)*V446)+(VLOOKUP($W$8,Prices[],2,FALSE)*W446)+(VLOOKUP($X$8,Prices[],2,FALSE)*X446)+(VLOOKUP($Y$8,Prices[],2,FALSE)*Y446)+(VLOOKUP($Z$8,Prices[],2,FALSE)*Z446)+(VLOOKUP($AB$8,Prices[],2,FALSE)*AB446)+(VLOOKUP($O$8,Prices[],2,FALSE)*O446)+(VLOOKUP($P$8,Prices[],2,FALSE)*P446)+(VLOOKUP($Q$8,Prices[],2,FALSE)*Q446)+(VLOOKUP($R$8,Prices[],2,FALSE)*R446)+(VLOOKUP($AA$8,Prices[],2,FALSE)*AA446)+(VLOOKUP($S$8,Prices[],2,FALSE)*S446)</f>
        <v>0</v>
      </c>
      <c r="AE446" s="132">
        <f t="shared" si="25"/>
        <v>0</v>
      </c>
      <c r="AF446" s="91"/>
      <c r="AG446" s="91"/>
      <c r="AH446" s="91"/>
      <c r="AI446" s="91"/>
      <c r="AJ446" s="91"/>
      <c r="AK446" s="91"/>
      <c r="AL446" s="91"/>
      <c r="AM446" s="91"/>
      <c r="AN446" s="91"/>
      <c r="AO446" s="91"/>
      <c r="AP446" s="91"/>
      <c r="AQ446" s="91"/>
      <c r="AR446" s="91"/>
      <c r="AS446" s="91"/>
      <c r="AT446" s="91"/>
      <c r="AU446" s="132">
        <f>(VLOOKUP($AF$8,Prices[],2,FALSE)*AF446)+(VLOOKUP($AG$8,Prices[],2,FALSE)*AG446)+(VLOOKUP($AH$8,Prices[],2,FALSE)*AH446)+(VLOOKUP($AI$8,Prices[],2,FALSE)*AI446)+(VLOOKUP($AJ$8,Prices[],2,FALSE)*AJ446)+(VLOOKUP($AK$8,Prices[],2,FALSE)*AK446)+(VLOOKUP($AL$8,Prices[],2,FALSE)*AL446)+(VLOOKUP($AM$8,Prices[],2,FALSE)*AM446)+(VLOOKUP($AN$8,Prices[],2,FALSE)*AN446)+(VLOOKUP($AO$8,Prices[],2,FALSE)*AO446)+(VLOOKUP($AP$8,Prices[],2,FALSE)*AP446)+(VLOOKUP($AT$8,Prices[],2,FALSE)*AT446)+(VLOOKUP($AQ$8,Prices[],2,FALSE)*AQ446)+(VLOOKUP($AR$8,Prices[],2,FALSE)*AR446)+(VLOOKUP($AS$8,Prices[],2,FALSE)*AS446)</f>
        <v>0</v>
      </c>
      <c r="AV446" s="132">
        <f t="shared" si="26"/>
        <v>0</v>
      </c>
      <c r="AW446" s="91" t="str">
        <f t="shared" si="27"/>
        <v xml:space="preserve"> </v>
      </c>
      <c r="AX446" s="91" t="str">
        <f>IFERROR(IF(VLOOKUP(C446,'Overdue Credits'!$A:$F,6,0)&gt;2,"High Risk Customer",IF(VLOOKUP(C446,'Overdue Credits'!$A:$F,6,0)&gt;0,"Medium Risk Customer","Low Risk Customer")),"Low Risk Customer")</f>
        <v>Low Risk Customer</v>
      </c>
    </row>
    <row r="447" spans="1:50" x14ac:dyDescent="0.3">
      <c r="A447" s="14">
        <v>439</v>
      </c>
      <c r="B447" s="14" t="s">
        <v>30</v>
      </c>
      <c r="C447" s="14" t="s">
        <v>1375</v>
      </c>
      <c r="D447" s="14" t="s">
        <v>1310</v>
      </c>
      <c r="E447" s="14" t="s">
        <v>1376</v>
      </c>
      <c r="F447" s="14" t="s">
        <v>753</v>
      </c>
      <c r="G447" s="137">
        <f t="shared" si="24"/>
        <v>0</v>
      </c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132">
        <f>(VLOOKUP($H$8,Prices[],2,FALSE)*H447)+(VLOOKUP($I$8,Prices[],2,FALSE)*I447)+(VLOOKUP($J$8,Prices[],2,FALSE)*J447)+(VLOOKUP($K$8,Prices[],2,FALSE)*K447)+(VLOOKUP($L$8,Prices[],2,FALSE)*L447)+(VLOOKUP($M$8,Prices[],2,FALSE)*M447)+(VLOOKUP($N$8,Prices[],2,FALSE)*N447)+(VLOOKUP($T$8,Prices[],2,FALSE)*T447)+(VLOOKUP($U$8,Prices[],2,FALSE)*U447)+(VLOOKUP($V$8,Prices[],2,FALSE)*V447)+(VLOOKUP($W$8,Prices[],2,FALSE)*W447)+(VLOOKUP($X$8,Prices[],2,FALSE)*X447)+(VLOOKUP($Y$8,Prices[],2,FALSE)*Y447)+(VLOOKUP($Z$8,Prices[],2,FALSE)*Z447)+(VLOOKUP($AB$8,Prices[],2,FALSE)*AB447)+(VLOOKUP($O$8,Prices[],2,FALSE)*O447)+(VLOOKUP($P$8,Prices[],2,FALSE)*P447)+(VLOOKUP($Q$8,Prices[],2,FALSE)*Q447)+(VLOOKUP($R$8,Prices[],2,FALSE)*R447)+(VLOOKUP($AA$8,Prices[],2,FALSE)*AA447)+(VLOOKUP($S$8,Prices[],2,FALSE)*S447)</f>
        <v>0</v>
      </c>
      <c r="AE447" s="132">
        <f t="shared" si="25"/>
        <v>0</v>
      </c>
      <c r="AF447" s="91"/>
      <c r="AG447" s="91"/>
      <c r="AH447" s="91"/>
      <c r="AI447" s="91"/>
      <c r="AJ447" s="91"/>
      <c r="AK447" s="91"/>
      <c r="AL447" s="91"/>
      <c r="AM447" s="91"/>
      <c r="AN447" s="91"/>
      <c r="AO447" s="91"/>
      <c r="AP447" s="91"/>
      <c r="AQ447" s="91"/>
      <c r="AR447" s="91"/>
      <c r="AS447" s="91"/>
      <c r="AT447" s="91"/>
      <c r="AU447" s="132">
        <f>(VLOOKUP($AF$8,Prices[],2,FALSE)*AF447)+(VLOOKUP($AG$8,Prices[],2,FALSE)*AG447)+(VLOOKUP($AH$8,Prices[],2,FALSE)*AH447)+(VLOOKUP($AI$8,Prices[],2,FALSE)*AI447)+(VLOOKUP($AJ$8,Prices[],2,FALSE)*AJ447)+(VLOOKUP($AK$8,Prices[],2,FALSE)*AK447)+(VLOOKUP($AL$8,Prices[],2,FALSE)*AL447)+(VLOOKUP($AM$8,Prices[],2,FALSE)*AM447)+(VLOOKUP($AN$8,Prices[],2,FALSE)*AN447)+(VLOOKUP($AO$8,Prices[],2,FALSE)*AO447)+(VLOOKUP($AP$8,Prices[],2,FALSE)*AP447)+(VLOOKUP($AT$8,Prices[],2,FALSE)*AT447)+(VLOOKUP($AQ$8,Prices[],2,FALSE)*AQ447)+(VLOOKUP($AR$8,Prices[],2,FALSE)*AR447)+(VLOOKUP($AS$8,Prices[],2,FALSE)*AS447)</f>
        <v>0</v>
      </c>
      <c r="AV447" s="132">
        <f t="shared" si="26"/>
        <v>0</v>
      </c>
      <c r="AW447" s="91" t="str">
        <f t="shared" si="27"/>
        <v xml:space="preserve"> </v>
      </c>
      <c r="AX447" s="91" t="str">
        <f>IFERROR(IF(VLOOKUP(C447,'Overdue Credits'!$A:$F,6,0)&gt;2,"High Risk Customer",IF(VLOOKUP(C447,'Overdue Credits'!$A:$F,6,0)&gt;0,"Medium Risk Customer","Low Risk Customer")),"Low Risk Customer")</f>
        <v>Low Risk Customer</v>
      </c>
    </row>
    <row r="448" spans="1:50" x14ac:dyDescent="0.3">
      <c r="A448" s="14">
        <v>440</v>
      </c>
      <c r="B448" s="14" t="s">
        <v>30</v>
      </c>
      <c r="C448" s="14" t="s">
        <v>1377</v>
      </c>
      <c r="D448" s="14" t="s">
        <v>1310</v>
      </c>
      <c r="E448" s="14" t="s">
        <v>1378</v>
      </c>
      <c r="F448" s="14" t="s">
        <v>753</v>
      </c>
      <c r="G448" s="137">
        <f t="shared" si="24"/>
        <v>0</v>
      </c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132">
        <f>(VLOOKUP($H$8,Prices[],2,FALSE)*H448)+(VLOOKUP($I$8,Prices[],2,FALSE)*I448)+(VLOOKUP($J$8,Prices[],2,FALSE)*J448)+(VLOOKUP($K$8,Prices[],2,FALSE)*K448)+(VLOOKUP($L$8,Prices[],2,FALSE)*L448)+(VLOOKUP($M$8,Prices[],2,FALSE)*M448)+(VLOOKUP($N$8,Prices[],2,FALSE)*N448)+(VLOOKUP($T$8,Prices[],2,FALSE)*T448)+(VLOOKUP($U$8,Prices[],2,FALSE)*U448)+(VLOOKUP($V$8,Prices[],2,FALSE)*V448)+(VLOOKUP($W$8,Prices[],2,FALSE)*W448)+(VLOOKUP($X$8,Prices[],2,FALSE)*X448)+(VLOOKUP($Y$8,Prices[],2,FALSE)*Y448)+(VLOOKUP($Z$8,Prices[],2,FALSE)*Z448)+(VLOOKUP($AB$8,Prices[],2,FALSE)*AB448)+(VLOOKUP($O$8,Prices[],2,FALSE)*O448)+(VLOOKUP($P$8,Prices[],2,FALSE)*P448)+(VLOOKUP($Q$8,Prices[],2,FALSE)*Q448)+(VLOOKUP($R$8,Prices[],2,FALSE)*R448)+(VLOOKUP($AA$8,Prices[],2,FALSE)*AA448)+(VLOOKUP($S$8,Prices[],2,FALSE)*S448)</f>
        <v>0</v>
      </c>
      <c r="AE448" s="132">
        <f t="shared" si="25"/>
        <v>0</v>
      </c>
      <c r="AF448" s="91"/>
      <c r="AG448" s="91"/>
      <c r="AH448" s="91"/>
      <c r="AI448" s="91"/>
      <c r="AJ448" s="91"/>
      <c r="AK448" s="91"/>
      <c r="AL448" s="91"/>
      <c r="AM448" s="91"/>
      <c r="AN448" s="91"/>
      <c r="AO448" s="91"/>
      <c r="AP448" s="91"/>
      <c r="AQ448" s="91"/>
      <c r="AR448" s="91"/>
      <c r="AS448" s="91"/>
      <c r="AT448" s="91"/>
      <c r="AU448" s="132">
        <f>(VLOOKUP($AF$8,Prices[],2,FALSE)*AF448)+(VLOOKUP($AG$8,Prices[],2,FALSE)*AG448)+(VLOOKUP($AH$8,Prices[],2,FALSE)*AH448)+(VLOOKUP($AI$8,Prices[],2,FALSE)*AI448)+(VLOOKUP($AJ$8,Prices[],2,FALSE)*AJ448)+(VLOOKUP($AK$8,Prices[],2,FALSE)*AK448)+(VLOOKUP($AL$8,Prices[],2,FALSE)*AL448)+(VLOOKUP($AM$8,Prices[],2,FALSE)*AM448)+(VLOOKUP($AN$8,Prices[],2,FALSE)*AN448)+(VLOOKUP($AO$8,Prices[],2,FALSE)*AO448)+(VLOOKUP($AP$8,Prices[],2,FALSE)*AP448)+(VLOOKUP($AT$8,Prices[],2,FALSE)*AT448)+(VLOOKUP($AQ$8,Prices[],2,FALSE)*AQ448)+(VLOOKUP($AR$8,Prices[],2,FALSE)*AR448)+(VLOOKUP($AS$8,Prices[],2,FALSE)*AS448)</f>
        <v>0</v>
      </c>
      <c r="AV448" s="132">
        <f t="shared" si="26"/>
        <v>0</v>
      </c>
      <c r="AW448" s="91" t="str">
        <f t="shared" si="27"/>
        <v xml:space="preserve"> </v>
      </c>
      <c r="AX448" s="91" t="str">
        <f>IFERROR(IF(VLOOKUP(C448,'Overdue Credits'!$A:$F,6,0)&gt;2,"High Risk Customer",IF(VLOOKUP(C448,'Overdue Credits'!$A:$F,6,0)&gt;0,"Medium Risk Customer","Low Risk Customer")),"Low Risk Customer")</f>
        <v>Low Risk Customer</v>
      </c>
    </row>
    <row r="449" spans="1:50" x14ac:dyDescent="0.3">
      <c r="A449" s="14">
        <v>441</v>
      </c>
      <c r="B449" s="14" t="s">
        <v>30</v>
      </c>
      <c r="C449" s="14" t="s">
        <v>1412</v>
      </c>
      <c r="D449" s="14" t="s">
        <v>1310</v>
      </c>
      <c r="E449" s="14" t="s">
        <v>1379</v>
      </c>
      <c r="F449" s="14" t="s">
        <v>753</v>
      </c>
      <c r="G449" s="137">
        <f t="shared" si="24"/>
        <v>35</v>
      </c>
      <c r="H449" s="91"/>
      <c r="I449" s="91"/>
      <c r="J449" s="91">
        <v>5</v>
      </c>
      <c r="K449" s="91">
        <v>5</v>
      </c>
      <c r="L449" s="91"/>
      <c r="M449" s="91"/>
      <c r="N449" s="91">
        <v>2</v>
      </c>
      <c r="O449" s="91">
        <v>3</v>
      </c>
      <c r="P449" s="91"/>
      <c r="Q449" s="91"/>
      <c r="R449" s="91"/>
      <c r="S449" s="91"/>
      <c r="T449" s="91"/>
      <c r="U449" s="91"/>
      <c r="V449" s="91"/>
      <c r="W449" s="91"/>
      <c r="X449" s="91">
        <v>10</v>
      </c>
      <c r="Y449" s="91">
        <v>10</v>
      </c>
      <c r="Z449" s="91"/>
      <c r="AA449" s="91"/>
      <c r="AB449" s="91"/>
      <c r="AC449" s="132">
        <f>(VLOOKUP($H$8,Prices[],2,FALSE)*H449)+(VLOOKUP($I$8,Prices[],2,FALSE)*I449)+(VLOOKUP($J$8,Prices[],2,FALSE)*J449)+(VLOOKUP($K$8,Prices[],2,FALSE)*K449)+(VLOOKUP($L$8,Prices[],2,FALSE)*L449)+(VLOOKUP($M$8,Prices[],2,FALSE)*M449)+(VLOOKUP($N$8,Prices[],2,FALSE)*N449)+(VLOOKUP($T$8,Prices[],2,FALSE)*T449)+(VLOOKUP($U$8,Prices[],2,FALSE)*U449)+(VLOOKUP($V$8,Prices[],2,FALSE)*V449)+(VLOOKUP($W$8,Prices[],2,FALSE)*W449)+(VLOOKUP($X$8,Prices[],2,FALSE)*X449)+(VLOOKUP($Y$8,Prices[],2,FALSE)*Y449)+(VLOOKUP($Z$8,Prices[],2,FALSE)*Z449)+(VLOOKUP($AB$8,Prices[],2,FALSE)*AB449)+(VLOOKUP($O$8,Prices[],2,FALSE)*O449)+(VLOOKUP($P$8,Prices[],2,FALSE)*P449)+(VLOOKUP($Q$8,Prices[],2,FALSE)*Q449)+(VLOOKUP($R$8,Prices[],2,FALSE)*R449)+(VLOOKUP($AA$8,Prices[],2,FALSE)*AA449)+(VLOOKUP($S$8,Prices[],2,FALSE)*S449)</f>
        <v>5186500</v>
      </c>
      <c r="AE449" s="132">
        <f t="shared" si="25"/>
        <v>11.9</v>
      </c>
      <c r="AF449" s="91"/>
      <c r="AG449" s="91"/>
      <c r="AH449" s="91"/>
      <c r="AI449" s="91"/>
      <c r="AJ449" s="91"/>
      <c r="AK449" s="91"/>
      <c r="AL449" s="91">
        <v>6.9</v>
      </c>
      <c r="AM449" s="91">
        <v>5</v>
      </c>
      <c r="AN449" s="91"/>
      <c r="AO449" s="91"/>
      <c r="AP449" s="91"/>
      <c r="AQ449" s="91"/>
      <c r="AR449" s="91"/>
      <c r="AS449" s="91"/>
      <c r="AT449" s="91"/>
      <c r="AU449" s="132">
        <f>(VLOOKUP($AF$8,Prices[],2,FALSE)*AF449)+(VLOOKUP($AG$8,Prices[],2,FALSE)*AG449)+(VLOOKUP($AH$8,Prices[],2,FALSE)*AH449)+(VLOOKUP($AI$8,Prices[],2,FALSE)*AI449)+(VLOOKUP($AJ$8,Prices[],2,FALSE)*AJ449)+(VLOOKUP($AK$8,Prices[],2,FALSE)*AK449)+(VLOOKUP($AL$8,Prices[],2,FALSE)*AL449)+(VLOOKUP($AM$8,Prices[],2,FALSE)*AM449)+(VLOOKUP($AN$8,Prices[],2,FALSE)*AN449)+(VLOOKUP($AO$8,Prices[],2,FALSE)*AO449)+(VLOOKUP($AP$8,Prices[],2,FALSE)*AP449)+(VLOOKUP($AT$8,Prices[],2,FALSE)*AT449)+(VLOOKUP($AQ$8,Prices[],2,FALSE)*AQ449)+(VLOOKUP($AR$8,Prices[],2,FALSE)*AR449)+(VLOOKUP($AS$8,Prices[],2,FALSE)*AS449)</f>
        <v>1814750</v>
      </c>
      <c r="AV449" s="132">
        <f t="shared" si="26"/>
        <v>1815275</v>
      </c>
      <c r="AW449" s="91" t="str">
        <f t="shared" si="27"/>
        <v>Credit is within Limit</v>
      </c>
      <c r="AX449" s="91" t="str">
        <f>IFERROR(IF(VLOOKUP(C449,'Overdue Credits'!$A:$F,6,0)&gt;2,"High Risk Customer",IF(VLOOKUP(C449,'Overdue Credits'!$A:$F,6,0)&gt;0,"Medium Risk Customer","Low Risk Customer")),"Low Risk Customer")</f>
        <v>Low Risk Customer</v>
      </c>
    </row>
    <row r="450" spans="1:50" x14ac:dyDescent="0.3">
      <c r="A450" s="14">
        <v>442</v>
      </c>
      <c r="B450" s="14" t="s">
        <v>30</v>
      </c>
      <c r="C450" s="14" t="s">
        <v>1513</v>
      </c>
      <c r="D450" s="14" t="s">
        <v>1310</v>
      </c>
      <c r="E450" s="14" t="s">
        <v>1514</v>
      </c>
      <c r="F450" s="14" t="s">
        <v>753</v>
      </c>
      <c r="G450" s="137">
        <f t="shared" si="24"/>
        <v>20</v>
      </c>
      <c r="H450" s="91"/>
      <c r="I450" s="91"/>
      <c r="J450" s="91">
        <v>2</v>
      </c>
      <c r="K450" s="91">
        <v>2</v>
      </c>
      <c r="L450" s="91"/>
      <c r="M450" s="91"/>
      <c r="N450" s="91">
        <v>5</v>
      </c>
      <c r="O450" s="91">
        <v>3</v>
      </c>
      <c r="P450" s="91"/>
      <c r="Q450" s="91"/>
      <c r="R450" s="91"/>
      <c r="S450" s="91"/>
      <c r="T450" s="91"/>
      <c r="U450" s="91"/>
      <c r="V450" s="91"/>
      <c r="W450" s="91"/>
      <c r="X450" s="91">
        <v>5</v>
      </c>
      <c r="Y450" s="91">
        <v>3</v>
      </c>
      <c r="Z450" s="91"/>
      <c r="AA450" s="91"/>
      <c r="AB450" s="91"/>
      <c r="AC450" s="132">
        <f>(VLOOKUP($H$8,Prices[],2,FALSE)*H450)+(VLOOKUP($I$8,Prices[],2,FALSE)*I450)+(VLOOKUP($J$8,Prices[],2,FALSE)*J450)+(VLOOKUP($K$8,Prices[],2,FALSE)*K450)+(VLOOKUP($L$8,Prices[],2,FALSE)*L450)+(VLOOKUP($M$8,Prices[],2,FALSE)*M450)+(VLOOKUP($N$8,Prices[],2,FALSE)*N450)+(VLOOKUP($T$8,Prices[],2,FALSE)*T450)+(VLOOKUP($U$8,Prices[],2,FALSE)*U450)+(VLOOKUP($V$8,Prices[],2,FALSE)*V450)+(VLOOKUP($W$8,Prices[],2,FALSE)*W450)+(VLOOKUP($X$8,Prices[],2,FALSE)*X450)+(VLOOKUP($Y$8,Prices[],2,FALSE)*Y450)+(VLOOKUP($Z$8,Prices[],2,FALSE)*Z450)+(VLOOKUP($AB$8,Prices[],2,FALSE)*AB450)+(VLOOKUP($O$8,Prices[],2,FALSE)*O450)+(VLOOKUP($P$8,Prices[],2,FALSE)*P450)+(VLOOKUP($Q$8,Prices[],2,FALSE)*Q450)+(VLOOKUP($R$8,Prices[],2,FALSE)*R450)+(VLOOKUP($AA$8,Prices[],2,FALSE)*AA450)+(VLOOKUP($S$8,Prices[],2,FALSE)*S450)</f>
        <v>2813000</v>
      </c>
      <c r="AE450" s="132">
        <f t="shared" si="25"/>
        <v>6.4</v>
      </c>
      <c r="AF450" s="91"/>
      <c r="AG450" s="91"/>
      <c r="AH450" s="91"/>
      <c r="AI450" s="91"/>
      <c r="AJ450" s="91"/>
      <c r="AK450" s="91"/>
      <c r="AL450" s="91">
        <v>3.4</v>
      </c>
      <c r="AM450" s="91">
        <v>3</v>
      </c>
      <c r="AN450" s="91"/>
      <c r="AO450" s="91"/>
      <c r="AP450" s="91"/>
      <c r="AQ450" s="91"/>
      <c r="AR450" s="91"/>
      <c r="AS450" s="91"/>
      <c r="AT450" s="91"/>
      <c r="AU450" s="132">
        <f>(VLOOKUP($AF$8,Prices[],2,FALSE)*AF450)+(VLOOKUP($AG$8,Prices[],2,FALSE)*AG450)+(VLOOKUP($AH$8,Prices[],2,FALSE)*AH450)+(VLOOKUP($AI$8,Prices[],2,FALSE)*AI450)+(VLOOKUP($AJ$8,Prices[],2,FALSE)*AJ450)+(VLOOKUP($AK$8,Prices[],2,FALSE)*AK450)+(VLOOKUP($AL$8,Prices[],2,FALSE)*AL450)+(VLOOKUP($AM$8,Prices[],2,FALSE)*AM450)+(VLOOKUP($AN$8,Prices[],2,FALSE)*AN450)+(VLOOKUP($AO$8,Prices[],2,FALSE)*AO450)+(VLOOKUP($AP$8,Prices[],2,FALSE)*AP450)+(VLOOKUP($AT$8,Prices[],2,FALSE)*AT450)+(VLOOKUP($AQ$8,Prices[],2,FALSE)*AQ450)+(VLOOKUP($AR$8,Prices[],2,FALSE)*AR450)+(VLOOKUP($AS$8,Prices[],2,FALSE)*AS450)</f>
        <v>976000</v>
      </c>
      <c r="AV450" s="132">
        <f t="shared" si="26"/>
        <v>984549.99999999988</v>
      </c>
      <c r="AW450" s="91" t="str">
        <f t="shared" si="27"/>
        <v>Credit is within Limit</v>
      </c>
      <c r="AX450" s="91" t="str">
        <f>IFERROR(IF(VLOOKUP(C450,'Overdue Credits'!$A:$F,6,0)&gt;2,"High Risk Customer",IF(VLOOKUP(C450,'Overdue Credits'!$A:$F,6,0)&gt;0,"Medium Risk Customer","Low Risk Customer")),"Low Risk Customer")</f>
        <v>Low Risk Customer</v>
      </c>
    </row>
    <row r="451" spans="1:50" x14ac:dyDescent="0.3">
      <c r="A451" s="14">
        <v>443</v>
      </c>
      <c r="B451" s="14" t="s">
        <v>28</v>
      </c>
      <c r="C451" s="14" t="s">
        <v>1600</v>
      </c>
      <c r="D451" s="14" t="s">
        <v>1715</v>
      </c>
      <c r="E451" s="14" t="s">
        <v>753</v>
      </c>
      <c r="F451" s="14" t="s">
        <v>753</v>
      </c>
      <c r="G451" s="137">
        <f t="shared" si="24"/>
        <v>10</v>
      </c>
      <c r="H451" s="91"/>
      <c r="I451" s="91"/>
      <c r="J451" s="91">
        <v>0.5</v>
      </c>
      <c r="K451" s="91">
        <v>0.4</v>
      </c>
      <c r="L451" s="91"/>
      <c r="M451" s="91">
        <v>0.6</v>
      </c>
      <c r="N451" s="91">
        <v>3</v>
      </c>
      <c r="O451" s="91">
        <v>2</v>
      </c>
      <c r="P451" s="91"/>
      <c r="Q451" s="91"/>
      <c r="R451" s="91"/>
      <c r="S451" s="91"/>
      <c r="T451" s="91"/>
      <c r="U451" s="91"/>
      <c r="V451" s="91">
        <v>0.5</v>
      </c>
      <c r="W451" s="91"/>
      <c r="X451" s="91">
        <v>3</v>
      </c>
      <c r="Y451" s="91"/>
      <c r="Z451" s="91"/>
      <c r="AA451" s="91"/>
      <c r="AB451" s="91"/>
      <c r="AC451" s="132">
        <f>(VLOOKUP($H$8,Prices[],2,FALSE)*H451)+(VLOOKUP($I$8,Prices[],2,FALSE)*I451)+(VLOOKUP($J$8,Prices[],2,FALSE)*J451)+(VLOOKUP($K$8,Prices[],2,FALSE)*K451)+(VLOOKUP($L$8,Prices[],2,FALSE)*L451)+(VLOOKUP($M$8,Prices[],2,FALSE)*M451)+(VLOOKUP($N$8,Prices[],2,FALSE)*N451)+(VLOOKUP($T$8,Prices[],2,FALSE)*T451)+(VLOOKUP($U$8,Prices[],2,FALSE)*U451)+(VLOOKUP($V$8,Prices[],2,FALSE)*V451)+(VLOOKUP($W$8,Prices[],2,FALSE)*W451)+(VLOOKUP($X$8,Prices[],2,FALSE)*X451)+(VLOOKUP($Y$8,Prices[],2,FALSE)*Y451)+(VLOOKUP($Z$8,Prices[],2,FALSE)*Z451)+(VLOOKUP($AB$8,Prices[],2,FALSE)*AB451)+(VLOOKUP($O$8,Prices[],2,FALSE)*O451)+(VLOOKUP($P$8,Prices[],2,FALSE)*P451)+(VLOOKUP($Q$8,Prices[],2,FALSE)*Q451)+(VLOOKUP($R$8,Prices[],2,FALSE)*R451)+(VLOOKUP($AA$8,Prices[],2,FALSE)*AA451)+(VLOOKUP($S$8,Prices[],2,FALSE)*S451)</f>
        <v>1397700</v>
      </c>
      <c r="AE451" s="132">
        <f t="shared" si="25"/>
        <v>2</v>
      </c>
      <c r="AF451" s="91"/>
      <c r="AG451" s="91"/>
      <c r="AH451" s="91">
        <v>0.2</v>
      </c>
      <c r="AI451" s="91"/>
      <c r="AJ451" s="91">
        <v>0.3</v>
      </c>
      <c r="AK451" s="91"/>
      <c r="AL451" s="91">
        <v>1</v>
      </c>
      <c r="AM451" s="91">
        <v>0.4</v>
      </c>
      <c r="AN451" s="91"/>
      <c r="AO451" s="91"/>
      <c r="AP451" s="91">
        <v>0.1</v>
      </c>
      <c r="AQ451" s="91"/>
      <c r="AR451" s="91"/>
      <c r="AS451" s="91"/>
      <c r="AT451" s="91"/>
      <c r="AU451" s="132">
        <f>(VLOOKUP($AF$8,Prices[],2,FALSE)*AF451)+(VLOOKUP($AG$8,Prices[],2,FALSE)*AG451)+(VLOOKUP($AH$8,Prices[],2,FALSE)*AH451)+(VLOOKUP($AI$8,Prices[],2,FALSE)*AI451)+(VLOOKUP($AJ$8,Prices[],2,FALSE)*AJ451)+(VLOOKUP($AK$8,Prices[],2,FALSE)*AK451)+(VLOOKUP($AL$8,Prices[],2,FALSE)*AL451)+(VLOOKUP($AM$8,Prices[],2,FALSE)*AM451)+(VLOOKUP($AN$8,Prices[],2,FALSE)*AN451)+(VLOOKUP($AO$8,Prices[],2,FALSE)*AO451)+(VLOOKUP($AP$8,Prices[],2,FALSE)*AP451)+(VLOOKUP($AT$8,Prices[],2,FALSE)*AT451)+(VLOOKUP($AQ$8,Prices[],2,FALSE)*AQ451)+(VLOOKUP($AR$8,Prices[],2,FALSE)*AR451)+(VLOOKUP($AS$8,Prices[],2,FALSE)*AS451)</f>
        <v>305150</v>
      </c>
      <c r="AV451" s="132">
        <f t="shared" si="26"/>
        <v>489194.99999999994</v>
      </c>
      <c r="AW451" s="91" t="str">
        <f t="shared" si="27"/>
        <v>Credit is within Limit</v>
      </c>
      <c r="AX451" s="91" t="str">
        <f>IFERROR(IF(VLOOKUP(C451,'Overdue Credits'!$A:$F,6,0)&gt;2,"High Risk Customer",IF(VLOOKUP(C451,'Overdue Credits'!$A:$F,6,0)&gt;0,"Medium Risk Customer","Low Risk Customer")),"Low Risk Customer")</f>
        <v>Low Risk Customer</v>
      </c>
    </row>
    <row r="452" spans="1:50" x14ac:dyDescent="0.3">
      <c r="A452" s="14">
        <v>444</v>
      </c>
      <c r="B452" s="14" t="s">
        <v>28</v>
      </c>
      <c r="C452" s="14" t="s">
        <v>1601</v>
      </c>
      <c r="D452" s="14" t="s">
        <v>1716</v>
      </c>
      <c r="E452" s="14" t="s">
        <v>753</v>
      </c>
      <c r="F452" s="14" t="s">
        <v>753</v>
      </c>
      <c r="G452" s="137">
        <f t="shared" si="24"/>
        <v>10</v>
      </c>
      <c r="H452" s="91"/>
      <c r="I452" s="91"/>
      <c r="J452" s="91">
        <v>0.5</v>
      </c>
      <c r="K452" s="91">
        <v>0.4</v>
      </c>
      <c r="L452" s="91"/>
      <c r="M452" s="91">
        <v>0.6</v>
      </c>
      <c r="N452" s="91">
        <v>3</v>
      </c>
      <c r="O452" s="91">
        <v>2</v>
      </c>
      <c r="P452" s="91"/>
      <c r="Q452" s="91"/>
      <c r="R452" s="91"/>
      <c r="S452" s="91"/>
      <c r="T452" s="91"/>
      <c r="U452" s="91"/>
      <c r="V452" s="91">
        <v>0.5</v>
      </c>
      <c r="W452" s="91"/>
      <c r="X452" s="91">
        <v>3</v>
      </c>
      <c r="Y452" s="91"/>
      <c r="Z452" s="91"/>
      <c r="AA452" s="91"/>
      <c r="AB452" s="91"/>
      <c r="AC452" s="132">
        <f>(VLOOKUP($H$8,Prices[],2,FALSE)*H452)+(VLOOKUP($I$8,Prices[],2,FALSE)*I452)+(VLOOKUP($J$8,Prices[],2,FALSE)*J452)+(VLOOKUP($K$8,Prices[],2,FALSE)*K452)+(VLOOKUP($L$8,Prices[],2,FALSE)*L452)+(VLOOKUP($M$8,Prices[],2,FALSE)*M452)+(VLOOKUP($N$8,Prices[],2,FALSE)*N452)+(VLOOKUP($T$8,Prices[],2,FALSE)*T452)+(VLOOKUP($U$8,Prices[],2,FALSE)*U452)+(VLOOKUP($V$8,Prices[],2,FALSE)*V452)+(VLOOKUP($W$8,Prices[],2,FALSE)*W452)+(VLOOKUP($X$8,Prices[],2,FALSE)*X452)+(VLOOKUP($Y$8,Prices[],2,FALSE)*Y452)+(VLOOKUP($Z$8,Prices[],2,FALSE)*Z452)+(VLOOKUP($AB$8,Prices[],2,FALSE)*AB452)+(VLOOKUP($O$8,Prices[],2,FALSE)*O452)+(VLOOKUP($P$8,Prices[],2,FALSE)*P452)+(VLOOKUP($Q$8,Prices[],2,FALSE)*Q452)+(VLOOKUP($R$8,Prices[],2,FALSE)*R452)+(VLOOKUP($AA$8,Prices[],2,FALSE)*AA452)+(VLOOKUP($S$8,Prices[],2,FALSE)*S452)</f>
        <v>1397700</v>
      </c>
      <c r="AE452" s="132">
        <f t="shared" si="25"/>
        <v>2</v>
      </c>
      <c r="AF452" s="91"/>
      <c r="AG452" s="91"/>
      <c r="AH452" s="91">
        <v>0.2</v>
      </c>
      <c r="AI452" s="91"/>
      <c r="AJ452" s="91">
        <v>0.3</v>
      </c>
      <c r="AK452" s="91"/>
      <c r="AL452" s="91">
        <v>1</v>
      </c>
      <c r="AM452" s="91">
        <v>0.4</v>
      </c>
      <c r="AN452" s="91"/>
      <c r="AO452" s="91"/>
      <c r="AP452" s="91">
        <v>0.1</v>
      </c>
      <c r="AQ452" s="91"/>
      <c r="AR452" s="91"/>
      <c r="AS452" s="91"/>
      <c r="AT452" s="91"/>
      <c r="AU452" s="132">
        <f>(VLOOKUP($AF$8,Prices[],2,FALSE)*AF452)+(VLOOKUP($AG$8,Prices[],2,FALSE)*AG452)+(VLOOKUP($AH$8,Prices[],2,FALSE)*AH452)+(VLOOKUP($AI$8,Prices[],2,FALSE)*AI452)+(VLOOKUP($AJ$8,Prices[],2,FALSE)*AJ452)+(VLOOKUP($AK$8,Prices[],2,FALSE)*AK452)+(VLOOKUP($AL$8,Prices[],2,FALSE)*AL452)+(VLOOKUP($AM$8,Prices[],2,FALSE)*AM452)+(VLOOKUP($AN$8,Prices[],2,FALSE)*AN452)+(VLOOKUP($AO$8,Prices[],2,FALSE)*AO452)+(VLOOKUP($AP$8,Prices[],2,FALSE)*AP452)+(VLOOKUP($AT$8,Prices[],2,FALSE)*AT452)+(VLOOKUP($AQ$8,Prices[],2,FALSE)*AQ452)+(VLOOKUP($AR$8,Prices[],2,FALSE)*AR452)+(VLOOKUP($AS$8,Prices[],2,FALSE)*AS452)</f>
        <v>305150</v>
      </c>
      <c r="AV452" s="132">
        <f t="shared" si="26"/>
        <v>489194.99999999994</v>
      </c>
      <c r="AW452" s="91" t="str">
        <f t="shared" si="27"/>
        <v>Credit is within Limit</v>
      </c>
      <c r="AX452" s="91" t="str">
        <f>IFERROR(IF(VLOOKUP(C452,'Overdue Credits'!$A:$F,6,0)&gt;2,"High Risk Customer",IF(VLOOKUP(C452,'Overdue Credits'!$A:$F,6,0)&gt;0,"Medium Risk Customer","Low Risk Customer")),"Low Risk Customer")</f>
        <v>Low Risk Customer</v>
      </c>
    </row>
    <row r="453" spans="1:50" x14ac:dyDescent="0.3">
      <c r="A453" s="14">
        <v>445</v>
      </c>
      <c r="B453" s="14" t="s">
        <v>28</v>
      </c>
      <c r="C453" s="14" t="s">
        <v>1717</v>
      </c>
      <c r="D453" s="14" t="s">
        <v>1718</v>
      </c>
      <c r="E453" s="14" t="s">
        <v>753</v>
      </c>
      <c r="F453" s="14" t="s">
        <v>753</v>
      </c>
      <c r="G453" s="137">
        <f t="shared" si="24"/>
        <v>10</v>
      </c>
      <c r="H453" s="91"/>
      <c r="I453" s="91"/>
      <c r="J453" s="91">
        <v>0.5</v>
      </c>
      <c r="K453" s="91">
        <v>0.4</v>
      </c>
      <c r="L453" s="91"/>
      <c r="M453" s="91">
        <v>0.6</v>
      </c>
      <c r="N453" s="91">
        <v>3</v>
      </c>
      <c r="O453" s="91">
        <v>2</v>
      </c>
      <c r="P453" s="91"/>
      <c r="Q453" s="91"/>
      <c r="R453" s="91"/>
      <c r="S453" s="91"/>
      <c r="T453" s="91"/>
      <c r="U453" s="91"/>
      <c r="V453" s="91">
        <v>0.5</v>
      </c>
      <c r="W453" s="91"/>
      <c r="X453" s="91">
        <v>3</v>
      </c>
      <c r="Y453" s="91"/>
      <c r="Z453" s="91"/>
      <c r="AA453" s="91"/>
      <c r="AB453" s="91"/>
      <c r="AC453" s="132">
        <f>(VLOOKUP($H$8,Prices[],2,FALSE)*H453)+(VLOOKUP($I$8,Prices[],2,FALSE)*I453)+(VLOOKUP($J$8,Prices[],2,FALSE)*J453)+(VLOOKUP($K$8,Prices[],2,FALSE)*K453)+(VLOOKUP($L$8,Prices[],2,FALSE)*L453)+(VLOOKUP($M$8,Prices[],2,FALSE)*M453)+(VLOOKUP($N$8,Prices[],2,FALSE)*N453)+(VLOOKUP($T$8,Prices[],2,FALSE)*T453)+(VLOOKUP($U$8,Prices[],2,FALSE)*U453)+(VLOOKUP($V$8,Prices[],2,FALSE)*V453)+(VLOOKUP($W$8,Prices[],2,FALSE)*W453)+(VLOOKUP($X$8,Prices[],2,FALSE)*X453)+(VLOOKUP($Y$8,Prices[],2,FALSE)*Y453)+(VLOOKUP($Z$8,Prices[],2,FALSE)*Z453)+(VLOOKUP($AB$8,Prices[],2,FALSE)*AB453)+(VLOOKUP($O$8,Prices[],2,FALSE)*O453)+(VLOOKUP($P$8,Prices[],2,FALSE)*P453)+(VLOOKUP($Q$8,Prices[],2,FALSE)*Q453)+(VLOOKUP($R$8,Prices[],2,FALSE)*R453)+(VLOOKUP($AA$8,Prices[],2,FALSE)*AA453)+(VLOOKUP($S$8,Prices[],2,FALSE)*S453)</f>
        <v>1397700</v>
      </c>
      <c r="AE453" s="132">
        <f t="shared" si="25"/>
        <v>0</v>
      </c>
      <c r="AF453" s="91"/>
      <c r="AG453" s="91"/>
      <c r="AH453" s="91"/>
      <c r="AI453" s="91"/>
      <c r="AJ453" s="91"/>
      <c r="AK453" s="91"/>
      <c r="AL453" s="91"/>
      <c r="AM453" s="91"/>
      <c r="AN453" s="91"/>
      <c r="AO453" s="91"/>
      <c r="AP453" s="91"/>
      <c r="AQ453" s="91"/>
      <c r="AR453" s="91"/>
      <c r="AS453" s="91"/>
      <c r="AT453" s="91"/>
      <c r="AU453" s="132">
        <f>(VLOOKUP($AF$8,Prices[],2,FALSE)*AF453)+(VLOOKUP($AG$8,Prices[],2,FALSE)*AG453)+(VLOOKUP($AH$8,Prices[],2,FALSE)*AH453)+(VLOOKUP($AI$8,Prices[],2,FALSE)*AI453)+(VLOOKUP($AJ$8,Prices[],2,FALSE)*AJ453)+(VLOOKUP($AK$8,Prices[],2,FALSE)*AK453)+(VLOOKUP($AL$8,Prices[],2,FALSE)*AL453)+(VLOOKUP($AM$8,Prices[],2,FALSE)*AM453)+(VLOOKUP($AN$8,Prices[],2,FALSE)*AN453)+(VLOOKUP($AO$8,Prices[],2,FALSE)*AO453)+(VLOOKUP($AP$8,Prices[],2,FALSE)*AP453)+(VLOOKUP($AT$8,Prices[],2,FALSE)*AT453)+(VLOOKUP($AQ$8,Prices[],2,FALSE)*AQ453)+(VLOOKUP($AR$8,Prices[],2,FALSE)*AR453)+(VLOOKUP($AS$8,Prices[],2,FALSE)*AS453)</f>
        <v>0</v>
      </c>
      <c r="AV453" s="132">
        <f t="shared" si="26"/>
        <v>489194.99999999994</v>
      </c>
      <c r="AW453" s="91" t="str">
        <f t="shared" si="27"/>
        <v xml:space="preserve"> </v>
      </c>
      <c r="AX453" s="91" t="str">
        <f>IFERROR(IF(VLOOKUP(C453,'Overdue Credits'!$A:$F,6,0)&gt;2,"High Risk Customer",IF(VLOOKUP(C453,'Overdue Credits'!$A:$F,6,0)&gt;0,"Medium Risk Customer","Low Risk Customer")),"Low Risk Customer")</f>
        <v>Low Risk Customer</v>
      </c>
    </row>
    <row r="454" spans="1:50" x14ac:dyDescent="0.3">
      <c r="A454" s="14">
        <v>446</v>
      </c>
      <c r="B454" s="14" t="s">
        <v>27</v>
      </c>
      <c r="C454" s="14" t="s">
        <v>1719</v>
      </c>
      <c r="D454" s="14"/>
      <c r="E454" s="14" t="s">
        <v>1720</v>
      </c>
      <c r="F454" s="14"/>
      <c r="G454" s="137">
        <f t="shared" si="24"/>
        <v>10</v>
      </c>
      <c r="H454" s="91"/>
      <c r="I454" s="91"/>
      <c r="J454" s="91"/>
      <c r="K454" s="91">
        <v>1</v>
      </c>
      <c r="L454" s="91"/>
      <c r="M454" s="91"/>
      <c r="N454" s="91">
        <v>1</v>
      </c>
      <c r="O454" s="91">
        <v>1</v>
      </c>
      <c r="P454" s="91"/>
      <c r="Q454" s="91"/>
      <c r="R454" s="91"/>
      <c r="S454" s="91"/>
      <c r="T454" s="91"/>
      <c r="U454" s="91"/>
      <c r="V454" s="91">
        <v>5</v>
      </c>
      <c r="W454" s="91">
        <v>1</v>
      </c>
      <c r="X454" s="91">
        <v>1</v>
      </c>
      <c r="Y454" s="91"/>
      <c r="Z454" s="91"/>
      <c r="AA454" s="91"/>
      <c r="AB454" s="91"/>
      <c r="AC454" s="132">
        <f>(VLOOKUP($H$8,Prices[],2,FALSE)*H454)+(VLOOKUP($I$8,Prices[],2,FALSE)*I454)+(VLOOKUP($J$8,Prices[],2,FALSE)*J454)+(VLOOKUP($K$8,Prices[],2,FALSE)*K454)+(VLOOKUP($L$8,Prices[],2,FALSE)*L454)+(VLOOKUP($M$8,Prices[],2,FALSE)*M454)+(VLOOKUP($N$8,Prices[],2,FALSE)*N454)+(VLOOKUP($T$8,Prices[],2,FALSE)*T454)+(VLOOKUP($U$8,Prices[],2,FALSE)*U454)+(VLOOKUP($V$8,Prices[],2,FALSE)*V454)+(VLOOKUP($W$8,Prices[],2,FALSE)*W454)+(VLOOKUP($X$8,Prices[],2,FALSE)*X454)+(VLOOKUP($Y$8,Prices[],2,FALSE)*Y454)+(VLOOKUP($Z$8,Prices[],2,FALSE)*Z454)+(VLOOKUP($AB$8,Prices[],2,FALSE)*AB454)+(VLOOKUP($O$8,Prices[],2,FALSE)*O454)+(VLOOKUP($P$8,Prices[],2,FALSE)*P454)+(VLOOKUP($Q$8,Prices[],2,FALSE)*Q454)+(VLOOKUP($R$8,Prices[],2,FALSE)*R454)+(VLOOKUP($AA$8,Prices[],2,FALSE)*AA454)+(VLOOKUP($S$8,Prices[],2,FALSE)*S454)</f>
        <v>1207500</v>
      </c>
      <c r="AE454" s="132">
        <f t="shared" si="25"/>
        <v>0</v>
      </c>
      <c r="AF454" s="91"/>
      <c r="AG454" s="91"/>
      <c r="AH454" s="91"/>
      <c r="AI454" s="91"/>
      <c r="AJ454" s="91"/>
      <c r="AK454" s="91"/>
      <c r="AL454" s="91"/>
      <c r="AM454" s="91"/>
      <c r="AN454" s="91"/>
      <c r="AO454" s="91"/>
      <c r="AP454" s="91"/>
      <c r="AQ454" s="91"/>
      <c r="AR454" s="91"/>
      <c r="AS454" s="91"/>
      <c r="AT454" s="91"/>
      <c r="AU454" s="132">
        <f>(VLOOKUP($AF$8,Prices[],2,FALSE)*AF454)+(VLOOKUP($AG$8,Prices[],2,FALSE)*AG454)+(VLOOKUP($AH$8,Prices[],2,FALSE)*AH454)+(VLOOKUP($AI$8,Prices[],2,FALSE)*AI454)+(VLOOKUP($AJ$8,Prices[],2,FALSE)*AJ454)+(VLOOKUP($AK$8,Prices[],2,FALSE)*AK454)+(VLOOKUP($AL$8,Prices[],2,FALSE)*AL454)+(VLOOKUP($AM$8,Prices[],2,FALSE)*AM454)+(VLOOKUP($AN$8,Prices[],2,FALSE)*AN454)+(VLOOKUP($AO$8,Prices[],2,FALSE)*AO454)+(VLOOKUP($AP$8,Prices[],2,FALSE)*AP454)+(VLOOKUP($AT$8,Prices[],2,FALSE)*AT454)+(VLOOKUP($AQ$8,Prices[],2,FALSE)*AQ454)+(VLOOKUP($AR$8,Prices[],2,FALSE)*AR454)+(VLOOKUP($AS$8,Prices[],2,FALSE)*AS454)</f>
        <v>0</v>
      </c>
      <c r="AV454" s="132">
        <f t="shared" si="26"/>
        <v>422625</v>
      </c>
      <c r="AW454" s="91" t="str">
        <f t="shared" si="27"/>
        <v xml:space="preserve"> </v>
      </c>
      <c r="AX454" s="91" t="str">
        <f>IFERROR(IF(VLOOKUP(C454,'Overdue Credits'!$A:$F,6,0)&gt;2,"High Risk Customer",IF(VLOOKUP(C454,'Overdue Credits'!$A:$F,6,0)&gt;0,"Medium Risk Customer","Low Risk Customer")),"Low Risk Customer")</f>
        <v>Low Risk Customer</v>
      </c>
    </row>
    <row r="455" spans="1:50" x14ac:dyDescent="0.3">
      <c r="A455" s="14">
        <v>447</v>
      </c>
      <c r="B455" s="14" t="s">
        <v>27</v>
      </c>
      <c r="C455" s="14" t="s">
        <v>1721</v>
      </c>
      <c r="D455" s="14"/>
      <c r="E455" s="14" t="s">
        <v>1722</v>
      </c>
      <c r="F455" s="14"/>
      <c r="G455" s="137">
        <f t="shared" si="24"/>
        <v>10</v>
      </c>
      <c r="H455" s="91"/>
      <c r="I455" s="91"/>
      <c r="J455" s="91"/>
      <c r="K455" s="91">
        <v>1</v>
      </c>
      <c r="L455" s="91"/>
      <c r="M455" s="91"/>
      <c r="N455" s="91">
        <v>1</v>
      </c>
      <c r="O455" s="91">
        <v>1</v>
      </c>
      <c r="P455" s="91"/>
      <c r="Q455" s="91"/>
      <c r="R455" s="91"/>
      <c r="S455" s="91"/>
      <c r="T455" s="91"/>
      <c r="U455" s="91"/>
      <c r="V455" s="91">
        <v>5</v>
      </c>
      <c r="W455" s="91">
        <v>1</v>
      </c>
      <c r="X455" s="91">
        <v>1</v>
      </c>
      <c r="Y455" s="91"/>
      <c r="Z455" s="91"/>
      <c r="AA455" s="91"/>
      <c r="AB455" s="91"/>
      <c r="AC455" s="132">
        <f>(VLOOKUP($H$8,Prices[],2,FALSE)*H455)+(VLOOKUP($I$8,Prices[],2,FALSE)*I455)+(VLOOKUP($J$8,Prices[],2,FALSE)*J455)+(VLOOKUP($K$8,Prices[],2,FALSE)*K455)+(VLOOKUP($L$8,Prices[],2,FALSE)*L455)+(VLOOKUP($M$8,Prices[],2,FALSE)*M455)+(VLOOKUP($N$8,Prices[],2,FALSE)*N455)+(VLOOKUP($T$8,Prices[],2,FALSE)*T455)+(VLOOKUP($U$8,Prices[],2,FALSE)*U455)+(VLOOKUP($V$8,Prices[],2,FALSE)*V455)+(VLOOKUP($W$8,Prices[],2,FALSE)*W455)+(VLOOKUP($X$8,Prices[],2,FALSE)*X455)+(VLOOKUP($Y$8,Prices[],2,FALSE)*Y455)+(VLOOKUP($Z$8,Prices[],2,FALSE)*Z455)+(VLOOKUP($AB$8,Prices[],2,FALSE)*AB455)+(VLOOKUP($O$8,Prices[],2,FALSE)*O455)+(VLOOKUP($P$8,Prices[],2,FALSE)*P455)+(VLOOKUP($Q$8,Prices[],2,FALSE)*Q455)+(VLOOKUP($R$8,Prices[],2,FALSE)*R455)+(VLOOKUP($AA$8,Prices[],2,FALSE)*AA455)+(VLOOKUP($S$8,Prices[],2,FALSE)*S455)</f>
        <v>1207500</v>
      </c>
      <c r="AE455" s="132">
        <f t="shared" si="25"/>
        <v>0</v>
      </c>
      <c r="AF455" s="91"/>
      <c r="AG455" s="91"/>
      <c r="AH455" s="91"/>
      <c r="AI455" s="91"/>
      <c r="AJ455" s="91"/>
      <c r="AK455" s="91"/>
      <c r="AL455" s="91"/>
      <c r="AM455" s="91"/>
      <c r="AN455" s="91"/>
      <c r="AO455" s="91"/>
      <c r="AP455" s="91"/>
      <c r="AQ455" s="91"/>
      <c r="AR455" s="91"/>
      <c r="AS455" s="91"/>
      <c r="AT455" s="91"/>
      <c r="AU455" s="132">
        <f>(VLOOKUP($AF$8,Prices[],2,FALSE)*AF455)+(VLOOKUP($AG$8,Prices[],2,FALSE)*AG455)+(VLOOKUP($AH$8,Prices[],2,FALSE)*AH455)+(VLOOKUP($AI$8,Prices[],2,FALSE)*AI455)+(VLOOKUP($AJ$8,Prices[],2,FALSE)*AJ455)+(VLOOKUP($AK$8,Prices[],2,FALSE)*AK455)+(VLOOKUP($AL$8,Prices[],2,FALSE)*AL455)+(VLOOKUP($AM$8,Prices[],2,FALSE)*AM455)+(VLOOKUP($AN$8,Prices[],2,FALSE)*AN455)+(VLOOKUP($AO$8,Prices[],2,FALSE)*AO455)+(VLOOKUP($AP$8,Prices[],2,FALSE)*AP455)+(VLOOKUP($AT$8,Prices[],2,FALSE)*AT455)+(VLOOKUP($AQ$8,Prices[],2,FALSE)*AQ455)+(VLOOKUP($AR$8,Prices[],2,FALSE)*AR455)+(VLOOKUP($AS$8,Prices[],2,FALSE)*AS455)</f>
        <v>0</v>
      </c>
      <c r="AV455" s="132">
        <f t="shared" si="26"/>
        <v>422625</v>
      </c>
      <c r="AW455" s="91" t="str">
        <f t="shared" si="27"/>
        <v xml:space="preserve"> </v>
      </c>
      <c r="AX455" s="91" t="str">
        <f>IFERROR(IF(VLOOKUP(C455,'Overdue Credits'!$A:$F,6,0)&gt;2,"High Risk Customer",IF(VLOOKUP(C455,'Overdue Credits'!$A:$F,6,0)&gt;0,"Medium Risk Customer","Low Risk Customer")),"Low Risk Customer")</f>
        <v>Low Risk Customer</v>
      </c>
    </row>
    <row r="456" spans="1:50" x14ac:dyDescent="0.3">
      <c r="A456" s="14">
        <v>448</v>
      </c>
      <c r="B456" s="14" t="s">
        <v>27</v>
      </c>
      <c r="C456" s="14" t="s">
        <v>1723</v>
      </c>
      <c r="D456" s="14"/>
      <c r="E456" s="14" t="s">
        <v>1724</v>
      </c>
      <c r="F456" s="14"/>
      <c r="G456" s="137">
        <f t="shared" ref="G456:G519" si="28">SUM(H456:AB456)</f>
        <v>15</v>
      </c>
      <c r="H456" s="91"/>
      <c r="I456" s="91"/>
      <c r="J456" s="91"/>
      <c r="K456" s="91">
        <v>1</v>
      </c>
      <c r="L456" s="91"/>
      <c r="M456" s="91"/>
      <c r="N456" s="91">
        <v>1</v>
      </c>
      <c r="O456" s="91">
        <v>1</v>
      </c>
      <c r="P456" s="91"/>
      <c r="Q456" s="91"/>
      <c r="R456" s="91"/>
      <c r="S456" s="91"/>
      <c r="T456" s="91"/>
      <c r="U456" s="91"/>
      <c r="V456" s="91">
        <v>10</v>
      </c>
      <c r="W456" s="91">
        <v>1</v>
      </c>
      <c r="X456" s="91">
        <v>1</v>
      </c>
      <c r="Y456" s="91"/>
      <c r="Z456" s="91"/>
      <c r="AA456" s="91"/>
      <c r="AB456" s="91"/>
      <c r="AC456" s="132">
        <f>(VLOOKUP($H$8,Prices[],2,FALSE)*H456)+(VLOOKUP($I$8,Prices[],2,FALSE)*I456)+(VLOOKUP($J$8,Prices[],2,FALSE)*J456)+(VLOOKUP($K$8,Prices[],2,FALSE)*K456)+(VLOOKUP($L$8,Prices[],2,FALSE)*L456)+(VLOOKUP($M$8,Prices[],2,FALSE)*M456)+(VLOOKUP($N$8,Prices[],2,FALSE)*N456)+(VLOOKUP($T$8,Prices[],2,FALSE)*T456)+(VLOOKUP($U$8,Prices[],2,FALSE)*U456)+(VLOOKUP($V$8,Prices[],2,FALSE)*V456)+(VLOOKUP($W$8,Prices[],2,FALSE)*W456)+(VLOOKUP($X$8,Prices[],2,FALSE)*X456)+(VLOOKUP($Y$8,Prices[],2,FALSE)*Y456)+(VLOOKUP($Z$8,Prices[],2,FALSE)*Z456)+(VLOOKUP($AB$8,Prices[],2,FALSE)*AB456)+(VLOOKUP($O$8,Prices[],2,FALSE)*O456)+(VLOOKUP($P$8,Prices[],2,FALSE)*P456)+(VLOOKUP($Q$8,Prices[],2,FALSE)*Q456)+(VLOOKUP($R$8,Prices[],2,FALSE)*R456)+(VLOOKUP($AA$8,Prices[],2,FALSE)*AA456)+(VLOOKUP($S$8,Prices[],2,FALSE)*S456)</f>
        <v>1732500</v>
      </c>
      <c r="AE456" s="132">
        <f t="shared" si="25"/>
        <v>0</v>
      </c>
      <c r="AF456" s="91"/>
      <c r="AG456" s="91"/>
      <c r="AH456" s="91"/>
      <c r="AI456" s="91"/>
      <c r="AJ456" s="91"/>
      <c r="AK456" s="91"/>
      <c r="AL456" s="91"/>
      <c r="AM456" s="91"/>
      <c r="AN456" s="91"/>
      <c r="AO456" s="91"/>
      <c r="AP456" s="91"/>
      <c r="AQ456" s="91"/>
      <c r="AR456" s="91"/>
      <c r="AS456" s="91"/>
      <c r="AT456" s="91"/>
      <c r="AU456" s="132">
        <f>(VLOOKUP($AF$8,Prices[],2,FALSE)*AF456)+(VLOOKUP($AG$8,Prices[],2,FALSE)*AG456)+(VLOOKUP($AH$8,Prices[],2,FALSE)*AH456)+(VLOOKUP($AI$8,Prices[],2,FALSE)*AI456)+(VLOOKUP($AJ$8,Prices[],2,FALSE)*AJ456)+(VLOOKUP($AK$8,Prices[],2,FALSE)*AK456)+(VLOOKUP($AL$8,Prices[],2,FALSE)*AL456)+(VLOOKUP($AM$8,Prices[],2,FALSE)*AM456)+(VLOOKUP($AN$8,Prices[],2,FALSE)*AN456)+(VLOOKUP($AO$8,Prices[],2,FALSE)*AO456)+(VLOOKUP($AP$8,Prices[],2,FALSE)*AP456)+(VLOOKUP($AT$8,Prices[],2,FALSE)*AT456)+(VLOOKUP($AQ$8,Prices[],2,FALSE)*AQ456)+(VLOOKUP($AR$8,Prices[],2,FALSE)*AR456)+(VLOOKUP($AS$8,Prices[],2,FALSE)*AS456)</f>
        <v>0</v>
      </c>
      <c r="AV456" s="132">
        <f t="shared" si="26"/>
        <v>606375</v>
      </c>
      <c r="AW456" s="91" t="str">
        <f t="shared" si="27"/>
        <v xml:space="preserve"> </v>
      </c>
      <c r="AX456" s="91" t="str">
        <f>IFERROR(IF(VLOOKUP(C456,'Overdue Credits'!$A:$F,6,0)&gt;2,"High Risk Customer",IF(VLOOKUP(C456,'Overdue Credits'!$A:$F,6,0)&gt;0,"Medium Risk Customer","Low Risk Customer")),"Low Risk Customer")</f>
        <v>Low Risk Customer</v>
      </c>
    </row>
    <row r="457" spans="1:50" x14ac:dyDescent="0.3">
      <c r="A457" s="14">
        <v>449</v>
      </c>
      <c r="B457" s="14" t="s">
        <v>27</v>
      </c>
      <c r="C457" s="14" t="s">
        <v>1725</v>
      </c>
      <c r="D457" s="14"/>
      <c r="E457" s="14" t="s">
        <v>1726</v>
      </c>
      <c r="F457" s="14" t="s">
        <v>61</v>
      </c>
      <c r="G457" s="137">
        <f t="shared" si="28"/>
        <v>10</v>
      </c>
      <c r="H457" s="91"/>
      <c r="I457" s="91"/>
      <c r="J457" s="91">
        <v>0.2</v>
      </c>
      <c r="K457" s="91">
        <v>0.2</v>
      </c>
      <c r="L457" s="91"/>
      <c r="M457" s="91"/>
      <c r="N457" s="91">
        <v>3</v>
      </c>
      <c r="O457" s="91">
        <v>0.3</v>
      </c>
      <c r="P457" s="91"/>
      <c r="Q457" s="91"/>
      <c r="R457" s="91"/>
      <c r="S457" s="91"/>
      <c r="T457" s="91"/>
      <c r="U457" s="91"/>
      <c r="V457" s="91">
        <v>4</v>
      </c>
      <c r="W457" s="91"/>
      <c r="X457" s="91">
        <v>0.3</v>
      </c>
      <c r="Y457" s="91">
        <v>2</v>
      </c>
      <c r="Z457" s="91"/>
      <c r="AA457" s="91"/>
      <c r="AB457" s="91"/>
      <c r="AC457" s="132">
        <f>(VLOOKUP($H$8,Prices[],2,FALSE)*H457)+(VLOOKUP($I$8,Prices[],2,FALSE)*I457)+(VLOOKUP($J$8,Prices[],2,FALSE)*J457)+(VLOOKUP($K$8,Prices[],2,FALSE)*K457)+(VLOOKUP($L$8,Prices[],2,FALSE)*L457)+(VLOOKUP($M$8,Prices[],2,FALSE)*M457)+(VLOOKUP($N$8,Prices[],2,FALSE)*N457)+(VLOOKUP($T$8,Prices[],2,FALSE)*T457)+(VLOOKUP($U$8,Prices[],2,FALSE)*U457)+(VLOOKUP($V$8,Prices[],2,FALSE)*V457)+(VLOOKUP($W$8,Prices[],2,FALSE)*W457)+(VLOOKUP($X$8,Prices[],2,FALSE)*X457)+(VLOOKUP($Y$8,Prices[],2,FALSE)*Y457)+(VLOOKUP($Z$8,Prices[],2,FALSE)*Z457)+(VLOOKUP($AB$8,Prices[],2,FALSE)*AB457)+(VLOOKUP($O$8,Prices[],2,FALSE)*O457)+(VLOOKUP($P$8,Prices[],2,FALSE)*P457)+(VLOOKUP($Q$8,Prices[],2,FALSE)*Q457)+(VLOOKUP($R$8,Prices[],2,FALSE)*R457)+(VLOOKUP($AA$8,Prices[],2,FALSE)*AA457)+(VLOOKUP($S$8,Prices[],2,FALSE)*S457)</f>
        <v>1058050</v>
      </c>
      <c r="AE457" s="132">
        <f t="shared" ref="AE457:AE520" si="29">SUM(AF457:AT457)</f>
        <v>0</v>
      </c>
      <c r="AF457" s="91"/>
      <c r="AG457" s="91"/>
      <c r="AH457" s="91"/>
      <c r="AI457" s="91"/>
      <c r="AJ457" s="91"/>
      <c r="AK457" s="91"/>
      <c r="AL457" s="91"/>
      <c r="AM457" s="91"/>
      <c r="AN457" s="91"/>
      <c r="AO457" s="91"/>
      <c r="AP457" s="91"/>
      <c r="AQ457" s="91"/>
      <c r="AR457" s="91"/>
      <c r="AS457" s="91"/>
      <c r="AT457" s="91"/>
      <c r="AU457" s="132">
        <f>(VLOOKUP($AF$8,Prices[],2,FALSE)*AF457)+(VLOOKUP($AG$8,Prices[],2,FALSE)*AG457)+(VLOOKUP($AH$8,Prices[],2,FALSE)*AH457)+(VLOOKUP($AI$8,Prices[],2,FALSE)*AI457)+(VLOOKUP($AJ$8,Prices[],2,FALSE)*AJ457)+(VLOOKUP($AK$8,Prices[],2,FALSE)*AK457)+(VLOOKUP($AL$8,Prices[],2,FALSE)*AL457)+(VLOOKUP($AM$8,Prices[],2,FALSE)*AM457)+(VLOOKUP($AN$8,Prices[],2,FALSE)*AN457)+(VLOOKUP($AO$8,Prices[],2,FALSE)*AO457)+(VLOOKUP($AP$8,Prices[],2,FALSE)*AP457)+(VLOOKUP($AT$8,Prices[],2,FALSE)*AT457)+(VLOOKUP($AQ$8,Prices[],2,FALSE)*AQ457)+(VLOOKUP($AR$8,Prices[],2,FALSE)*AR457)+(VLOOKUP($AS$8,Prices[],2,FALSE)*AS457)</f>
        <v>0</v>
      </c>
      <c r="AV457" s="132">
        <f t="shared" ref="AV457:AV520" si="30">AC457*0.35</f>
        <v>370317.5</v>
      </c>
      <c r="AW457" s="91" t="str">
        <f t="shared" ref="AW457:AW520" si="31">IF(AU457&gt;AV457,"Credit is above Limit. Requires HOTM approval",IF(AU457=0," ",IF(AV457&gt;=AU457,"Credit is within Limit","CheckInput")))</f>
        <v xml:space="preserve"> </v>
      </c>
      <c r="AX457" s="91" t="str">
        <f>IFERROR(IF(VLOOKUP(C457,'Overdue Credits'!$A:$F,6,0)&gt;2,"High Risk Customer",IF(VLOOKUP(C457,'Overdue Credits'!$A:$F,6,0)&gt;0,"Medium Risk Customer","Low Risk Customer")),"Low Risk Customer")</f>
        <v>Low Risk Customer</v>
      </c>
    </row>
    <row r="458" spans="1:50" x14ac:dyDescent="0.3">
      <c r="A458" s="14">
        <v>450</v>
      </c>
      <c r="B458" s="14" t="s">
        <v>27</v>
      </c>
      <c r="C458" s="14" t="s">
        <v>1727</v>
      </c>
      <c r="D458" s="14"/>
      <c r="E458" s="14" t="s">
        <v>1728</v>
      </c>
      <c r="F458" s="14" t="s">
        <v>61</v>
      </c>
      <c r="G458" s="137">
        <f t="shared" si="28"/>
        <v>40</v>
      </c>
      <c r="H458" s="91"/>
      <c r="I458" s="91"/>
      <c r="J458" s="91">
        <v>5</v>
      </c>
      <c r="K458" s="91">
        <v>2</v>
      </c>
      <c r="L458" s="91"/>
      <c r="M458" s="91"/>
      <c r="N458" s="91">
        <v>9</v>
      </c>
      <c r="O458" s="91">
        <v>5</v>
      </c>
      <c r="P458" s="91">
        <v>1</v>
      </c>
      <c r="Q458" s="91"/>
      <c r="R458" s="91"/>
      <c r="S458" s="91"/>
      <c r="T458" s="91"/>
      <c r="U458" s="91"/>
      <c r="V458" s="91">
        <v>10</v>
      </c>
      <c r="W458" s="91"/>
      <c r="X458" s="91">
        <v>5</v>
      </c>
      <c r="Y458" s="91">
        <v>3</v>
      </c>
      <c r="Z458" s="91"/>
      <c r="AA458" s="91"/>
      <c r="AB458" s="91"/>
      <c r="AC458" s="132">
        <f>(VLOOKUP($H$8,Prices[],2,FALSE)*H458)+(VLOOKUP($I$8,Prices[],2,FALSE)*I458)+(VLOOKUP($J$8,Prices[],2,FALSE)*J458)+(VLOOKUP($K$8,Prices[],2,FALSE)*K458)+(VLOOKUP($L$8,Prices[],2,FALSE)*L458)+(VLOOKUP($M$8,Prices[],2,FALSE)*M458)+(VLOOKUP($N$8,Prices[],2,FALSE)*N458)+(VLOOKUP($T$8,Prices[],2,FALSE)*T458)+(VLOOKUP($U$8,Prices[],2,FALSE)*U458)+(VLOOKUP($V$8,Prices[],2,FALSE)*V458)+(VLOOKUP($W$8,Prices[],2,FALSE)*W458)+(VLOOKUP($X$8,Prices[],2,FALSE)*X458)+(VLOOKUP($Y$8,Prices[],2,FALSE)*Y458)+(VLOOKUP($Z$8,Prices[],2,FALSE)*Z458)+(VLOOKUP($AB$8,Prices[],2,FALSE)*AB458)+(VLOOKUP($O$8,Prices[],2,FALSE)*O458)+(VLOOKUP($P$8,Prices[],2,FALSE)*P458)+(VLOOKUP($Q$8,Prices[],2,FALSE)*Q458)+(VLOOKUP($R$8,Prices[],2,FALSE)*R458)+(VLOOKUP($AA$8,Prices[],2,FALSE)*AA458)+(VLOOKUP($S$8,Prices[],2,FALSE)*S458)</f>
        <v>5467000</v>
      </c>
      <c r="AE458" s="132">
        <f t="shared" si="29"/>
        <v>11.3</v>
      </c>
      <c r="AF458" s="91"/>
      <c r="AG458" s="91"/>
      <c r="AH458" s="91">
        <v>5</v>
      </c>
      <c r="AI458" s="91"/>
      <c r="AJ458" s="91"/>
      <c r="AK458" s="91"/>
      <c r="AL458" s="91">
        <v>3</v>
      </c>
      <c r="AM458" s="91">
        <v>3.3</v>
      </c>
      <c r="AN458" s="91"/>
      <c r="AO458" s="91"/>
      <c r="AP458" s="91"/>
      <c r="AQ458" s="91"/>
      <c r="AR458" s="91"/>
      <c r="AS458" s="91"/>
      <c r="AT458" s="91"/>
      <c r="AU458" s="132">
        <f>(VLOOKUP($AF$8,Prices[],2,FALSE)*AF458)+(VLOOKUP($AG$8,Prices[],2,FALSE)*AG458)+(VLOOKUP($AH$8,Prices[],2,FALSE)*AH458)+(VLOOKUP($AI$8,Prices[],2,FALSE)*AI458)+(VLOOKUP($AJ$8,Prices[],2,FALSE)*AJ458)+(VLOOKUP($AK$8,Prices[],2,FALSE)*AK458)+(VLOOKUP($AL$8,Prices[],2,FALSE)*AL458)+(VLOOKUP($AM$8,Prices[],2,FALSE)*AM458)+(VLOOKUP($AN$8,Prices[],2,FALSE)*AN458)+(VLOOKUP($AO$8,Prices[],2,FALSE)*AO458)+(VLOOKUP($AP$8,Prices[],2,FALSE)*AP458)+(VLOOKUP($AT$8,Prices[],2,FALSE)*AT458)+(VLOOKUP($AQ$8,Prices[],2,FALSE)*AQ458)+(VLOOKUP($AR$8,Prices[],2,FALSE)*AR458)+(VLOOKUP($AS$8,Prices[],2,FALSE)*AS458)</f>
        <v>1905750</v>
      </c>
      <c r="AV458" s="132">
        <f t="shared" si="30"/>
        <v>1913449.9999999998</v>
      </c>
      <c r="AW458" s="91" t="str">
        <f t="shared" si="31"/>
        <v>Credit is within Limit</v>
      </c>
      <c r="AX458" s="91" t="str">
        <f>IFERROR(IF(VLOOKUP(C458,'Overdue Credits'!$A:$F,6,0)&gt;2,"High Risk Customer",IF(VLOOKUP(C458,'Overdue Credits'!$A:$F,6,0)&gt;0,"Medium Risk Customer","Low Risk Customer")),"Low Risk Customer")</f>
        <v>Low Risk Customer</v>
      </c>
    </row>
    <row r="459" spans="1:50" x14ac:dyDescent="0.3">
      <c r="A459" s="14">
        <v>451</v>
      </c>
      <c r="B459" s="14" t="s">
        <v>29</v>
      </c>
      <c r="C459" s="14" t="s">
        <v>1729</v>
      </c>
      <c r="D459" s="14"/>
      <c r="E459" s="14" t="s">
        <v>1730</v>
      </c>
      <c r="F459" s="14" t="s">
        <v>752</v>
      </c>
      <c r="G459" s="137">
        <f t="shared" si="28"/>
        <v>35</v>
      </c>
      <c r="H459" s="91"/>
      <c r="I459" s="91">
        <v>1</v>
      </c>
      <c r="J459" s="91">
        <v>2</v>
      </c>
      <c r="K459" s="91"/>
      <c r="L459" s="91"/>
      <c r="M459" s="91">
        <v>7</v>
      </c>
      <c r="N459" s="91">
        <v>7</v>
      </c>
      <c r="O459" s="91"/>
      <c r="P459" s="91"/>
      <c r="Q459" s="91"/>
      <c r="R459" s="91"/>
      <c r="S459" s="91"/>
      <c r="T459" s="91"/>
      <c r="U459" s="91"/>
      <c r="V459" s="91"/>
      <c r="W459" s="91">
        <v>11</v>
      </c>
      <c r="X459" s="91">
        <v>7</v>
      </c>
      <c r="Y459" s="91"/>
      <c r="Z459" s="91"/>
      <c r="AA459" s="91"/>
      <c r="AB459" s="91"/>
      <c r="AC459" s="132">
        <f>(VLOOKUP($H$8,Prices[],2,FALSE)*H459)+(VLOOKUP($I$8,Prices[],2,FALSE)*I459)+(VLOOKUP($J$8,Prices[],2,FALSE)*J459)+(VLOOKUP($K$8,Prices[],2,FALSE)*K459)+(VLOOKUP($L$8,Prices[],2,FALSE)*L459)+(VLOOKUP($M$8,Prices[],2,FALSE)*M459)+(VLOOKUP($N$8,Prices[],2,FALSE)*N459)+(VLOOKUP($T$8,Prices[],2,FALSE)*T459)+(VLOOKUP($U$8,Prices[],2,FALSE)*U459)+(VLOOKUP($V$8,Prices[],2,FALSE)*V459)+(VLOOKUP($W$8,Prices[],2,FALSE)*W459)+(VLOOKUP($X$8,Prices[],2,FALSE)*X459)+(VLOOKUP($Y$8,Prices[],2,FALSE)*Y459)+(VLOOKUP($Z$8,Prices[],2,FALSE)*Z459)+(VLOOKUP($AB$8,Prices[],2,FALSE)*AB459)+(VLOOKUP($O$8,Prices[],2,FALSE)*O459)+(VLOOKUP($P$8,Prices[],2,FALSE)*P459)+(VLOOKUP($Q$8,Prices[],2,FALSE)*Q459)+(VLOOKUP($R$8,Prices[],2,FALSE)*R459)+(VLOOKUP($AA$8,Prices[],2,FALSE)*AA459)+(VLOOKUP($S$8,Prices[],2,FALSE)*S459)</f>
        <v>4357000</v>
      </c>
      <c r="AE459" s="132">
        <f t="shared" si="29"/>
        <v>8</v>
      </c>
      <c r="AF459" s="91"/>
      <c r="AG459" s="91"/>
      <c r="AH459" s="91">
        <v>3</v>
      </c>
      <c r="AI459" s="91"/>
      <c r="AJ459" s="91"/>
      <c r="AK459" s="91"/>
      <c r="AL459" s="91">
        <v>5</v>
      </c>
      <c r="AM459" s="91"/>
      <c r="AN459" s="91"/>
      <c r="AO459" s="91"/>
      <c r="AP459" s="91"/>
      <c r="AQ459" s="91"/>
      <c r="AR459" s="91"/>
      <c r="AS459" s="91"/>
      <c r="AT459" s="91"/>
      <c r="AU459" s="132">
        <f>(VLOOKUP($AF$8,Prices[],2,FALSE)*AF459)+(VLOOKUP($AG$8,Prices[],2,FALSE)*AG459)+(VLOOKUP($AH$8,Prices[],2,FALSE)*AH459)+(VLOOKUP($AI$8,Prices[],2,FALSE)*AI459)+(VLOOKUP($AJ$8,Prices[],2,FALSE)*AJ459)+(VLOOKUP($AK$8,Prices[],2,FALSE)*AK459)+(VLOOKUP($AL$8,Prices[],2,FALSE)*AL459)+(VLOOKUP($AM$8,Prices[],2,FALSE)*AM459)+(VLOOKUP($AN$8,Prices[],2,FALSE)*AN459)+(VLOOKUP($AO$8,Prices[],2,FALSE)*AO459)+(VLOOKUP($AP$8,Prices[],2,FALSE)*AP459)+(VLOOKUP($AT$8,Prices[],2,FALSE)*AT459)+(VLOOKUP($AQ$8,Prices[],2,FALSE)*AQ459)+(VLOOKUP($AR$8,Prices[],2,FALSE)*AR459)+(VLOOKUP($AS$8,Prices[],2,FALSE)*AS459)</f>
        <v>1329500</v>
      </c>
      <c r="AV459" s="132">
        <f t="shared" si="30"/>
        <v>1524950</v>
      </c>
      <c r="AW459" s="91" t="str">
        <f t="shared" si="31"/>
        <v>Credit is within Limit</v>
      </c>
      <c r="AX459" s="91" t="str">
        <f>IFERROR(IF(VLOOKUP(C459,'Overdue Credits'!$A:$F,6,0)&gt;2,"High Risk Customer",IF(VLOOKUP(C459,'Overdue Credits'!$A:$F,6,0)&gt;0,"Medium Risk Customer","Low Risk Customer")),"Low Risk Customer")</f>
        <v>Low Risk Customer</v>
      </c>
    </row>
    <row r="460" spans="1:50" x14ac:dyDescent="0.3">
      <c r="A460" s="14">
        <v>452</v>
      </c>
      <c r="B460" s="14" t="s">
        <v>29</v>
      </c>
      <c r="C460" s="14" t="s">
        <v>1731</v>
      </c>
      <c r="D460" s="14"/>
      <c r="E460" s="14" t="s">
        <v>1732</v>
      </c>
      <c r="F460" s="14" t="s">
        <v>1291</v>
      </c>
      <c r="G460" s="137">
        <f t="shared" si="28"/>
        <v>10</v>
      </c>
      <c r="H460" s="91"/>
      <c r="I460" s="91"/>
      <c r="J460" s="91">
        <v>1</v>
      </c>
      <c r="K460" s="91"/>
      <c r="L460" s="91"/>
      <c r="M460" s="91">
        <v>2</v>
      </c>
      <c r="N460" s="91">
        <v>2</v>
      </c>
      <c r="O460" s="91"/>
      <c r="P460" s="91"/>
      <c r="Q460" s="91"/>
      <c r="R460" s="91"/>
      <c r="S460" s="91"/>
      <c r="T460" s="91"/>
      <c r="U460" s="91"/>
      <c r="V460" s="91"/>
      <c r="W460" s="91">
        <v>3</v>
      </c>
      <c r="X460" s="91">
        <v>2</v>
      </c>
      <c r="Y460" s="91"/>
      <c r="Z460" s="91"/>
      <c r="AA460" s="91"/>
      <c r="AB460" s="91"/>
      <c r="AC460" s="132">
        <f>(VLOOKUP($H$8,Prices[],2,FALSE)*H460)+(VLOOKUP($I$8,Prices[],2,FALSE)*I460)+(VLOOKUP($J$8,Prices[],2,FALSE)*J460)+(VLOOKUP($K$8,Prices[],2,FALSE)*K460)+(VLOOKUP($L$8,Prices[],2,FALSE)*L460)+(VLOOKUP($M$8,Prices[],2,FALSE)*M460)+(VLOOKUP($N$8,Prices[],2,FALSE)*N460)+(VLOOKUP($T$8,Prices[],2,FALSE)*T460)+(VLOOKUP($U$8,Prices[],2,FALSE)*U460)+(VLOOKUP($V$8,Prices[],2,FALSE)*V460)+(VLOOKUP($W$8,Prices[],2,FALSE)*W460)+(VLOOKUP($X$8,Prices[],2,FALSE)*X460)+(VLOOKUP($Y$8,Prices[],2,FALSE)*Y460)+(VLOOKUP($Z$8,Prices[],2,FALSE)*Z460)+(VLOOKUP($AB$8,Prices[],2,FALSE)*AB460)+(VLOOKUP($O$8,Prices[],2,FALSE)*O460)+(VLOOKUP($P$8,Prices[],2,FALSE)*P460)+(VLOOKUP($Q$8,Prices[],2,FALSE)*Q460)+(VLOOKUP($R$8,Prices[],2,FALSE)*R460)+(VLOOKUP($AA$8,Prices[],2,FALSE)*AA460)+(VLOOKUP($S$8,Prices[],2,FALSE)*S460)</f>
        <v>1299000</v>
      </c>
      <c r="AE460" s="132">
        <f t="shared" si="29"/>
        <v>3</v>
      </c>
      <c r="AF460" s="91"/>
      <c r="AG460" s="91"/>
      <c r="AH460" s="91">
        <v>1</v>
      </c>
      <c r="AI460" s="91"/>
      <c r="AJ460" s="91"/>
      <c r="AK460" s="91"/>
      <c r="AL460" s="91">
        <v>1</v>
      </c>
      <c r="AM460" s="91"/>
      <c r="AN460" s="91"/>
      <c r="AO460" s="91"/>
      <c r="AP460" s="91">
        <v>1</v>
      </c>
      <c r="AQ460" s="91"/>
      <c r="AR460" s="91"/>
      <c r="AS460" s="91"/>
      <c r="AT460" s="91"/>
      <c r="AU460" s="132">
        <f>(VLOOKUP($AF$8,Prices[],2,FALSE)*AF460)+(VLOOKUP($AG$8,Prices[],2,FALSE)*AG460)+(VLOOKUP($AH$8,Prices[],2,FALSE)*AH460)+(VLOOKUP($AI$8,Prices[],2,FALSE)*AI460)+(VLOOKUP($AJ$8,Prices[],2,FALSE)*AJ460)+(VLOOKUP($AK$8,Prices[],2,FALSE)*AK460)+(VLOOKUP($AL$8,Prices[],2,FALSE)*AL460)+(VLOOKUP($AM$8,Prices[],2,FALSE)*AM460)+(VLOOKUP($AN$8,Prices[],2,FALSE)*AN460)+(VLOOKUP($AO$8,Prices[],2,FALSE)*AO460)+(VLOOKUP($AP$8,Prices[],2,FALSE)*AP460)+(VLOOKUP($AT$8,Prices[],2,FALSE)*AT460)+(VLOOKUP($AQ$8,Prices[],2,FALSE)*AQ460)+(VLOOKUP($AR$8,Prices[],2,FALSE)*AR460)+(VLOOKUP($AS$8,Prices[],2,FALSE)*AS460)</f>
        <v>446500</v>
      </c>
      <c r="AV460" s="132">
        <f t="shared" si="30"/>
        <v>454650</v>
      </c>
      <c r="AW460" s="91" t="str">
        <f t="shared" si="31"/>
        <v>Credit is within Limit</v>
      </c>
      <c r="AX460" s="91" t="str">
        <f>IFERROR(IF(VLOOKUP(C460,'Overdue Credits'!$A:$F,6,0)&gt;2,"High Risk Customer",IF(VLOOKUP(C460,'Overdue Credits'!$A:$F,6,0)&gt;0,"Medium Risk Customer","Low Risk Customer")),"Low Risk Customer")</f>
        <v>Low Risk Customer</v>
      </c>
    </row>
    <row r="461" spans="1:50" x14ac:dyDescent="0.3">
      <c r="A461" s="14">
        <v>453</v>
      </c>
      <c r="B461" s="14" t="s">
        <v>22</v>
      </c>
      <c r="C461" s="14" t="s">
        <v>1119</v>
      </c>
      <c r="D461" s="14"/>
      <c r="E461" s="14" t="s">
        <v>1151</v>
      </c>
      <c r="F461" s="14" t="s">
        <v>61</v>
      </c>
      <c r="G461" s="137">
        <f t="shared" si="28"/>
        <v>40</v>
      </c>
      <c r="H461" s="91"/>
      <c r="I461" s="91"/>
      <c r="J461" s="91">
        <v>3.9</v>
      </c>
      <c r="K461" s="91">
        <v>6</v>
      </c>
      <c r="L461" s="91"/>
      <c r="M461" s="91">
        <v>2</v>
      </c>
      <c r="N461" s="91"/>
      <c r="O461" s="91">
        <v>5</v>
      </c>
      <c r="P461" s="91"/>
      <c r="Q461" s="91">
        <v>0.1</v>
      </c>
      <c r="R461" s="91">
        <v>2</v>
      </c>
      <c r="S461" s="91"/>
      <c r="T461" s="91"/>
      <c r="U461" s="91"/>
      <c r="V461" s="91">
        <v>11</v>
      </c>
      <c r="W461" s="91">
        <v>1</v>
      </c>
      <c r="X461" s="91">
        <v>8</v>
      </c>
      <c r="Y461" s="91">
        <v>1</v>
      </c>
      <c r="Z461" s="91"/>
      <c r="AA461" s="91"/>
      <c r="AB461" s="91"/>
      <c r="AC461" s="132">
        <f>(VLOOKUP($H$8,Prices[],2,FALSE)*H461)+(VLOOKUP($I$8,Prices[],2,FALSE)*I461)+(VLOOKUP($J$8,Prices[],2,FALSE)*J461)+(VLOOKUP($K$8,Prices[],2,FALSE)*K461)+(VLOOKUP($L$8,Prices[],2,FALSE)*L461)+(VLOOKUP($M$8,Prices[],2,FALSE)*M461)+(VLOOKUP($N$8,Prices[],2,FALSE)*N461)+(VLOOKUP($T$8,Prices[],2,FALSE)*T461)+(VLOOKUP($U$8,Prices[],2,FALSE)*U461)+(VLOOKUP($V$8,Prices[],2,FALSE)*V461)+(VLOOKUP($W$8,Prices[],2,FALSE)*W461)+(VLOOKUP($X$8,Prices[],2,FALSE)*X461)+(VLOOKUP($Y$8,Prices[],2,FALSE)*Y461)+(VLOOKUP($Z$8,Prices[],2,FALSE)*Z461)+(VLOOKUP($AB$8,Prices[],2,FALSE)*AB461)+(VLOOKUP($O$8,Prices[],2,FALSE)*O461)+(VLOOKUP($P$8,Prices[],2,FALSE)*P461)+(VLOOKUP($Q$8,Prices[],2,FALSE)*Q461)+(VLOOKUP($R$8,Prices[],2,FALSE)*R461)+(VLOOKUP($AA$8,Prices[],2,FALSE)*AA461)+(VLOOKUP($S$8,Prices[],2,FALSE)*S461)</f>
        <v>5883950</v>
      </c>
      <c r="AE461" s="132">
        <f t="shared" si="29"/>
        <v>16.8</v>
      </c>
      <c r="AF461" s="91"/>
      <c r="AG461" s="91"/>
      <c r="AH461" s="91">
        <v>1</v>
      </c>
      <c r="AI461" s="91"/>
      <c r="AJ461" s="91"/>
      <c r="AK461" s="91"/>
      <c r="AL461" s="91">
        <v>2</v>
      </c>
      <c r="AM461" s="91">
        <v>2</v>
      </c>
      <c r="AN461" s="91"/>
      <c r="AO461" s="91"/>
      <c r="AP461" s="91">
        <v>10</v>
      </c>
      <c r="AQ461" s="91"/>
      <c r="AR461" s="91"/>
      <c r="AS461" s="91"/>
      <c r="AT461" s="91">
        <v>1.8</v>
      </c>
      <c r="AU461" s="132">
        <f>(VLOOKUP($AF$8,Prices[],2,FALSE)*AF461)+(VLOOKUP($AG$8,Prices[],2,FALSE)*AG461)+(VLOOKUP($AH$8,Prices[],2,FALSE)*AH461)+(VLOOKUP($AI$8,Prices[],2,FALSE)*AI461)+(VLOOKUP($AJ$8,Prices[],2,FALSE)*AJ461)+(VLOOKUP($AK$8,Prices[],2,FALSE)*AK461)+(VLOOKUP($AL$8,Prices[],2,FALSE)*AL461)+(VLOOKUP($AM$8,Prices[],2,FALSE)*AM461)+(VLOOKUP($AN$8,Prices[],2,FALSE)*AN461)+(VLOOKUP($AO$8,Prices[],2,FALSE)*AO461)+(VLOOKUP($AP$8,Prices[],2,FALSE)*AP461)+(VLOOKUP($AT$8,Prices[],2,FALSE)*AT461)+(VLOOKUP($AQ$8,Prices[],2,FALSE)*AQ461)+(VLOOKUP($AR$8,Prices[],2,FALSE)*AR461)+(VLOOKUP($AS$8,Prices[],2,FALSE)*AS461)</f>
        <v>2038000</v>
      </c>
      <c r="AV461" s="132">
        <f t="shared" si="30"/>
        <v>2059382.4999999998</v>
      </c>
      <c r="AW461" s="91" t="str">
        <f t="shared" si="31"/>
        <v>Credit is within Limit</v>
      </c>
      <c r="AX461" s="91" t="str">
        <f>IFERROR(IF(VLOOKUP(C461,'Overdue Credits'!$A:$F,6,0)&gt;2,"High Risk Customer",IF(VLOOKUP(C461,'Overdue Credits'!$A:$F,6,0)&gt;0,"Medium Risk Customer","Low Risk Customer")),"Low Risk Customer")</f>
        <v>Low Risk Customer</v>
      </c>
    </row>
    <row r="462" spans="1:50" x14ac:dyDescent="0.3">
      <c r="A462" s="14">
        <v>454</v>
      </c>
      <c r="B462" s="14" t="s">
        <v>22</v>
      </c>
      <c r="C462" s="14" t="s">
        <v>1120</v>
      </c>
      <c r="D462" s="14"/>
      <c r="E462" s="14" t="s">
        <v>1152</v>
      </c>
      <c r="F462" s="14" t="s">
        <v>753</v>
      </c>
      <c r="G462" s="137">
        <f t="shared" si="28"/>
        <v>110</v>
      </c>
      <c r="H462" s="91"/>
      <c r="I462" s="91"/>
      <c r="J462" s="91">
        <v>15</v>
      </c>
      <c r="K462" s="91">
        <v>28</v>
      </c>
      <c r="L462" s="91"/>
      <c r="M462" s="91">
        <v>5</v>
      </c>
      <c r="N462" s="91"/>
      <c r="O462" s="91">
        <v>10</v>
      </c>
      <c r="P462" s="91">
        <v>2</v>
      </c>
      <c r="Q462" s="91">
        <v>1</v>
      </c>
      <c r="R462" s="91">
        <v>4</v>
      </c>
      <c r="S462" s="91"/>
      <c r="T462" s="91"/>
      <c r="U462" s="91"/>
      <c r="V462" s="91">
        <v>20</v>
      </c>
      <c r="W462" s="91">
        <v>5</v>
      </c>
      <c r="X462" s="91">
        <v>17</v>
      </c>
      <c r="Y462" s="91">
        <v>3</v>
      </c>
      <c r="Z462" s="91"/>
      <c r="AA462" s="91"/>
      <c r="AB462" s="91"/>
      <c r="AC462" s="132">
        <f>(VLOOKUP($H$8,Prices[],2,FALSE)*H462)+(VLOOKUP($I$8,Prices[],2,FALSE)*I462)+(VLOOKUP($J$8,Prices[],2,FALSE)*J462)+(VLOOKUP($K$8,Prices[],2,FALSE)*K462)+(VLOOKUP($L$8,Prices[],2,FALSE)*L462)+(VLOOKUP($M$8,Prices[],2,FALSE)*M462)+(VLOOKUP($N$8,Prices[],2,FALSE)*N462)+(VLOOKUP($T$8,Prices[],2,FALSE)*T462)+(VLOOKUP($U$8,Prices[],2,FALSE)*U462)+(VLOOKUP($V$8,Prices[],2,FALSE)*V462)+(VLOOKUP($W$8,Prices[],2,FALSE)*W462)+(VLOOKUP($X$8,Prices[],2,FALSE)*X462)+(VLOOKUP($Y$8,Prices[],2,FALSE)*Y462)+(VLOOKUP($Z$8,Prices[],2,FALSE)*Z462)+(VLOOKUP($AB$8,Prices[],2,FALSE)*AB462)+(VLOOKUP($O$8,Prices[],2,FALSE)*O462)+(VLOOKUP($P$8,Prices[],2,FALSE)*P462)+(VLOOKUP($Q$8,Prices[],2,FALSE)*Q462)+(VLOOKUP($R$8,Prices[],2,FALSE)*R462)+(VLOOKUP($AA$8,Prices[],2,FALSE)*AA462)+(VLOOKUP($S$8,Prices[],2,FALSE)*S462)</f>
        <v>16888500</v>
      </c>
      <c r="AE462" s="132">
        <f t="shared" si="29"/>
        <v>41</v>
      </c>
      <c r="AF462" s="91"/>
      <c r="AG462" s="91"/>
      <c r="AH462" s="91">
        <v>7</v>
      </c>
      <c r="AI462" s="91"/>
      <c r="AJ462" s="91"/>
      <c r="AK462" s="91"/>
      <c r="AL462" s="91">
        <v>9</v>
      </c>
      <c r="AM462" s="91">
        <v>5</v>
      </c>
      <c r="AN462" s="91"/>
      <c r="AO462" s="91"/>
      <c r="AP462" s="91">
        <v>20</v>
      </c>
      <c r="AQ462" s="91"/>
      <c r="AR462" s="91"/>
      <c r="AS462" s="91"/>
      <c r="AT462" s="91"/>
      <c r="AU462" s="132">
        <f>(VLOOKUP($AF$8,Prices[],2,FALSE)*AF462)+(VLOOKUP($AG$8,Prices[],2,FALSE)*AG462)+(VLOOKUP($AH$8,Prices[],2,FALSE)*AH462)+(VLOOKUP($AI$8,Prices[],2,FALSE)*AI462)+(VLOOKUP($AJ$8,Prices[],2,FALSE)*AJ462)+(VLOOKUP($AK$8,Prices[],2,FALSE)*AK462)+(VLOOKUP($AL$8,Prices[],2,FALSE)*AL462)+(VLOOKUP($AM$8,Prices[],2,FALSE)*AM462)+(VLOOKUP($AN$8,Prices[],2,FALSE)*AN462)+(VLOOKUP($AO$8,Prices[],2,FALSE)*AO462)+(VLOOKUP($AP$8,Prices[],2,FALSE)*AP462)+(VLOOKUP($AT$8,Prices[],2,FALSE)*AT462)+(VLOOKUP($AQ$8,Prices[],2,FALSE)*AQ462)+(VLOOKUP($AR$8,Prices[],2,FALSE)*AR462)+(VLOOKUP($AS$8,Prices[],2,FALSE)*AS462)</f>
        <v>5558000</v>
      </c>
      <c r="AV462" s="132">
        <f t="shared" si="30"/>
        <v>5910975</v>
      </c>
      <c r="AW462" s="91" t="str">
        <f t="shared" si="31"/>
        <v>Credit is within Limit</v>
      </c>
      <c r="AX462" s="91" t="str">
        <f>IFERROR(IF(VLOOKUP(C462,'Overdue Credits'!$A:$F,6,0)&gt;2,"High Risk Customer",IF(VLOOKUP(C462,'Overdue Credits'!$A:$F,6,0)&gt;0,"Medium Risk Customer","Low Risk Customer")),"Low Risk Customer")</f>
        <v>Low Risk Customer</v>
      </c>
    </row>
    <row r="463" spans="1:50" x14ac:dyDescent="0.3">
      <c r="A463" s="14">
        <v>455</v>
      </c>
      <c r="B463" s="14" t="s">
        <v>22</v>
      </c>
      <c r="C463" s="14" t="s">
        <v>1121</v>
      </c>
      <c r="D463" s="14"/>
      <c r="E463" s="14" t="s">
        <v>1153</v>
      </c>
      <c r="F463" s="14" t="s">
        <v>61</v>
      </c>
      <c r="G463" s="137">
        <f t="shared" si="28"/>
        <v>0</v>
      </c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132">
        <f>(VLOOKUP($H$8,Prices[],2,FALSE)*H463)+(VLOOKUP($I$8,Prices[],2,FALSE)*I463)+(VLOOKUP($J$8,Prices[],2,FALSE)*J463)+(VLOOKUP($K$8,Prices[],2,FALSE)*K463)+(VLOOKUP($L$8,Prices[],2,FALSE)*L463)+(VLOOKUP($M$8,Prices[],2,FALSE)*M463)+(VLOOKUP($N$8,Prices[],2,FALSE)*N463)+(VLOOKUP($T$8,Prices[],2,FALSE)*T463)+(VLOOKUP($U$8,Prices[],2,FALSE)*U463)+(VLOOKUP($V$8,Prices[],2,FALSE)*V463)+(VLOOKUP($W$8,Prices[],2,FALSE)*W463)+(VLOOKUP($X$8,Prices[],2,FALSE)*X463)+(VLOOKUP($Y$8,Prices[],2,FALSE)*Y463)+(VLOOKUP($Z$8,Prices[],2,FALSE)*Z463)+(VLOOKUP($AB$8,Prices[],2,FALSE)*AB463)+(VLOOKUP($O$8,Prices[],2,FALSE)*O463)+(VLOOKUP($P$8,Prices[],2,FALSE)*P463)+(VLOOKUP($Q$8,Prices[],2,FALSE)*Q463)+(VLOOKUP($R$8,Prices[],2,FALSE)*R463)+(VLOOKUP($AA$8,Prices[],2,FALSE)*AA463)+(VLOOKUP($S$8,Prices[],2,FALSE)*S463)</f>
        <v>0</v>
      </c>
      <c r="AE463" s="132">
        <f t="shared" si="29"/>
        <v>0</v>
      </c>
      <c r="AF463" s="91"/>
      <c r="AG463" s="91"/>
      <c r="AH463" s="91"/>
      <c r="AI463" s="91"/>
      <c r="AJ463" s="91"/>
      <c r="AK463" s="91"/>
      <c r="AL463" s="91"/>
      <c r="AM463" s="91"/>
      <c r="AN463" s="91"/>
      <c r="AO463" s="91"/>
      <c r="AP463" s="91"/>
      <c r="AQ463" s="91"/>
      <c r="AR463" s="91"/>
      <c r="AS463" s="91"/>
      <c r="AT463" s="91"/>
      <c r="AU463" s="132">
        <f>(VLOOKUP($AF$8,Prices[],2,FALSE)*AF463)+(VLOOKUP($AG$8,Prices[],2,FALSE)*AG463)+(VLOOKUP($AH$8,Prices[],2,FALSE)*AH463)+(VLOOKUP($AI$8,Prices[],2,FALSE)*AI463)+(VLOOKUP($AJ$8,Prices[],2,FALSE)*AJ463)+(VLOOKUP($AK$8,Prices[],2,FALSE)*AK463)+(VLOOKUP($AL$8,Prices[],2,FALSE)*AL463)+(VLOOKUP($AM$8,Prices[],2,FALSE)*AM463)+(VLOOKUP($AN$8,Prices[],2,FALSE)*AN463)+(VLOOKUP($AO$8,Prices[],2,FALSE)*AO463)+(VLOOKUP($AP$8,Prices[],2,FALSE)*AP463)+(VLOOKUP($AT$8,Prices[],2,FALSE)*AT463)+(VLOOKUP($AQ$8,Prices[],2,FALSE)*AQ463)+(VLOOKUP($AR$8,Prices[],2,FALSE)*AR463)+(VLOOKUP($AS$8,Prices[],2,FALSE)*AS463)</f>
        <v>0</v>
      </c>
      <c r="AV463" s="132">
        <f t="shared" si="30"/>
        <v>0</v>
      </c>
      <c r="AW463" s="91" t="str">
        <f t="shared" si="31"/>
        <v xml:space="preserve"> </v>
      </c>
      <c r="AX463" s="91" t="str">
        <f>IFERROR(IF(VLOOKUP(C463,'Overdue Credits'!$A:$F,6,0)&gt;2,"High Risk Customer",IF(VLOOKUP(C463,'Overdue Credits'!$A:$F,6,0)&gt;0,"Medium Risk Customer","Low Risk Customer")),"Low Risk Customer")</f>
        <v>Low Risk Customer</v>
      </c>
    </row>
    <row r="464" spans="1:50" x14ac:dyDescent="0.3">
      <c r="A464" s="14">
        <v>456</v>
      </c>
      <c r="B464" s="14" t="s">
        <v>22</v>
      </c>
      <c r="C464" s="14" t="s">
        <v>1122</v>
      </c>
      <c r="D464" s="14"/>
      <c r="E464" s="14" t="s">
        <v>1154</v>
      </c>
      <c r="F464" s="14" t="s">
        <v>753</v>
      </c>
      <c r="G464" s="137">
        <f t="shared" si="28"/>
        <v>0</v>
      </c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132">
        <f>(VLOOKUP($H$8,Prices[],2,FALSE)*H464)+(VLOOKUP($I$8,Prices[],2,FALSE)*I464)+(VLOOKUP($J$8,Prices[],2,FALSE)*J464)+(VLOOKUP($K$8,Prices[],2,FALSE)*K464)+(VLOOKUP($L$8,Prices[],2,FALSE)*L464)+(VLOOKUP($M$8,Prices[],2,FALSE)*M464)+(VLOOKUP($N$8,Prices[],2,FALSE)*N464)+(VLOOKUP($T$8,Prices[],2,FALSE)*T464)+(VLOOKUP($U$8,Prices[],2,FALSE)*U464)+(VLOOKUP($V$8,Prices[],2,FALSE)*V464)+(VLOOKUP($W$8,Prices[],2,FALSE)*W464)+(VLOOKUP($X$8,Prices[],2,FALSE)*X464)+(VLOOKUP($Y$8,Prices[],2,FALSE)*Y464)+(VLOOKUP($Z$8,Prices[],2,FALSE)*Z464)+(VLOOKUP($AB$8,Prices[],2,FALSE)*AB464)+(VLOOKUP($O$8,Prices[],2,FALSE)*O464)+(VLOOKUP($P$8,Prices[],2,FALSE)*P464)+(VLOOKUP($Q$8,Prices[],2,FALSE)*Q464)+(VLOOKUP($R$8,Prices[],2,FALSE)*R464)+(VLOOKUP($AA$8,Prices[],2,FALSE)*AA464)+(VLOOKUP($S$8,Prices[],2,FALSE)*S464)</f>
        <v>0</v>
      </c>
      <c r="AE464" s="132">
        <f t="shared" si="29"/>
        <v>0</v>
      </c>
      <c r="AF464" s="91"/>
      <c r="AG464" s="91"/>
      <c r="AH464" s="91"/>
      <c r="AI464" s="91"/>
      <c r="AJ464" s="91"/>
      <c r="AK464" s="91"/>
      <c r="AL464" s="91"/>
      <c r="AM464" s="91"/>
      <c r="AN464" s="91"/>
      <c r="AO464" s="91"/>
      <c r="AP464" s="91"/>
      <c r="AQ464" s="91"/>
      <c r="AR464" s="91"/>
      <c r="AS464" s="91"/>
      <c r="AT464" s="91"/>
      <c r="AU464" s="132">
        <f>(VLOOKUP($AF$8,Prices[],2,FALSE)*AF464)+(VLOOKUP($AG$8,Prices[],2,FALSE)*AG464)+(VLOOKUP($AH$8,Prices[],2,FALSE)*AH464)+(VLOOKUP($AI$8,Prices[],2,FALSE)*AI464)+(VLOOKUP($AJ$8,Prices[],2,FALSE)*AJ464)+(VLOOKUP($AK$8,Prices[],2,FALSE)*AK464)+(VLOOKUP($AL$8,Prices[],2,FALSE)*AL464)+(VLOOKUP($AM$8,Prices[],2,FALSE)*AM464)+(VLOOKUP($AN$8,Prices[],2,FALSE)*AN464)+(VLOOKUP($AO$8,Prices[],2,FALSE)*AO464)+(VLOOKUP($AP$8,Prices[],2,FALSE)*AP464)+(VLOOKUP($AT$8,Prices[],2,FALSE)*AT464)+(VLOOKUP($AQ$8,Prices[],2,FALSE)*AQ464)+(VLOOKUP($AR$8,Prices[],2,FALSE)*AR464)+(VLOOKUP($AS$8,Prices[],2,FALSE)*AS464)</f>
        <v>0</v>
      </c>
      <c r="AV464" s="132">
        <f t="shared" si="30"/>
        <v>0</v>
      </c>
      <c r="AW464" s="91" t="str">
        <f t="shared" si="31"/>
        <v xml:space="preserve"> </v>
      </c>
      <c r="AX464" s="91" t="str">
        <f>IFERROR(IF(VLOOKUP(C464,'Overdue Credits'!$A:$F,6,0)&gt;2,"High Risk Customer",IF(VLOOKUP(C464,'Overdue Credits'!$A:$F,6,0)&gt;0,"Medium Risk Customer","Low Risk Customer")),"Low Risk Customer")</f>
        <v>Medium Risk Customer</v>
      </c>
    </row>
    <row r="465" spans="1:50" x14ac:dyDescent="0.3">
      <c r="A465" s="14">
        <v>457</v>
      </c>
      <c r="B465" s="14" t="s">
        <v>22</v>
      </c>
      <c r="C465" s="14" t="s">
        <v>1040</v>
      </c>
      <c r="D465" s="14"/>
      <c r="E465" s="14" t="s">
        <v>1155</v>
      </c>
      <c r="F465" s="14" t="s">
        <v>753</v>
      </c>
      <c r="G465" s="137">
        <f t="shared" si="28"/>
        <v>10</v>
      </c>
      <c r="H465" s="91"/>
      <c r="I465" s="91"/>
      <c r="J465" s="91">
        <v>0.1</v>
      </c>
      <c r="K465" s="91">
        <v>0.5</v>
      </c>
      <c r="L465" s="91"/>
      <c r="M465" s="91">
        <v>0.4</v>
      </c>
      <c r="N465" s="91">
        <v>1.5</v>
      </c>
      <c r="O465" s="91">
        <v>0.5</v>
      </c>
      <c r="P465" s="91"/>
      <c r="Q465" s="91"/>
      <c r="R465" s="91"/>
      <c r="S465" s="91"/>
      <c r="T465" s="91"/>
      <c r="U465" s="91"/>
      <c r="V465" s="91">
        <v>3</v>
      </c>
      <c r="W465" s="91">
        <v>1</v>
      </c>
      <c r="X465" s="91">
        <v>1</v>
      </c>
      <c r="Y465" s="91">
        <v>2</v>
      </c>
      <c r="Z465" s="91"/>
      <c r="AA465" s="91"/>
      <c r="AB465" s="91"/>
      <c r="AC465" s="132">
        <f>(VLOOKUP($H$8,Prices[],2,FALSE)*H465)+(VLOOKUP($I$8,Prices[],2,FALSE)*I465)+(VLOOKUP($J$8,Prices[],2,FALSE)*J465)+(VLOOKUP($K$8,Prices[],2,FALSE)*K465)+(VLOOKUP($L$8,Prices[],2,FALSE)*L465)+(VLOOKUP($M$8,Prices[],2,FALSE)*M465)+(VLOOKUP($N$8,Prices[],2,FALSE)*N465)+(VLOOKUP($T$8,Prices[],2,FALSE)*T465)+(VLOOKUP($U$8,Prices[],2,FALSE)*U465)+(VLOOKUP($V$8,Prices[],2,FALSE)*V465)+(VLOOKUP($W$8,Prices[],2,FALSE)*W465)+(VLOOKUP($X$8,Prices[],2,FALSE)*X465)+(VLOOKUP($Y$8,Prices[],2,FALSE)*Y465)+(VLOOKUP($Z$8,Prices[],2,FALSE)*Z465)+(VLOOKUP($AB$8,Prices[],2,FALSE)*AB465)+(VLOOKUP($O$8,Prices[],2,FALSE)*O465)+(VLOOKUP($P$8,Prices[],2,FALSE)*P465)+(VLOOKUP($Q$8,Prices[],2,FALSE)*Q465)+(VLOOKUP($R$8,Prices[],2,FALSE)*R465)+(VLOOKUP($AA$8,Prices[],2,FALSE)*AA465)+(VLOOKUP($S$8,Prices[],2,FALSE)*S465)</f>
        <v>1158600</v>
      </c>
      <c r="AE465" s="132">
        <f t="shared" si="29"/>
        <v>0</v>
      </c>
      <c r="AF465" s="91"/>
      <c r="AG465" s="91"/>
      <c r="AH465" s="91"/>
      <c r="AI465" s="91"/>
      <c r="AJ465" s="91"/>
      <c r="AK465" s="91"/>
      <c r="AL465" s="91"/>
      <c r="AM465" s="91"/>
      <c r="AN465" s="91"/>
      <c r="AO465" s="91"/>
      <c r="AP465" s="91"/>
      <c r="AQ465" s="91"/>
      <c r="AR465" s="91"/>
      <c r="AS465" s="91"/>
      <c r="AT465" s="91"/>
      <c r="AU465" s="132">
        <f>(VLOOKUP($AF$8,Prices[],2,FALSE)*AF465)+(VLOOKUP($AG$8,Prices[],2,FALSE)*AG465)+(VLOOKUP($AH$8,Prices[],2,FALSE)*AH465)+(VLOOKUP($AI$8,Prices[],2,FALSE)*AI465)+(VLOOKUP($AJ$8,Prices[],2,FALSE)*AJ465)+(VLOOKUP($AK$8,Prices[],2,FALSE)*AK465)+(VLOOKUP($AL$8,Prices[],2,FALSE)*AL465)+(VLOOKUP($AM$8,Prices[],2,FALSE)*AM465)+(VLOOKUP($AN$8,Prices[],2,FALSE)*AN465)+(VLOOKUP($AO$8,Prices[],2,FALSE)*AO465)+(VLOOKUP($AP$8,Prices[],2,FALSE)*AP465)+(VLOOKUP($AT$8,Prices[],2,FALSE)*AT465)+(VLOOKUP($AQ$8,Prices[],2,FALSE)*AQ465)+(VLOOKUP($AR$8,Prices[],2,FALSE)*AR465)+(VLOOKUP($AS$8,Prices[],2,FALSE)*AS465)</f>
        <v>0</v>
      </c>
      <c r="AV465" s="132">
        <f t="shared" si="30"/>
        <v>405510</v>
      </c>
      <c r="AW465" s="91" t="str">
        <f t="shared" si="31"/>
        <v xml:space="preserve"> </v>
      </c>
      <c r="AX465" s="91" t="str">
        <f>IFERROR(IF(VLOOKUP(C465,'Overdue Credits'!$A:$F,6,0)&gt;2,"High Risk Customer",IF(VLOOKUP(C465,'Overdue Credits'!$A:$F,6,0)&gt;0,"Medium Risk Customer","Low Risk Customer")),"Low Risk Customer")</f>
        <v>Low Risk Customer</v>
      </c>
    </row>
    <row r="466" spans="1:50" x14ac:dyDescent="0.3">
      <c r="A466" s="14">
        <v>458</v>
      </c>
      <c r="B466" s="14" t="s">
        <v>22</v>
      </c>
      <c r="C466" s="14" t="s">
        <v>1041</v>
      </c>
      <c r="D466" s="14"/>
      <c r="E466" s="14" t="s">
        <v>1156</v>
      </c>
      <c r="F466" s="14" t="s">
        <v>753</v>
      </c>
      <c r="G466" s="137">
        <f t="shared" si="28"/>
        <v>10</v>
      </c>
      <c r="H466" s="91"/>
      <c r="I466" s="91"/>
      <c r="J466" s="91">
        <v>0.1</v>
      </c>
      <c r="K466" s="91">
        <v>0.5</v>
      </c>
      <c r="L466" s="91"/>
      <c r="M466" s="91">
        <v>0.4</v>
      </c>
      <c r="N466" s="91">
        <v>1.5</v>
      </c>
      <c r="O466" s="91">
        <v>0.5</v>
      </c>
      <c r="P466" s="91"/>
      <c r="Q466" s="91"/>
      <c r="R466" s="91"/>
      <c r="S466" s="91"/>
      <c r="T466" s="91"/>
      <c r="U466" s="91"/>
      <c r="V466" s="91">
        <v>3</v>
      </c>
      <c r="W466" s="91">
        <v>1</v>
      </c>
      <c r="X466" s="91">
        <v>1</v>
      </c>
      <c r="Y466" s="91">
        <v>2</v>
      </c>
      <c r="Z466" s="91"/>
      <c r="AA466" s="91"/>
      <c r="AB466" s="91"/>
      <c r="AC466" s="132">
        <f>(VLOOKUP($H$8,Prices[],2,FALSE)*H466)+(VLOOKUP($I$8,Prices[],2,FALSE)*I466)+(VLOOKUP($J$8,Prices[],2,FALSE)*J466)+(VLOOKUP($K$8,Prices[],2,FALSE)*K466)+(VLOOKUP($L$8,Prices[],2,FALSE)*L466)+(VLOOKUP($M$8,Prices[],2,FALSE)*M466)+(VLOOKUP($N$8,Prices[],2,FALSE)*N466)+(VLOOKUP($T$8,Prices[],2,FALSE)*T466)+(VLOOKUP($U$8,Prices[],2,FALSE)*U466)+(VLOOKUP($V$8,Prices[],2,FALSE)*V466)+(VLOOKUP($W$8,Prices[],2,FALSE)*W466)+(VLOOKUP($X$8,Prices[],2,FALSE)*X466)+(VLOOKUP($Y$8,Prices[],2,FALSE)*Y466)+(VLOOKUP($Z$8,Prices[],2,FALSE)*Z466)+(VLOOKUP($AB$8,Prices[],2,FALSE)*AB466)+(VLOOKUP($O$8,Prices[],2,FALSE)*O466)+(VLOOKUP($P$8,Prices[],2,FALSE)*P466)+(VLOOKUP($Q$8,Prices[],2,FALSE)*Q466)+(VLOOKUP($R$8,Prices[],2,FALSE)*R466)+(VLOOKUP($AA$8,Prices[],2,FALSE)*AA466)+(VLOOKUP($S$8,Prices[],2,FALSE)*S466)</f>
        <v>1158600</v>
      </c>
      <c r="AE466" s="132">
        <f t="shared" si="29"/>
        <v>0</v>
      </c>
      <c r="AF466" s="91"/>
      <c r="AG466" s="91"/>
      <c r="AH466" s="91"/>
      <c r="AI466" s="91"/>
      <c r="AJ466" s="91"/>
      <c r="AK466" s="91"/>
      <c r="AL466" s="91"/>
      <c r="AM466" s="91"/>
      <c r="AN466" s="91"/>
      <c r="AO466" s="91"/>
      <c r="AP466" s="91"/>
      <c r="AQ466" s="91"/>
      <c r="AR466" s="91"/>
      <c r="AS466" s="91"/>
      <c r="AT466" s="91"/>
      <c r="AU466" s="132">
        <f>(VLOOKUP($AF$8,Prices[],2,FALSE)*AF466)+(VLOOKUP($AG$8,Prices[],2,FALSE)*AG466)+(VLOOKUP($AH$8,Prices[],2,FALSE)*AH466)+(VLOOKUP($AI$8,Prices[],2,FALSE)*AI466)+(VLOOKUP($AJ$8,Prices[],2,FALSE)*AJ466)+(VLOOKUP($AK$8,Prices[],2,FALSE)*AK466)+(VLOOKUP($AL$8,Prices[],2,FALSE)*AL466)+(VLOOKUP($AM$8,Prices[],2,FALSE)*AM466)+(VLOOKUP($AN$8,Prices[],2,FALSE)*AN466)+(VLOOKUP($AO$8,Prices[],2,FALSE)*AO466)+(VLOOKUP($AP$8,Prices[],2,FALSE)*AP466)+(VLOOKUP($AT$8,Prices[],2,FALSE)*AT466)+(VLOOKUP($AQ$8,Prices[],2,FALSE)*AQ466)+(VLOOKUP($AR$8,Prices[],2,FALSE)*AR466)+(VLOOKUP($AS$8,Prices[],2,FALSE)*AS466)</f>
        <v>0</v>
      </c>
      <c r="AV466" s="132">
        <f t="shared" si="30"/>
        <v>405510</v>
      </c>
      <c r="AW466" s="91" t="str">
        <f t="shared" si="31"/>
        <v xml:space="preserve"> </v>
      </c>
      <c r="AX466" s="91" t="str">
        <f>IFERROR(IF(VLOOKUP(C466,'Overdue Credits'!$A:$F,6,0)&gt;2,"High Risk Customer",IF(VLOOKUP(C466,'Overdue Credits'!$A:$F,6,0)&gt;0,"Medium Risk Customer","Low Risk Customer")),"Low Risk Customer")</f>
        <v>Low Risk Customer</v>
      </c>
    </row>
    <row r="467" spans="1:50" x14ac:dyDescent="0.3">
      <c r="A467" s="14">
        <v>459</v>
      </c>
      <c r="B467" s="14" t="s">
        <v>22</v>
      </c>
      <c r="C467" s="14" t="s">
        <v>880</v>
      </c>
      <c r="D467" s="14"/>
      <c r="E467" s="14" t="s">
        <v>881</v>
      </c>
      <c r="F467" s="14" t="s">
        <v>753</v>
      </c>
      <c r="G467" s="137">
        <f t="shared" si="28"/>
        <v>0</v>
      </c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132">
        <f>(VLOOKUP($H$8,Prices[],2,FALSE)*H467)+(VLOOKUP($I$8,Prices[],2,FALSE)*I467)+(VLOOKUP($J$8,Prices[],2,FALSE)*J467)+(VLOOKUP($K$8,Prices[],2,FALSE)*K467)+(VLOOKUP($L$8,Prices[],2,FALSE)*L467)+(VLOOKUP($M$8,Prices[],2,FALSE)*M467)+(VLOOKUP($N$8,Prices[],2,FALSE)*N467)+(VLOOKUP($T$8,Prices[],2,FALSE)*T467)+(VLOOKUP($U$8,Prices[],2,FALSE)*U467)+(VLOOKUP($V$8,Prices[],2,FALSE)*V467)+(VLOOKUP($W$8,Prices[],2,FALSE)*W467)+(VLOOKUP($X$8,Prices[],2,FALSE)*X467)+(VLOOKUP($Y$8,Prices[],2,FALSE)*Y467)+(VLOOKUP($Z$8,Prices[],2,FALSE)*Z467)+(VLOOKUP($AB$8,Prices[],2,FALSE)*AB467)+(VLOOKUP($O$8,Prices[],2,FALSE)*O467)+(VLOOKUP($P$8,Prices[],2,FALSE)*P467)+(VLOOKUP($Q$8,Prices[],2,FALSE)*Q467)+(VLOOKUP($R$8,Prices[],2,FALSE)*R467)+(VLOOKUP($AA$8,Prices[],2,FALSE)*AA467)+(VLOOKUP($S$8,Prices[],2,FALSE)*S467)</f>
        <v>0</v>
      </c>
      <c r="AE467" s="132">
        <f t="shared" si="29"/>
        <v>0</v>
      </c>
      <c r="AF467" s="91"/>
      <c r="AG467" s="91"/>
      <c r="AH467" s="91"/>
      <c r="AI467" s="91"/>
      <c r="AJ467" s="91"/>
      <c r="AK467" s="91"/>
      <c r="AL467" s="91"/>
      <c r="AM467" s="91"/>
      <c r="AN467" s="91"/>
      <c r="AO467" s="91"/>
      <c r="AP467" s="91"/>
      <c r="AQ467" s="91"/>
      <c r="AR467" s="91"/>
      <c r="AS467" s="91"/>
      <c r="AT467" s="91"/>
      <c r="AU467" s="132">
        <f>(VLOOKUP($AF$8,Prices[],2,FALSE)*AF467)+(VLOOKUP($AG$8,Prices[],2,FALSE)*AG467)+(VLOOKUP($AH$8,Prices[],2,FALSE)*AH467)+(VLOOKUP($AI$8,Prices[],2,FALSE)*AI467)+(VLOOKUP($AJ$8,Prices[],2,FALSE)*AJ467)+(VLOOKUP($AK$8,Prices[],2,FALSE)*AK467)+(VLOOKUP($AL$8,Prices[],2,FALSE)*AL467)+(VLOOKUP($AM$8,Prices[],2,FALSE)*AM467)+(VLOOKUP($AN$8,Prices[],2,FALSE)*AN467)+(VLOOKUP($AO$8,Prices[],2,FALSE)*AO467)+(VLOOKUP($AP$8,Prices[],2,FALSE)*AP467)+(VLOOKUP($AT$8,Prices[],2,FALSE)*AT467)+(VLOOKUP($AQ$8,Prices[],2,FALSE)*AQ467)+(VLOOKUP($AR$8,Prices[],2,FALSE)*AR467)+(VLOOKUP($AS$8,Prices[],2,FALSE)*AS467)</f>
        <v>0</v>
      </c>
      <c r="AV467" s="132">
        <f t="shared" si="30"/>
        <v>0</v>
      </c>
      <c r="AW467" s="91" t="str">
        <f t="shared" si="31"/>
        <v xml:space="preserve"> </v>
      </c>
      <c r="AX467" s="91" t="str">
        <f>IFERROR(IF(VLOOKUP(C467,'Overdue Credits'!$A:$F,6,0)&gt;2,"High Risk Customer",IF(VLOOKUP(C467,'Overdue Credits'!$A:$F,6,0)&gt;0,"Medium Risk Customer","Low Risk Customer")),"Low Risk Customer")</f>
        <v>Low Risk Customer</v>
      </c>
    </row>
    <row r="468" spans="1:50" x14ac:dyDescent="0.3">
      <c r="A468" s="14">
        <v>460</v>
      </c>
      <c r="B468" s="14" t="s">
        <v>22</v>
      </c>
      <c r="C468" s="14" t="s">
        <v>883</v>
      </c>
      <c r="D468" s="14"/>
      <c r="E468" s="14" t="s">
        <v>1157</v>
      </c>
      <c r="F468" s="14" t="s">
        <v>61</v>
      </c>
      <c r="G468" s="137">
        <f t="shared" si="28"/>
        <v>0</v>
      </c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132">
        <f>(VLOOKUP($H$8,Prices[],2,FALSE)*H468)+(VLOOKUP($I$8,Prices[],2,FALSE)*I468)+(VLOOKUP($J$8,Prices[],2,FALSE)*J468)+(VLOOKUP($K$8,Prices[],2,FALSE)*K468)+(VLOOKUP($L$8,Prices[],2,FALSE)*L468)+(VLOOKUP($M$8,Prices[],2,FALSE)*M468)+(VLOOKUP($N$8,Prices[],2,FALSE)*N468)+(VLOOKUP($T$8,Prices[],2,FALSE)*T468)+(VLOOKUP($U$8,Prices[],2,FALSE)*U468)+(VLOOKUP($V$8,Prices[],2,FALSE)*V468)+(VLOOKUP($W$8,Prices[],2,FALSE)*W468)+(VLOOKUP($X$8,Prices[],2,FALSE)*X468)+(VLOOKUP($Y$8,Prices[],2,FALSE)*Y468)+(VLOOKUP($Z$8,Prices[],2,FALSE)*Z468)+(VLOOKUP($AB$8,Prices[],2,FALSE)*AB468)+(VLOOKUP($O$8,Prices[],2,FALSE)*O468)+(VLOOKUP($P$8,Prices[],2,FALSE)*P468)+(VLOOKUP($Q$8,Prices[],2,FALSE)*Q468)+(VLOOKUP($R$8,Prices[],2,FALSE)*R468)+(VLOOKUP($AA$8,Prices[],2,FALSE)*AA468)+(VLOOKUP($S$8,Prices[],2,FALSE)*S468)</f>
        <v>0</v>
      </c>
      <c r="AE468" s="132">
        <f t="shared" si="29"/>
        <v>0</v>
      </c>
      <c r="AF468" s="91"/>
      <c r="AG468" s="91"/>
      <c r="AH468" s="91"/>
      <c r="AI468" s="91"/>
      <c r="AJ468" s="91"/>
      <c r="AK468" s="91"/>
      <c r="AL468" s="91"/>
      <c r="AM468" s="91"/>
      <c r="AN468" s="91"/>
      <c r="AO468" s="91"/>
      <c r="AP468" s="91"/>
      <c r="AQ468" s="91"/>
      <c r="AR468" s="91"/>
      <c r="AS468" s="91"/>
      <c r="AT468" s="91"/>
      <c r="AU468" s="132">
        <f>(VLOOKUP($AF$8,Prices[],2,FALSE)*AF468)+(VLOOKUP($AG$8,Prices[],2,FALSE)*AG468)+(VLOOKUP($AH$8,Prices[],2,FALSE)*AH468)+(VLOOKUP($AI$8,Prices[],2,FALSE)*AI468)+(VLOOKUP($AJ$8,Prices[],2,FALSE)*AJ468)+(VLOOKUP($AK$8,Prices[],2,FALSE)*AK468)+(VLOOKUP($AL$8,Prices[],2,FALSE)*AL468)+(VLOOKUP($AM$8,Prices[],2,FALSE)*AM468)+(VLOOKUP($AN$8,Prices[],2,FALSE)*AN468)+(VLOOKUP($AO$8,Prices[],2,FALSE)*AO468)+(VLOOKUP($AP$8,Prices[],2,FALSE)*AP468)+(VLOOKUP($AT$8,Prices[],2,FALSE)*AT468)+(VLOOKUP($AQ$8,Prices[],2,FALSE)*AQ468)+(VLOOKUP($AR$8,Prices[],2,FALSE)*AR468)+(VLOOKUP($AS$8,Prices[],2,FALSE)*AS468)</f>
        <v>0</v>
      </c>
      <c r="AV468" s="132">
        <f t="shared" si="30"/>
        <v>0</v>
      </c>
      <c r="AW468" s="91" t="str">
        <f t="shared" si="31"/>
        <v xml:space="preserve"> </v>
      </c>
      <c r="AX468" s="91" t="str">
        <f>IFERROR(IF(VLOOKUP(C468,'Overdue Credits'!$A:$F,6,0)&gt;2,"High Risk Customer",IF(VLOOKUP(C468,'Overdue Credits'!$A:$F,6,0)&gt;0,"Medium Risk Customer","Low Risk Customer")),"Low Risk Customer")</f>
        <v>Low Risk Customer</v>
      </c>
    </row>
    <row r="469" spans="1:50" x14ac:dyDescent="0.3">
      <c r="A469" s="14">
        <v>461</v>
      </c>
      <c r="B469" s="14" t="s">
        <v>22</v>
      </c>
      <c r="C469" s="14" t="s">
        <v>748</v>
      </c>
      <c r="D469" s="14"/>
      <c r="E469" s="14" t="s">
        <v>749</v>
      </c>
      <c r="F469" s="14" t="s">
        <v>752</v>
      </c>
      <c r="G469" s="137">
        <f t="shared" si="28"/>
        <v>0</v>
      </c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132">
        <f>(VLOOKUP($H$8,Prices[],2,FALSE)*H469)+(VLOOKUP($I$8,Prices[],2,FALSE)*I469)+(VLOOKUP($J$8,Prices[],2,FALSE)*J469)+(VLOOKUP($K$8,Prices[],2,FALSE)*K469)+(VLOOKUP($L$8,Prices[],2,FALSE)*L469)+(VLOOKUP($M$8,Prices[],2,FALSE)*M469)+(VLOOKUP($N$8,Prices[],2,FALSE)*N469)+(VLOOKUP($T$8,Prices[],2,FALSE)*T469)+(VLOOKUP($U$8,Prices[],2,FALSE)*U469)+(VLOOKUP($V$8,Prices[],2,FALSE)*V469)+(VLOOKUP($W$8,Prices[],2,FALSE)*W469)+(VLOOKUP($X$8,Prices[],2,FALSE)*X469)+(VLOOKUP($Y$8,Prices[],2,FALSE)*Y469)+(VLOOKUP($Z$8,Prices[],2,FALSE)*Z469)+(VLOOKUP($AB$8,Prices[],2,FALSE)*AB469)+(VLOOKUP($O$8,Prices[],2,FALSE)*O469)+(VLOOKUP($P$8,Prices[],2,FALSE)*P469)+(VLOOKUP($Q$8,Prices[],2,FALSE)*Q469)+(VLOOKUP($R$8,Prices[],2,FALSE)*R469)+(VLOOKUP($AA$8,Prices[],2,FALSE)*AA469)+(VLOOKUP($S$8,Prices[],2,FALSE)*S469)</f>
        <v>0</v>
      </c>
      <c r="AE469" s="132">
        <f t="shared" si="29"/>
        <v>0</v>
      </c>
      <c r="AF469" s="91"/>
      <c r="AG469" s="91"/>
      <c r="AH469" s="91"/>
      <c r="AI469" s="91"/>
      <c r="AJ469" s="91"/>
      <c r="AK469" s="91"/>
      <c r="AL469" s="91"/>
      <c r="AM469" s="91"/>
      <c r="AN469" s="91"/>
      <c r="AO469" s="91"/>
      <c r="AP469" s="91"/>
      <c r="AQ469" s="91"/>
      <c r="AR469" s="91"/>
      <c r="AS469" s="91"/>
      <c r="AT469" s="91"/>
      <c r="AU469" s="132">
        <f>(VLOOKUP($AF$8,Prices[],2,FALSE)*AF469)+(VLOOKUP($AG$8,Prices[],2,FALSE)*AG469)+(VLOOKUP($AH$8,Prices[],2,FALSE)*AH469)+(VLOOKUP($AI$8,Prices[],2,FALSE)*AI469)+(VLOOKUP($AJ$8,Prices[],2,FALSE)*AJ469)+(VLOOKUP($AK$8,Prices[],2,FALSE)*AK469)+(VLOOKUP($AL$8,Prices[],2,FALSE)*AL469)+(VLOOKUP($AM$8,Prices[],2,FALSE)*AM469)+(VLOOKUP($AN$8,Prices[],2,FALSE)*AN469)+(VLOOKUP($AO$8,Prices[],2,FALSE)*AO469)+(VLOOKUP($AP$8,Prices[],2,FALSE)*AP469)+(VLOOKUP($AT$8,Prices[],2,FALSE)*AT469)+(VLOOKUP($AQ$8,Prices[],2,FALSE)*AQ469)+(VLOOKUP($AR$8,Prices[],2,FALSE)*AR469)+(VLOOKUP($AS$8,Prices[],2,FALSE)*AS469)</f>
        <v>0</v>
      </c>
      <c r="AV469" s="132">
        <f t="shared" si="30"/>
        <v>0</v>
      </c>
      <c r="AW469" s="91" t="str">
        <f t="shared" si="31"/>
        <v xml:space="preserve"> </v>
      </c>
      <c r="AX469" s="91" t="str">
        <f>IFERROR(IF(VLOOKUP(C469,'Overdue Credits'!$A:$F,6,0)&gt;2,"High Risk Customer",IF(VLOOKUP(C469,'Overdue Credits'!$A:$F,6,0)&gt;0,"Medium Risk Customer","Low Risk Customer")),"Low Risk Customer")</f>
        <v>Low Risk Customer</v>
      </c>
    </row>
    <row r="470" spans="1:50" x14ac:dyDescent="0.3">
      <c r="A470" s="14">
        <v>462</v>
      </c>
      <c r="B470" s="14" t="s">
        <v>22</v>
      </c>
      <c r="C470" s="14" t="s">
        <v>847</v>
      </c>
      <c r="D470" s="14"/>
      <c r="E470" s="14" t="s">
        <v>848</v>
      </c>
      <c r="F470" s="14" t="s">
        <v>61</v>
      </c>
      <c r="G470" s="137">
        <f t="shared" si="28"/>
        <v>0</v>
      </c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132">
        <f>(VLOOKUP($H$8,Prices[],2,FALSE)*H470)+(VLOOKUP($I$8,Prices[],2,FALSE)*I470)+(VLOOKUP($J$8,Prices[],2,FALSE)*J470)+(VLOOKUP($K$8,Prices[],2,FALSE)*K470)+(VLOOKUP($L$8,Prices[],2,FALSE)*L470)+(VLOOKUP($M$8,Prices[],2,FALSE)*M470)+(VLOOKUP($N$8,Prices[],2,FALSE)*N470)+(VLOOKUP($T$8,Prices[],2,FALSE)*T470)+(VLOOKUP($U$8,Prices[],2,FALSE)*U470)+(VLOOKUP($V$8,Prices[],2,FALSE)*V470)+(VLOOKUP($W$8,Prices[],2,FALSE)*W470)+(VLOOKUP($X$8,Prices[],2,FALSE)*X470)+(VLOOKUP($Y$8,Prices[],2,FALSE)*Y470)+(VLOOKUP($Z$8,Prices[],2,FALSE)*Z470)+(VLOOKUP($AB$8,Prices[],2,FALSE)*AB470)+(VLOOKUP($O$8,Prices[],2,FALSE)*O470)+(VLOOKUP($P$8,Prices[],2,FALSE)*P470)+(VLOOKUP($Q$8,Prices[],2,FALSE)*Q470)+(VLOOKUP($R$8,Prices[],2,FALSE)*R470)+(VLOOKUP($AA$8,Prices[],2,FALSE)*AA470)+(VLOOKUP($S$8,Prices[],2,FALSE)*S470)</f>
        <v>0</v>
      </c>
      <c r="AE470" s="132">
        <f t="shared" si="29"/>
        <v>0</v>
      </c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132">
        <f>(VLOOKUP($AF$8,Prices[],2,FALSE)*AF470)+(VLOOKUP($AG$8,Prices[],2,FALSE)*AG470)+(VLOOKUP($AH$8,Prices[],2,FALSE)*AH470)+(VLOOKUP($AI$8,Prices[],2,FALSE)*AI470)+(VLOOKUP($AJ$8,Prices[],2,FALSE)*AJ470)+(VLOOKUP($AK$8,Prices[],2,FALSE)*AK470)+(VLOOKUP($AL$8,Prices[],2,FALSE)*AL470)+(VLOOKUP($AM$8,Prices[],2,FALSE)*AM470)+(VLOOKUP($AN$8,Prices[],2,FALSE)*AN470)+(VLOOKUP($AO$8,Prices[],2,FALSE)*AO470)+(VLOOKUP($AP$8,Prices[],2,FALSE)*AP470)+(VLOOKUP($AT$8,Prices[],2,FALSE)*AT470)+(VLOOKUP($AQ$8,Prices[],2,FALSE)*AQ470)+(VLOOKUP($AR$8,Prices[],2,FALSE)*AR470)+(VLOOKUP($AS$8,Prices[],2,FALSE)*AS470)</f>
        <v>0</v>
      </c>
      <c r="AV470" s="132">
        <f t="shared" si="30"/>
        <v>0</v>
      </c>
      <c r="AW470" s="91" t="str">
        <f t="shared" si="31"/>
        <v xml:space="preserve"> </v>
      </c>
      <c r="AX470" s="91" t="str">
        <f>IFERROR(IF(VLOOKUP(C470,'Overdue Credits'!$A:$F,6,0)&gt;2,"High Risk Customer",IF(VLOOKUP(C470,'Overdue Credits'!$A:$F,6,0)&gt;0,"Medium Risk Customer","Low Risk Customer")),"Low Risk Customer")</f>
        <v>Low Risk Customer</v>
      </c>
    </row>
    <row r="471" spans="1:50" x14ac:dyDescent="0.3">
      <c r="A471" s="14">
        <v>463</v>
      </c>
      <c r="B471" s="14" t="s">
        <v>22</v>
      </c>
      <c r="C471" s="14" t="s">
        <v>1123</v>
      </c>
      <c r="D471" s="14"/>
      <c r="E471" s="14" t="s">
        <v>1158</v>
      </c>
      <c r="F471" s="14" t="s">
        <v>61</v>
      </c>
      <c r="G471" s="137">
        <f t="shared" si="28"/>
        <v>0</v>
      </c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132">
        <f>(VLOOKUP($H$8,Prices[],2,FALSE)*H471)+(VLOOKUP($I$8,Prices[],2,FALSE)*I471)+(VLOOKUP($J$8,Prices[],2,FALSE)*J471)+(VLOOKUP($K$8,Prices[],2,FALSE)*K471)+(VLOOKUP($L$8,Prices[],2,FALSE)*L471)+(VLOOKUP($M$8,Prices[],2,FALSE)*M471)+(VLOOKUP($N$8,Prices[],2,FALSE)*N471)+(VLOOKUP($T$8,Prices[],2,FALSE)*T471)+(VLOOKUP($U$8,Prices[],2,FALSE)*U471)+(VLOOKUP($V$8,Prices[],2,FALSE)*V471)+(VLOOKUP($W$8,Prices[],2,FALSE)*W471)+(VLOOKUP($X$8,Prices[],2,FALSE)*X471)+(VLOOKUP($Y$8,Prices[],2,FALSE)*Y471)+(VLOOKUP($Z$8,Prices[],2,FALSE)*Z471)+(VLOOKUP($AB$8,Prices[],2,FALSE)*AB471)+(VLOOKUP($O$8,Prices[],2,FALSE)*O471)+(VLOOKUP($P$8,Prices[],2,FALSE)*P471)+(VLOOKUP($Q$8,Prices[],2,FALSE)*Q471)+(VLOOKUP($R$8,Prices[],2,FALSE)*R471)+(VLOOKUP($AA$8,Prices[],2,FALSE)*AA471)+(VLOOKUP($S$8,Prices[],2,FALSE)*S471)</f>
        <v>0</v>
      </c>
      <c r="AE471" s="132">
        <f t="shared" si="29"/>
        <v>0</v>
      </c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132">
        <f>(VLOOKUP($AF$8,Prices[],2,FALSE)*AF471)+(VLOOKUP($AG$8,Prices[],2,FALSE)*AG471)+(VLOOKUP($AH$8,Prices[],2,FALSE)*AH471)+(VLOOKUP($AI$8,Prices[],2,FALSE)*AI471)+(VLOOKUP($AJ$8,Prices[],2,FALSE)*AJ471)+(VLOOKUP($AK$8,Prices[],2,FALSE)*AK471)+(VLOOKUP($AL$8,Prices[],2,FALSE)*AL471)+(VLOOKUP($AM$8,Prices[],2,FALSE)*AM471)+(VLOOKUP($AN$8,Prices[],2,FALSE)*AN471)+(VLOOKUP($AO$8,Prices[],2,FALSE)*AO471)+(VLOOKUP($AP$8,Prices[],2,FALSE)*AP471)+(VLOOKUP($AT$8,Prices[],2,FALSE)*AT471)+(VLOOKUP($AQ$8,Prices[],2,FALSE)*AQ471)+(VLOOKUP($AR$8,Prices[],2,FALSE)*AR471)+(VLOOKUP($AS$8,Prices[],2,FALSE)*AS471)</f>
        <v>0</v>
      </c>
      <c r="AV471" s="132">
        <f t="shared" si="30"/>
        <v>0</v>
      </c>
      <c r="AW471" s="91" t="str">
        <f t="shared" si="31"/>
        <v xml:space="preserve"> </v>
      </c>
      <c r="AX471" s="91" t="str">
        <f>IFERROR(IF(VLOOKUP(C471,'Overdue Credits'!$A:$F,6,0)&gt;2,"High Risk Customer",IF(VLOOKUP(C471,'Overdue Credits'!$A:$F,6,0)&gt;0,"Medium Risk Customer","Low Risk Customer")),"Low Risk Customer")</f>
        <v>Low Risk Customer</v>
      </c>
    </row>
    <row r="472" spans="1:50" x14ac:dyDescent="0.3">
      <c r="A472" s="14">
        <v>464</v>
      </c>
      <c r="B472" s="14" t="s">
        <v>22</v>
      </c>
      <c r="C472" s="14" t="s">
        <v>1124</v>
      </c>
      <c r="D472" s="14"/>
      <c r="E472" s="14" t="s">
        <v>1159</v>
      </c>
      <c r="F472" s="14" t="s">
        <v>61</v>
      </c>
      <c r="G472" s="137">
        <f t="shared" si="28"/>
        <v>0</v>
      </c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132">
        <f>(VLOOKUP($H$8,Prices[],2,FALSE)*H472)+(VLOOKUP($I$8,Prices[],2,FALSE)*I472)+(VLOOKUP($J$8,Prices[],2,FALSE)*J472)+(VLOOKUP($K$8,Prices[],2,FALSE)*K472)+(VLOOKUP($L$8,Prices[],2,FALSE)*L472)+(VLOOKUP($M$8,Prices[],2,FALSE)*M472)+(VLOOKUP($N$8,Prices[],2,FALSE)*N472)+(VLOOKUP($T$8,Prices[],2,FALSE)*T472)+(VLOOKUP($U$8,Prices[],2,FALSE)*U472)+(VLOOKUP($V$8,Prices[],2,FALSE)*V472)+(VLOOKUP($W$8,Prices[],2,FALSE)*W472)+(VLOOKUP($X$8,Prices[],2,FALSE)*X472)+(VLOOKUP($Y$8,Prices[],2,FALSE)*Y472)+(VLOOKUP($Z$8,Prices[],2,FALSE)*Z472)+(VLOOKUP($AB$8,Prices[],2,FALSE)*AB472)+(VLOOKUP($O$8,Prices[],2,FALSE)*O472)+(VLOOKUP($P$8,Prices[],2,FALSE)*P472)+(VLOOKUP($Q$8,Prices[],2,FALSE)*Q472)+(VLOOKUP($R$8,Prices[],2,FALSE)*R472)+(VLOOKUP($AA$8,Prices[],2,FALSE)*AA472)+(VLOOKUP($S$8,Prices[],2,FALSE)*S472)</f>
        <v>0</v>
      </c>
      <c r="AE472" s="132">
        <f t="shared" si="29"/>
        <v>0</v>
      </c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132">
        <f>(VLOOKUP($AF$8,Prices[],2,FALSE)*AF472)+(VLOOKUP($AG$8,Prices[],2,FALSE)*AG472)+(VLOOKUP($AH$8,Prices[],2,FALSE)*AH472)+(VLOOKUP($AI$8,Prices[],2,FALSE)*AI472)+(VLOOKUP($AJ$8,Prices[],2,FALSE)*AJ472)+(VLOOKUP($AK$8,Prices[],2,FALSE)*AK472)+(VLOOKUP($AL$8,Prices[],2,FALSE)*AL472)+(VLOOKUP($AM$8,Prices[],2,FALSE)*AM472)+(VLOOKUP($AN$8,Prices[],2,FALSE)*AN472)+(VLOOKUP($AO$8,Prices[],2,FALSE)*AO472)+(VLOOKUP($AP$8,Prices[],2,FALSE)*AP472)+(VLOOKUP($AT$8,Prices[],2,FALSE)*AT472)+(VLOOKUP($AQ$8,Prices[],2,FALSE)*AQ472)+(VLOOKUP($AR$8,Prices[],2,FALSE)*AR472)+(VLOOKUP($AS$8,Prices[],2,FALSE)*AS472)</f>
        <v>0</v>
      </c>
      <c r="AV472" s="132">
        <f t="shared" si="30"/>
        <v>0</v>
      </c>
      <c r="AW472" s="91" t="str">
        <f t="shared" si="31"/>
        <v xml:space="preserve"> </v>
      </c>
      <c r="AX472" s="91" t="str">
        <f>IFERROR(IF(VLOOKUP(C472,'Overdue Credits'!$A:$F,6,0)&gt;2,"High Risk Customer",IF(VLOOKUP(C472,'Overdue Credits'!$A:$F,6,0)&gt;0,"Medium Risk Customer","Low Risk Customer")),"Low Risk Customer")</f>
        <v>Low Risk Customer</v>
      </c>
    </row>
    <row r="473" spans="1:50" x14ac:dyDescent="0.3">
      <c r="A473" s="14">
        <v>465</v>
      </c>
      <c r="B473" s="14" t="s">
        <v>22</v>
      </c>
      <c r="C473" s="14" t="s">
        <v>1125</v>
      </c>
      <c r="D473" s="14"/>
      <c r="E473" s="14" t="s">
        <v>1160</v>
      </c>
      <c r="F473" s="14" t="s">
        <v>61</v>
      </c>
      <c r="G473" s="137">
        <f t="shared" si="28"/>
        <v>0</v>
      </c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132">
        <f>(VLOOKUP($H$8,Prices[],2,FALSE)*H473)+(VLOOKUP($I$8,Prices[],2,FALSE)*I473)+(VLOOKUP($J$8,Prices[],2,FALSE)*J473)+(VLOOKUP($K$8,Prices[],2,FALSE)*K473)+(VLOOKUP($L$8,Prices[],2,FALSE)*L473)+(VLOOKUP($M$8,Prices[],2,FALSE)*M473)+(VLOOKUP($N$8,Prices[],2,FALSE)*N473)+(VLOOKUP($T$8,Prices[],2,FALSE)*T473)+(VLOOKUP($U$8,Prices[],2,FALSE)*U473)+(VLOOKUP($V$8,Prices[],2,FALSE)*V473)+(VLOOKUP($W$8,Prices[],2,FALSE)*W473)+(VLOOKUP($X$8,Prices[],2,FALSE)*X473)+(VLOOKUP($Y$8,Prices[],2,FALSE)*Y473)+(VLOOKUP($Z$8,Prices[],2,FALSE)*Z473)+(VLOOKUP($AB$8,Prices[],2,FALSE)*AB473)+(VLOOKUP($O$8,Prices[],2,FALSE)*O473)+(VLOOKUP($P$8,Prices[],2,FALSE)*P473)+(VLOOKUP($Q$8,Prices[],2,FALSE)*Q473)+(VLOOKUP($R$8,Prices[],2,FALSE)*R473)+(VLOOKUP($AA$8,Prices[],2,FALSE)*AA473)+(VLOOKUP($S$8,Prices[],2,FALSE)*S473)</f>
        <v>0</v>
      </c>
      <c r="AE473" s="132">
        <f t="shared" si="29"/>
        <v>0</v>
      </c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132">
        <f>(VLOOKUP($AF$8,Prices[],2,FALSE)*AF473)+(VLOOKUP($AG$8,Prices[],2,FALSE)*AG473)+(VLOOKUP($AH$8,Prices[],2,FALSE)*AH473)+(VLOOKUP($AI$8,Prices[],2,FALSE)*AI473)+(VLOOKUP($AJ$8,Prices[],2,FALSE)*AJ473)+(VLOOKUP($AK$8,Prices[],2,FALSE)*AK473)+(VLOOKUP($AL$8,Prices[],2,FALSE)*AL473)+(VLOOKUP($AM$8,Prices[],2,FALSE)*AM473)+(VLOOKUP($AN$8,Prices[],2,FALSE)*AN473)+(VLOOKUP($AO$8,Prices[],2,FALSE)*AO473)+(VLOOKUP($AP$8,Prices[],2,FALSE)*AP473)+(VLOOKUP($AT$8,Prices[],2,FALSE)*AT473)+(VLOOKUP($AQ$8,Prices[],2,FALSE)*AQ473)+(VLOOKUP($AR$8,Prices[],2,FALSE)*AR473)+(VLOOKUP($AS$8,Prices[],2,FALSE)*AS473)</f>
        <v>0</v>
      </c>
      <c r="AV473" s="132">
        <f t="shared" si="30"/>
        <v>0</v>
      </c>
      <c r="AW473" s="91" t="str">
        <f t="shared" si="31"/>
        <v xml:space="preserve"> </v>
      </c>
      <c r="AX473" s="91" t="str">
        <f>IFERROR(IF(VLOOKUP(C473,'Overdue Credits'!$A:$F,6,0)&gt;2,"High Risk Customer",IF(VLOOKUP(C473,'Overdue Credits'!$A:$F,6,0)&gt;0,"Medium Risk Customer","Low Risk Customer")),"Low Risk Customer")</f>
        <v>Low Risk Customer</v>
      </c>
    </row>
    <row r="474" spans="1:50" x14ac:dyDescent="0.3">
      <c r="A474" s="14">
        <v>466</v>
      </c>
      <c r="B474" s="14" t="s">
        <v>22</v>
      </c>
      <c r="C474" s="14" t="s">
        <v>849</v>
      </c>
      <c r="D474" s="14"/>
      <c r="E474" s="14" t="s">
        <v>850</v>
      </c>
      <c r="F474" s="14" t="s">
        <v>753</v>
      </c>
      <c r="G474" s="137">
        <f t="shared" si="28"/>
        <v>10</v>
      </c>
      <c r="H474" s="91"/>
      <c r="I474" s="91"/>
      <c r="J474" s="91">
        <v>0.2</v>
      </c>
      <c r="K474" s="91">
        <v>0.5</v>
      </c>
      <c r="L474" s="91"/>
      <c r="M474" s="91">
        <v>0.5</v>
      </c>
      <c r="N474" s="91"/>
      <c r="O474" s="91">
        <v>1</v>
      </c>
      <c r="P474" s="91"/>
      <c r="Q474" s="91"/>
      <c r="R474" s="91">
        <v>0.2</v>
      </c>
      <c r="S474" s="91"/>
      <c r="T474" s="91"/>
      <c r="U474" s="91"/>
      <c r="V474" s="91">
        <v>3</v>
      </c>
      <c r="W474" s="91">
        <v>2</v>
      </c>
      <c r="X474" s="91">
        <v>1.6</v>
      </c>
      <c r="Y474" s="91">
        <v>1</v>
      </c>
      <c r="Z474" s="91"/>
      <c r="AA474" s="91"/>
      <c r="AB474" s="91"/>
      <c r="AC474" s="132">
        <f>(VLOOKUP($H$8,Prices[],2,FALSE)*H474)+(VLOOKUP($I$8,Prices[],2,FALSE)*I474)+(VLOOKUP($J$8,Prices[],2,FALSE)*J474)+(VLOOKUP($K$8,Prices[],2,FALSE)*K474)+(VLOOKUP($L$8,Prices[],2,FALSE)*L474)+(VLOOKUP($M$8,Prices[],2,FALSE)*M474)+(VLOOKUP($N$8,Prices[],2,FALSE)*N474)+(VLOOKUP($T$8,Prices[],2,FALSE)*T474)+(VLOOKUP($U$8,Prices[],2,FALSE)*U474)+(VLOOKUP($V$8,Prices[],2,FALSE)*V474)+(VLOOKUP($W$8,Prices[],2,FALSE)*W474)+(VLOOKUP($X$8,Prices[],2,FALSE)*X474)+(VLOOKUP($Y$8,Prices[],2,FALSE)*Y474)+(VLOOKUP($Z$8,Prices[],2,FALSE)*Z474)+(VLOOKUP($AB$8,Prices[],2,FALSE)*AB474)+(VLOOKUP($O$8,Prices[],2,FALSE)*O474)+(VLOOKUP($P$8,Prices[],2,FALSE)*P474)+(VLOOKUP($Q$8,Prices[],2,FALSE)*Q474)+(VLOOKUP($R$8,Prices[],2,FALSE)*R474)+(VLOOKUP($AA$8,Prices[],2,FALSE)*AA474)+(VLOOKUP($S$8,Prices[],2,FALSE)*S474)</f>
        <v>1282600</v>
      </c>
      <c r="AE474" s="132">
        <f t="shared" si="29"/>
        <v>4.0999999999999996</v>
      </c>
      <c r="AF474" s="91"/>
      <c r="AG474" s="91"/>
      <c r="AH474" s="91"/>
      <c r="AI474" s="91"/>
      <c r="AJ474" s="91"/>
      <c r="AK474" s="91"/>
      <c r="AL474" s="91">
        <v>0.1</v>
      </c>
      <c r="AM474" s="91"/>
      <c r="AN474" s="91"/>
      <c r="AO474" s="91"/>
      <c r="AP474" s="91">
        <v>3</v>
      </c>
      <c r="AQ474" s="91"/>
      <c r="AR474" s="91"/>
      <c r="AS474" s="91"/>
      <c r="AT474" s="91">
        <v>1</v>
      </c>
      <c r="AU474" s="132">
        <f>(VLOOKUP($AF$8,Prices[],2,FALSE)*AF474)+(VLOOKUP($AG$8,Prices[],2,FALSE)*AG474)+(VLOOKUP($AH$8,Prices[],2,FALSE)*AH474)+(VLOOKUP($AI$8,Prices[],2,FALSE)*AI474)+(VLOOKUP($AJ$8,Prices[],2,FALSE)*AJ474)+(VLOOKUP($AK$8,Prices[],2,FALSE)*AK474)+(VLOOKUP($AL$8,Prices[],2,FALSE)*AL474)+(VLOOKUP($AM$8,Prices[],2,FALSE)*AM474)+(VLOOKUP($AN$8,Prices[],2,FALSE)*AN474)+(VLOOKUP($AO$8,Prices[],2,FALSE)*AO474)+(VLOOKUP($AP$8,Prices[],2,FALSE)*AP474)+(VLOOKUP($AT$8,Prices[],2,FALSE)*AT474)+(VLOOKUP($AQ$8,Prices[],2,FALSE)*AQ474)+(VLOOKUP($AR$8,Prices[],2,FALSE)*AR474)+(VLOOKUP($AS$8,Prices[],2,FALSE)*AS474)</f>
        <v>435250</v>
      </c>
      <c r="AV474" s="132">
        <f t="shared" si="30"/>
        <v>448910</v>
      </c>
      <c r="AW474" s="91" t="str">
        <f t="shared" si="31"/>
        <v>Credit is within Limit</v>
      </c>
      <c r="AX474" s="91" t="str">
        <f>IFERROR(IF(VLOOKUP(C474,'Overdue Credits'!$A:$F,6,0)&gt;2,"High Risk Customer",IF(VLOOKUP(C474,'Overdue Credits'!$A:$F,6,0)&gt;0,"Medium Risk Customer","Low Risk Customer")),"Low Risk Customer")</f>
        <v>Low Risk Customer</v>
      </c>
    </row>
    <row r="475" spans="1:50" x14ac:dyDescent="0.3">
      <c r="A475" s="14">
        <v>467</v>
      </c>
      <c r="B475" s="14" t="s">
        <v>22</v>
      </c>
      <c r="C475" s="14" t="s">
        <v>1126</v>
      </c>
      <c r="D475" s="14"/>
      <c r="E475" s="14" t="s">
        <v>1161</v>
      </c>
      <c r="F475" s="14" t="s">
        <v>61</v>
      </c>
      <c r="G475" s="137">
        <f t="shared" si="28"/>
        <v>0</v>
      </c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132">
        <f>(VLOOKUP($H$8,Prices[],2,FALSE)*H475)+(VLOOKUP($I$8,Prices[],2,FALSE)*I475)+(VLOOKUP($J$8,Prices[],2,FALSE)*J475)+(VLOOKUP($K$8,Prices[],2,FALSE)*K475)+(VLOOKUP($L$8,Prices[],2,FALSE)*L475)+(VLOOKUP($M$8,Prices[],2,FALSE)*M475)+(VLOOKUP($N$8,Prices[],2,FALSE)*N475)+(VLOOKUP($T$8,Prices[],2,FALSE)*T475)+(VLOOKUP($U$8,Prices[],2,FALSE)*U475)+(VLOOKUP($V$8,Prices[],2,FALSE)*V475)+(VLOOKUP($W$8,Prices[],2,FALSE)*W475)+(VLOOKUP($X$8,Prices[],2,FALSE)*X475)+(VLOOKUP($Y$8,Prices[],2,FALSE)*Y475)+(VLOOKUP($Z$8,Prices[],2,FALSE)*Z475)+(VLOOKUP($AB$8,Prices[],2,FALSE)*AB475)+(VLOOKUP($O$8,Prices[],2,FALSE)*O475)+(VLOOKUP($P$8,Prices[],2,FALSE)*P475)+(VLOOKUP($Q$8,Prices[],2,FALSE)*Q475)+(VLOOKUP($R$8,Prices[],2,FALSE)*R475)+(VLOOKUP($AA$8,Prices[],2,FALSE)*AA475)+(VLOOKUP($S$8,Prices[],2,FALSE)*S475)</f>
        <v>0</v>
      </c>
      <c r="AE475" s="132">
        <f t="shared" si="29"/>
        <v>0</v>
      </c>
      <c r="AF475" s="91"/>
      <c r="AG475" s="91"/>
      <c r="AH475" s="91"/>
      <c r="AI475" s="91"/>
      <c r="AJ475" s="91"/>
      <c r="AK475" s="91"/>
      <c r="AL475" s="91"/>
      <c r="AM475" s="91"/>
      <c r="AN475" s="91"/>
      <c r="AO475" s="91"/>
      <c r="AP475" s="91"/>
      <c r="AQ475" s="91"/>
      <c r="AR475" s="91"/>
      <c r="AS475" s="91"/>
      <c r="AT475" s="91"/>
      <c r="AU475" s="132">
        <f>(VLOOKUP($AF$8,Prices[],2,FALSE)*AF475)+(VLOOKUP($AG$8,Prices[],2,FALSE)*AG475)+(VLOOKUP($AH$8,Prices[],2,FALSE)*AH475)+(VLOOKUP($AI$8,Prices[],2,FALSE)*AI475)+(VLOOKUP($AJ$8,Prices[],2,FALSE)*AJ475)+(VLOOKUP($AK$8,Prices[],2,FALSE)*AK475)+(VLOOKUP($AL$8,Prices[],2,FALSE)*AL475)+(VLOOKUP($AM$8,Prices[],2,FALSE)*AM475)+(VLOOKUP($AN$8,Prices[],2,FALSE)*AN475)+(VLOOKUP($AO$8,Prices[],2,FALSE)*AO475)+(VLOOKUP($AP$8,Prices[],2,FALSE)*AP475)+(VLOOKUP($AT$8,Prices[],2,FALSE)*AT475)+(VLOOKUP($AQ$8,Prices[],2,FALSE)*AQ475)+(VLOOKUP($AR$8,Prices[],2,FALSE)*AR475)+(VLOOKUP($AS$8,Prices[],2,FALSE)*AS475)</f>
        <v>0</v>
      </c>
      <c r="AV475" s="132">
        <f t="shared" si="30"/>
        <v>0</v>
      </c>
      <c r="AW475" s="91" t="str">
        <f t="shared" si="31"/>
        <v xml:space="preserve"> </v>
      </c>
      <c r="AX475" s="91" t="str">
        <f>IFERROR(IF(VLOOKUP(C475,'Overdue Credits'!$A:$F,6,0)&gt;2,"High Risk Customer",IF(VLOOKUP(C475,'Overdue Credits'!$A:$F,6,0)&gt;0,"Medium Risk Customer","Low Risk Customer")),"Low Risk Customer")</f>
        <v>Low Risk Customer</v>
      </c>
    </row>
    <row r="476" spans="1:50" x14ac:dyDescent="0.3">
      <c r="A476" s="14">
        <v>468</v>
      </c>
      <c r="B476" s="14" t="s">
        <v>22</v>
      </c>
      <c r="C476" s="14" t="s">
        <v>1042</v>
      </c>
      <c r="D476" s="14"/>
      <c r="E476" s="14" t="s">
        <v>1162</v>
      </c>
      <c r="F476" s="14" t="s">
        <v>753</v>
      </c>
      <c r="G476" s="137">
        <f t="shared" si="28"/>
        <v>10</v>
      </c>
      <c r="H476" s="91"/>
      <c r="I476" s="91"/>
      <c r="J476" s="91">
        <v>0.2</v>
      </c>
      <c r="K476" s="91">
        <v>0.5</v>
      </c>
      <c r="L476" s="91"/>
      <c r="M476" s="91">
        <v>0.5</v>
      </c>
      <c r="N476" s="91"/>
      <c r="O476" s="91">
        <v>1</v>
      </c>
      <c r="P476" s="91"/>
      <c r="Q476" s="91"/>
      <c r="R476" s="91">
        <v>0.2</v>
      </c>
      <c r="S476" s="91"/>
      <c r="T476" s="91"/>
      <c r="U476" s="91"/>
      <c r="V476" s="91">
        <v>4</v>
      </c>
      <c r="W476" s="91">
        <v>1</v>
      </c>
      <c r="X476" s="91">
        <v>1.6</v>
      </c>
      <c r="Y476" s="91">
        <v>1</v>
      </c>
      <c r="Z476" s="91"/>
      <c r="AA476" s="91"/>
      <c r="AB476" s="91"/>
      <c r="AC476" s="132">
        <f>(VLOOKUP($H$8,Prices[],2,FALSE)*H476)+(VLOOKUP($I$8,Prices[],2,FALSE)*I476)+(VLOOKUP($J$8,Prices[],2,FALSE)*J476)+(VLOOKUP($K$8,Prices[],2,FALSE)*K476)+(VLOOKUP($L$8,Prices[],2,FALSE)*L476)+(VLOOKUP($M$8,Prices[],2,FALSE)*M476)+(VLOOKUP($N$8,Prices[],2,FALSE)*N476)+(VLOOKUP($T$8,Prices[],2,FALSE)*T476)+(VLOOKUP($U$8,Prices[],2,FALSE)*U476)+(VLOOKUP($V$8,Prices[],2,FALSE)*V476)+(VLOOKUP($W$8,Prices[],2,FALSE)*W476)+(VLOOKUP($X$8,Prices[],2,FALSE)*X476)+(VLOOKUP($Y$8,Prices[],2,FALSE)*Y476)+(VLOOKUP($Z$8,Prices[],2,FALSE)*Z476)+(VLOOKUP($AB$8,Prices[],2,FALSE)*AB476)+(VLOOKUP($O$8,Prices[],2,FALSE)*O476)+(VLOOKUP($P$8,Prices[],2,FALSE)*P476)+(VLOOKUP($Q$8,Prices[],2,FALSE)*Q476)+(VLOOKUP($R$8,Prices[],2,FALSE)*R476)+(VLOOKUP($AA$8,Prices[],2,FALSE)*AA476)+(VLOOKUP($S$8,Prices[],2,FALSE)*S476)</f>
        <v>1282600</v>
      </c>
      <c r="AE476" s="132">
        <f t="shared" si="29"/>
        <v>4</v>
      </c>
      <c r="AF476" s="91"/>
      <c r="AG476" s="91"/>
      <c r="AH476" s="91"/>
      <c r="AI476" s="91"/>
      <c r="AJ476" s="91"/>
      <c r="AK476" s="91"/>
      <c r="AL476" s="91"/>
      <c r="AM476" s="91"/>
      <c r="AN476" s="91"/>
      <c r="AO476" s="91"/>
      <c r="AP476" s="91">
        <v>3</v>
      </c>
      <c r="AQ476" s="91"/>
      <c r="AR476" s="91"/>
      <c r="AS476" s="91"/>
      <c r="AT476" s="91">
        <v>1</v>
      </c>
      <c r="AU476" s="132">
        <f>(VLOOKUP($AF$8,Prices[],2,FALSE)*AF476)+(VLOOKUP($AG$8,Prices[],2,FALSE)*AG476)+(VLOOKUP($AH$8,Prices[],2,FALSE)*AH476)+(VLOOKUP($AI$8,Prices[],2,FALSE)*AI476)+(VLOOKUP($AJ$8,Prices[],2,FALSE)*AJ476)+(VLOOKUP($AK$8,Prices[],2,FALSE)*AK476)+(VLOOKUP($AL$8,Prices[],2,FALSE)*AL476)+(VLOOKUP($AM$8,Prices[],2,FALSE)*AM476)+(VLOOKUP($AN$8,Prices[],2,FALSE)*AN476)+(VLOOKUP($AO$8,Prices[],2,FALSE)*AO476)+(VLOOKUP($AP$8,Prices[],2,FALSE)*AP476)+(VLOOKUP($AT$8,Prices[],2,FALSE)*AT476)+(VLOOKUP($AQ$8,Prices[],2,FALSE)*AQ476)+(VLOOKUP($AR$8,Prices[],2,FALSE)*AR476)+(VLOOKUP($AS$8,Prices[],2,FALSE)*AS476)</f>
        <v>420000</v>
      </c>
      <c r="AV476" s="132">
        <f t="shared" si="30"/>
        <v>448910</v>
      </c>
      <c r="AW476" s="91" t="str">
        <f t="shared" si="31"/>
        <v>Credit is within Limit</v>
      </c>
      <c r="AX476" s="91" t="str">
        <f>IFERROR(IF(VLOOKUP(C476,'Overdue Credits'!$A:$F,6,0)&gt;2,"High Risk Customer",IF(VLOOKUP(C476,'Overdue Credits'!$A:$F,6,0)&gt;0,"Medium Risk Customer","Low Risk Customer")),"Low Risk Customer")</f>
        <v>Low Risk Customer</v>
      </c>
    </row>
    <row r="477" spans="1:50" x14ac:dyDescent="0.3">
      <c r="A477" s="14">
        <v>469</v>
      </c>
      <c r="B477" s="14" t="s">
        <v>22</v>
      </c>
      <c r="C477" s="14" t="s">
        <v>884</v>
      </c>
      <c r="D477" s="14"/>
      <c r="E477" s="14" t="s">
        <v>1163</v>
      </c>
      <c r="F477" s="14" t="s">
        <v>752</v>
      </c>
      <c r="G477" s="137">
        <f t="shared" si="28"/>
        <v>35</v>
      </c>
      <c r="H477" s="91"/>
      <c r="I477" s="91"/>
      <c r="J477" s="91">
        <v>0.5</v>
      </c>
      <c r="K477" s="91">
        <v>2</v>
      </c>
      <c r="L477" s="91"/>
      <c r="M477" s="91"/>
      <c r="N477" s="91">
        <v>5.5</v>
      </c>
      <c r="O477" s="91">
        <v>2</v>
      </c>
      <c r="P477" s="91"/>
      <c r="Q477" s="91"/>
      <c r="R477" s="91"/>
      <c r="S477" s="91"/>
      <c r="T477" s="91"/>
      <c r="U477" s="91"/>
      <c r="V477" s="91">
        <v>7</v>
      </c>
      <c r="W477" s="91">
        <v>5</v>
      </c>
      <c r="X477" s="91">
        <v>3</v>
      </c>
      <c r="Y477" s="91">
        <v>10</v>
      </c>
      <c r="Z477" s="91"/>
      <c r="AA477" s="91"/>
      <c r="AB477" s="91"/>
      <c r="AC477" s="132">
        <f>(VLOOKUP($H$8,Prices[],2,FALSE)*H477)+(VLOOKUP($I$8,Prices[],2,FALSE)*I477)+(VLOOKUP($J$8,Prices[],2,FALSE)*J477)+(VLOOKUP($K$8,Prices[],2,FALSE)*K477)+(VLOOKUP($L$8,Prices[],2,FALSE)*L477)+(VLOOKUP($M$8,Prices[],2,FALSE)*M477)+(VLOOKUP($N$8,Prices[],2,FALSE)*N477)+(VLOOKUP($T$8,Prices[],2,FALSE)*T477)+(VLOOKUP($U$8,Prices[],2,FALSE)*U477)+(VLOOKUP($V$8,Prices[],2,FALSE)*V477)+(VLOOKUP($W$8,Prices[],2,FALSE)*W477)+(VLOOKUP($X$8,Prices[],2,FALSE)*X477)+(VLOOKUP($Y$8,Prices[],2,FALSE)*Y477)+(VLOOKUP($Z$8,Prices[],2,FALSE)*Z477)+(VLOOKUP($AB$8,Prices[],2,FALSE)*AB477)+(VLOOKUP($O$8,Prices[],2,FALSE)*O477)+(VLOOKUP($P$8,Prices[],2,FALSE)*P477)+(VLOOKUP($Q$8,Prices[],2,FALSE)*Q477)+(VLOOKUP($R$8,Prices[],2,FALSE)*R477)+(VLOOKUP($AA$8,Prices[],2,FALSE)*AA477)+(VLOOKUP($S$8,Prices[],2,FALSE)*S477)</f>
        <v>4021250</v>
      </c>
      <c r="AE477" s="132">
        <f t="shared" si="29"/>
        <v>0</v>
      </c>
      <c r="AF477" s="91"/>
      <c r="AG477" s="91"/>
      <c r="AH477" s="91"/>
      <c r="AI477" s="91"/>
      <c r="AJ477" s="91"/>
      <c r="AK477" s="91"/>
      <c r="AL477" s="91"/>
      <c r="AM477" s="91"/>
      <c r="AN477" s="91"/>
      <c r="AO477" s="91"/>
      <c r="AP477" s="91"/>
      <c r="AQ477" s="91"/>
      <c r="AR477" s="91"/>
      <c r="AS477" s="91"/>
      <c r="AT477" s="91"/>
      <c r="AU477" s="132">
        <f>(VLOOKUP($AF$8,Prices[],2,FALSE)*AF477)+(VLOOKUP($AG$8,Prices[],2,FALSE)*AG477)+(VLOOKUP($AH$8,Prices[],2,FALSE)*AH477)+(VLOOKUP($AI$8,Prices[],2,FALSE)*AI477)+(VLOOKUP($AJ$8,Prices[],2,FALSE)*AJ477)+(VLOOKUP($AK$8,Prices[],2,FALSE)*AK477)+(VLOOKUP($AL$8,Prices[],2,FALSE)*AL477)+(VLOOKUP($AM$8,Prices[],2,FALSE)*AM477)+(VLOOKUP($AN$8,Prices[],2,FALSE)*AN477)+(VLOOKUP($AO$8,Prices[],2,FALSE)*AO477)+(VLOOKUP($AP$8,Prices[],2,FALSE)*AP477)+(VLOOKUP($AT$8,Prices[],2,FALSE)*AT477)+(VLOOKUP($AQ$8,Prices[],2,FALSE)*AQ477)+(VLOOKUP($AR$8,Prices[],2,FALSE)*AR477)+(VLOOKUP($AS$8,Prices[],2,FALSE)*AS477)</f>
        <v>0</v>
      </c>
      <c r="AV477" s="132">
        <f t="shared" si="30"/>
        <v>1407437.5</v>
      </c>
      <c r="AW477" s="91" t="str">
        <f t="shared" si="31"/>
        <v xml:space="preserve"> </v>
      </c>
      <c r="AX477" s="91" t="str">
        <f>IFERROR(IF(VLOOKUP(C477,'Overdue Credits'!$A:$F,6,0)&gt;2,"High Risk Customer",IF(VLOOKUP(C477,'Overdue Credits'!$A:$F,6,0)&gt;0,"Medium Risk Customer","Low Risk Customer")),"Low Risk Customer")</f>
        <v>Low Risk Customer</v>
      </c>
    </row>
    <row r="478" spans="1:50" x14ac:dyDescent="0.3">
      <c r="A478" s="14">
        <v>470</v>
      </c>
      <c r="B478" s="14" t="s">
        <v>22</v>
      </c>
      <c r="C478" s="14" t="s">
        <v>878</v>
      </c>
      <c r="D478" s="14"/>
      <c r="E478" s="14" t="s">
        <v>879</v>
      </c>
      <c r="F478" s="14" t="s">
        <v>753</v>
      </c>
      <c r="G478" s="137">
        <f t="shared" si="28"/>
        <v>10</v>
      </c>
      <c r="H478" s="91"/>
      <c r="I478" s="91"/>
      <c r="J478" s="91">
        <v>0.1</v>
      </c>
      <c r="K478" s="91">
        <v>0.5</v>
      </c>
      <c r="L478" s="91"/>
      <c r="M478" s="91"/>
      <c r="N478" s="91">
        <v>2</v>
      </c>
      <c r="O478" s="91">
        <v>0.4</v>
      </c>
      <c r="P478" s="91"/>
      <c r="Q478" s="91"/>
      <c r="R478" s="91"/>
      <c r="S478" s="91"/>
      <c r="T478" s="91"/>
      <c r="U478" s="91"/>
      <c r="V478" s="91">
        <v>2</v>
      </c>
      <c r="W478" s="91">
        <v>1</v>
      </c>
      <c r="X478" s="91">
        <v>1</v>
      </c>
      <c r="Y478" s="91">
        <v>3</v>
      </c>
      <c r="Z478" s="91"/>
      <c r="AA478" s="91"/>
      <c r="AB478" s="91"/>
      <c r="AC478" s="132">
        <f>(VLOOKUP($H$8,Prices[],2,FALSE)*H478)+(VLOOKUP($I$8,Prices[],2,FALSE)*I478)+(VLOOKUP($J$8,Prices[],2,FALSE)*J478)+(VLOOKUP($K$8,Prices[],2,FALSE)*K478)+(VLOOKUP($L$8,Prices[],2,FALSE)*L478)+(VLOOKUP($M$8,Prices[],2,FALSE)*M478)+(VLOOKUP($N$8,Prices[],2,FALSE)*N478)+(VLOOKUP($T$8,Prices[],2,FALSE)*T478)+(VLOOKUP($U$8,Prices[],2,FALSE)*U478)+(VLOOKUP($V$8,Prices[],2,FALSE)*V478)+(VLOOKUP($W$8,Prices[],2,FALSE)*W478)+(VLOOKUP($X$8,Prices[],2,FALSE)*X478)+(VLOOKUP($Y$8,Prices[],2,FALSE)*Y478)+(VLOOKUP($Z$8,Prices[],2,FALSE)*Z478)+(VLOOKUP($AB$8,Prices[],2,FALSE)*AB478)+(VLOOKUP($O$8,Prices[],2,FALSE)*O478)+(VLOOKUP($P$8,Prices[],2,FALSE)*P478)+(VLOOKUP($Q$8,Prices[],2,FALSE)*Q478)+(VLOOKUP($R$8,Prices[],2,FALSE)*R478)+(VLOOKUP($AA$8,Prices[],2,FALSE)*AA478)+(VLOOKUP($S$8,Prices[],2,FALSE)*S478)</f>
        <v>1123650</v>
      </c>
      <c r="AE478" s="132">
        <f t="shared" si="29"/>
        <v>0</v>
      </c>
      <c r="AF478" s="91"/>
      <c r="AG478" s="91"/>
      <c r="AH478" s="91"/>
      <c r="AI478" s="91"/>
      <c r="AJ478" s="91"/>
      <c r="AK478" s="91"/>
      <c r="AL478" s="91"/>
      <c r="AM478" s="91"/>
      <c r="AN478" s="91"/>
      <c r="AO478" s="91"/>
      <c r="AP478" s="91"/>
      <c r="AQ478" s="91"/>
      <c r="AR478" s="91"/>
      <c r="AS478" s="91"/>
      <c r="AT478" s="91"/>
      <c r="AU478" s="132">
        <f>(VLOOKUP($AF$8,Prices[],2,FALSE)*AF478)+(VLOOKUP($AG$8,Prices[],2,FALSE)*AG478)+(VLOOKUP($AH$8,Prices[],2,FALSE)*AH478)+(VLOOKUP($AI$8,Prices[],2,FALSE)*AI478)+(VLOOKUP($AJ$8,Prices[],2,FALSE)*AJ478)+(VLOOKUP($AK$8,Prices[],2,FALSE)*AK478)+(VLOOKUP($AL$8,Prices[],2,FALSE)*AL478)+(VLOOKUP($AM$8,Prices[],2,FALSE)*AM478)+(VLOOKUP($AN$8,Prices[],2,FALSE)*AN478)+(VLOOKUP($AO$8,Prices[],2,FALSE)*AO478)+(VLOOKUP($AP$8,Prices[],2,FALSE)*AP478)+(VLOOKUP($AT$8,Prices[],2,FALSE)*AT478)+(VLOOKUP($AQ$8,Prices[],2,FALSE)*AQ478)+(VLOOKUP($AR$8,Prices[],2,FALSE)*AR478)+(VLOOKUP($AS$8,Prices[],2,FALSE)*AS478)</f>
        <v>0</v>
      </c>
      <c r="AV478" s="132">
        <f t="shared" si="30"/>
        <v>393277.5</v>
      </c>
      <c r="AW478" s="91" t="str">
        <f t="shared" si="31"/>
        <v xml:space="preserve"> </v>
      </c>
      <c r="AX478" s="91" t="str">
        <f>IFERROR(IF(VLOOKUP(C478,'Overdue Credits'!$A:$F,6,0)&gt;2,"High Risk Customer",IF(VLOOKUP(C478,'Overdue Credits'!$A:$F,6,0)&gt;0,"Medium Risk Customer","Low Risk Customer")),"Low Risk Customer")</f>
        <v>Low Risk Customer</v>
      </c>
    </row>
    <row r="479" spans="1:50" x14ac:dyDescent="0.3">
      <c r="A479" s="14">
        <v>471</v>
      </c>
      <c r="B479" s="14" t="s">
        <v>22</v>
      </c>
      <c r="C479" s="14" t="s">
        <v>875</v>
      </c>
      <c r="D479" s="14"/>
      <c r="E479" s="14" t="s">
        <v>1164</v>
      </c>
      <c r="F479" s="14" t="s">
        <v>753</v>
      </c>
      <c r="G479" s="137">
        <f t="shared" si="28"/>
        <v>0</v>
      </c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132">
        <f>(VLOOKUP($H$8,Prices[],2,FALSE)*H479)+(VLOOKUP($I$8,Prices[],2,FALSE)*I479)+(VLOOKUP($J$8,Prices[],2,FALSE)*J479)+(VLOOKUP($K$8,Prices[],2,FALSE)*K479)+(VLOOKUP($L$8,Prices[],2,FALSE)*L479)+(VLOOKUP($M$8,Prices[],2,FALSE)*M479)+(VLOOKUP($N$8,Prices[],2,FALSE)*N479)+(VLOOKUP($T$8,Prices[],2,FALSE)*T479)+(VLOOKUP($U$8,Prices[],2,FALSE)*U479)+(VLOOKUP($V$8,Prices[],2,FALSE)*V479)+(VLOOKUP($W$8,Prices[],2,FALSE)*W479)+(VLOOKUP($X$8,Prices[],2,FALSE)*X479)+(VLOOKUP($Y$8,Prices[],2,FALSE)*Y479)+(VLOOKUP($Z$8,Prices[],2,FALSE)*Z479)+(VLOOKUP($AB$8,Prices[],2,FALSE)*AB479)+(VLOOKUP($O$8,Prices[],2,FALSE)*O479)+(VLOOKUP($P$8,Prices[],2,FALSE)*P479)+(VLOOKUP($Q$8,Prices[],2,FALSE)*Q479)+(VLOOKUP($R$8,Prices[],2,FALSE)*R479)+(VLOOKUP($AA$8,Prices[],2,FALSE)*AA479)+(VLOOKUP($S$8,Prices[],2,FALSE)*S479)</f>
        <v>0</v>
      </c>
      <c r="AE479" s="132">
        <f t="shared" si="29"/>
        <v>0</v>
      </c>
      <c r="AF479" s="91"/>
      <c r="AG479" s="91"/>
      <c r="AH479" s="91"/>
      <c r="AI479" s="91"/>
      <c r="AJ479" s="91"/>
      <c r="AK479" s="91"/>
      <c r="AL479" s="91"/>
      <c r="AM479" s="91"/>
      <c r="AN479" s="91"/>
      <c r="AO479" s="91"/>
      <c r="AP479" s="91"/>
      <c r="AQ479" s="91"/>
      <c r="AR479" s="91"/>
      <c r="AS479" s="91"/>
      <c r="AT479" s="91"/>
      <c r="AU479" s="132">
        <f>(VLOOKUP($AF$8,Prices[],2,FALSE)*AF479)+(VLOOKUP($AG$8,Prices[],2,FALSE)*AG479)+(VLOOKUP($AH$8,Prices[],2,FALSE)*AH479)+(VLOOKUP($AI$8,Prices[],2,FALSE)*AI479)+(VLOOKUP($AJ$8,Prices[],2,FALSE)*AJ479)+(VLOOKUP($AK$8,Prices[],2,FALSE)*AK479)+(VLOOKUP($AL$8,Prices[],2,FALSE)*AL479)+(VLOOKUP($AM$8,Prices[],2,FALSE)*AM479)+(VLOOKUP($AN$8,Prices[],2,FALSE)*AN479)+(VLOOKUP($AO$8,Prices[],2,FALSE)*AO479)+(VLOOKUP($AP$8,Prices[],2,FALSE)*AP479)+(VLOOKUP($AT$8,Prices[],2,FALSE)*AT479)+(VLOOKUP($AQ$8,Prices[],2,FALSE)*AQ479)+(VLOOKUP($AR$8,Prices[],2,FALSE)*AR479)+(VLOOKUP($AS$8,Prices[],2,FALSE)*AS479)</f>
        <v>0</v>
      </c>
      <c r="AV479" s="132">
        <f t="shared" si="30"/>
        <v>0</v>
      </c>
      <c r="AW479" s="91" t="str">
        <f t="shared" si="31"/>
        <v xml:space="preserve"> </v>
      </c>
      <c r="AX479" s="91" t="str">
        <f>IFERROR(IF(VLOOKUP(C479,'Overdue Credits'!$A:$F,6,0)&gt;2,"High Risk Customer",IF(VLOOKUP(C479,'Overdue Credits'!$A:$F,6,0)&gt;0,"Medium Risk Customer","Low Risk Customer")),"Low Risk Customer")</f>
        <v>Low Risk Customer</v>
      </c>
    </row>
    <row r="480" spans="1:50" x14ac:dyDescent="0.3">
      <c r="A480" s="14">
        <v>472</v>
      </c>
      <c r="B480" s="14" t="s">
        <v>22</v>
      </c>
      <c r="C480" s="14" t="s">
        <v>874</v>
      </c>
      <c r="D480" s="14"/>
      <c r="E480" s="14" t="s">
        <v>1165</v>
      </c>
      <c r="F480" s="14" t="s">
        <v>753</v>
      </c>
      <c r="G480" s="137">
        <f t="shared" si="28"/>
        <v>0</v>
      </c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132">
        <f>(VLOOKUP($H$8,Prices[],2,FALSE)*H480)+(VLOOKUP($I$8,Prices[],2,FALSE)*I480)+(VLOOKUP($J$8,Prices[],2,FALSE)*J480)+(VLOOKUP($K$8,Prices[],2,FALSE)*K480)+(VLOOKUP($L$8,Prices[],2,FALSE)*L480)+(VLOOKUP($M$8,Prices[],2,FALSE)*M480)+(VLOOKUP($N$8,Prices[],2,FALSE)*N480)+(VLOOKUP($T$8,Prices[],2,FALSE)*T480)+(VLOOKUP($U$8,Prices[],2,FALSE)*U480)+(VLOOKUP($V$8,Prices[],2,FALSE)*V480)+(VLOOKUP($W$8,Prices[],2,FALSE)*W480)+(VLOOKUP($X$8,Prices[],2,FALSE)*X480)+(VLOOKUP($Y$8,Prices[],2,FALSE)*Y480)+(VLOOKUP($Z$8,Prices[],2,FALSE)*Z480)+(VLOOKUP($AB$8,Prices[],2,FALSE)*AB480)+(VLOOKUP($O$8,Prices[],2,FALSE)*O480)+(VLOOKUP($P$8,Prices[],2,FALSE)*P480)+(VLOOKUP($Q$8,Prices[],2,FALSE)*Q480)+(VLOOKUP($R$8,Prices[],2,FALSE)*R480)+(VLOOKUP($AA$8,Prices[],2,FALSE)*AA480)+(VLOOKUP($S$8,Prices[],2,FALSE)*S480)</f>
        <v>0</v>
      </c>
      <c r="AE480" s="132">
        <f t="shared" si="29"/>
        <v>0</v>
      </c>
      <c r="AF480" s="91"/>
      <c r="AG480" s="91"/>
      <c r="AH480" s="91"/>
      <c r="AI480" s="91"/>
      <c r="AJ480" s="91"/>
      <c r="AK480" s="91"/>
      <c r="AL480" s="91"/>
      <c r="AM480" s="91"/>
      <c r="AN480" s="91"/>
      <c r="AO480" s="91"/>
      <c r="AP480" s="91"/>
      <c r="AQ480" s="91"/>
      <c r="AR480" s="91"/>
      <c r="AS480" s="91"/>
      <c r="AT480" s="91"/>
      <c r="AU480" s="132">
        <f>(VLOOKUP($AF$8,Prices[],2,FALSE)*AF480)+(VLOOKUP($AG$8,Prices[],2,FALSE)*AG480)+(VLOOKUP($AH$8,Prices[],2,FALSE)*AH480)+(VLOOKUP($AI$8,Prices[],2,FALSE)*AI480)+(VLOOKUP($AJ$8,Prices[],2,FALSE)*AJ480)+(VLOOKUP($AK$8,Prices[],2,FALSE)*AK480)+(VLOOKUP($AL$8,Prices[],2,FALSE)*AL480)+(VLOOKUP($AM$8,Prices[],2,FALSE)*AM480)+(VLOOKUP($AN$8,Prices[],2,FALSE)*AN480)+(VLOOKUP($AO$8,Prices[],2,FALSE)*AO480)+(VLOOKUP($AP$8,Prices[],2,FALSE)*AP480)+(VLOOKUP($AT$8,Prices[],2,FALSE)*AT480)+(VLOOKUP($AQ$8,Prices[],2,FALSE)*AQ480)+(VLOOKUP($AR$8,Prices[],2,FALSE)*AR480)+(VLOOKUP($AS$8,Prices[],2,FALSE)*AS480)</f>
        <v>0</v>
      </c>
      <c r="AV480" s="132">
        <f t="shared" si="30"/>
        <v>0</v>
      </c>
      <c r="AW480" s="91" t="str">
        <f t="shared" si="31"/>
        <v xml:space="preserve"> </v>
      </c>
      <c r="AX480" s="91" t="str">
        <f>IFERROR(IF(VLOOKUP(C480,'Overdue Credits'!$A:$F,6,0)&gt;2,"High Risk Customer",IF(VLOOKUP(C480,'Overdue Credits'!$A:$F,6,0)&gt;0,"Medium Risk Customer","Low Risk Customer")),"Low Risk Customer")</f>
        <v>Low Risk Customer</v>
      </c>
    </row>
    <row r="481" spans="1:50" x14ac:dyDescent="0.3">
      <c r="A481" s="14">
        <v>473</v>
      </c>
      <c r="B481" s="14" t="s">
        <v>22</v>
      </c>
      <c r="C481" s="14" t="s">
        <v>873</v>
      </c>
      <c r="D481" s="14"/>
      <c r="E481" s="14" t="s">
        <v>1166</v>
      </c>
      <c r="F481" s="14" t="s">
        <v>753</v>
      </c>
      <c r="G481" s="137">
        <f t="shared" si="28"/>
        <v>0</v>
      </c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132">
        <f>(VLOOKUP($H$8,Prices[],2,FALSE)*H481)+(VLOOKUP($I$8,Prices[],2,FALSE)*I481)+(VLOOKUP($J$8,Prices[],2,FALSE)*J481)+(VLOOKUP($K$8,Prices[],2,FALSE)*K481)+(VLOOKUP($L$8,Prices[],2,FALSE)*L481)+(VLOOKUP($M$8,Prices[],2,FALSE)*M481)+(VLOOKUP($N$8,Prices[],2,FALSE)*N481)+(VLOOKUP($T$8,Prices[],2,FALSE)*T481)+(VLOOKUP($U$8,Prices[],2,FALSE)*U481)+(VLOOKUP($V$8,Prices[],2,FALSE)*V481)+(VLOOKUP($W$8,Prices[],2,FALSE)*W481)+(VLOOKUP($X$8,Prices[],2,FALSE)*X481)+(VLOOKUP($Y$8,Prices[],2,FALSE)*Y481)+(VLOOKUP($Z$8,Prices[],2,FALSE)*Z481)+(VLOOKUP($AB$8,Prices[],2,FALSE)*AB481)+(VLOOKUP($O$8,Prices[],2,FALSE)*O481)+(VLOOKUP($P$8,Prices[],2,FALSE)*P481)+(VLOOKUP($Q$8,Prices[],2,FALSE)*Q481)+(VLOOKUP($R$8,Prices[],2,FALSE)*R481)+(VLOOKUP($AA$8,Prices[],2,FALSE)*AA481)+(VLOOKUP($S$8,Prices[],2,FALSE)*S481)</f>
        <v>0</v>
      </c>
      <c r="AE481" s="132">
        <f t="shared" si="29"/>
        <v>0</v>
      </c>
      <c r="AF481" s="91"/>
      <c r="AG481" s="91"/>
      <c r="AH481" s="91"/>
      <c r="AI481" s="91"/>
      <c r="AJ481" s="91"/>
      <c r="AK481" s="91"/>
      <c r="AL481" s="91"/>
      <c r="AM481" s="91"/>
      <c r="AN481" s="91"/>
      <c r="AO481" s="91"/>
      <c r="AP481" s="91"/>
      <c r="AQ481" s="91"/>
      <c r="AR481" s="91"/>
      <c r="AS481" s="91"/>
      <c r="AT481" s="91"/>
      <c r="AU481" s="132">
        <f>(VLOOKUP($AF$8,Prices[],2,FALSE)*AF481)+(VLOOKUP($AG$8,Prices[],2,FALSE)*AG481)+(VLOOKUP($AH$8,Prices[],2,FALSE)*AH481)+(VLOOKUP($AI$8,Prices[],2,FALSE)*AI481)+(VLOOKUP($AJ$8,Prices[],2,FALSE)*AJ481)+(VLOOKUP($AK$8,Prices[],2,FALSE)*AK481)+(VLOOKUP($AL$8,Prices[],2,FALSE)*AL481)+(VLOOKUP($AM$8,Prices[],2,FALSE)*AM481)+(VLOOKUP($AN$8,Prices[],2,FALSE)*AN481)+(VLOOKUP($AO$8,Prices[],2,FALSE)*AO481)+(VLOOKUP($AP$8,Prices[],2,FALSE)*AP481)+(VLOOKUP($AT$8,Prices[],2,FALSE)*AT481)+(VLOOKUP($AQ$8,Prices[],2,FALSE)*AQ481)+(VLOOKUP($AR$8,Prices[],2,FALSE)*AR481)+(VLOOKUP($AS$8,Prices[],2,FALSE)*AS481)</f>
        <v>0</v>
      </c>
      <c r="AV481" s="132">
        <f t="shared" si="30"/>
        <v>0</v>
      </c>
      <c r="AW481" s="91" t="str">
        <f t="shared" si="31"/>
        <v xml:space="preserve"> </v>
      </c>
      <c r="AX481" s="91" t="str">
        <f>IFERROR(IF(VLOOKUP(C481,'Overdue Credits'!$A:$F,6,0)&gt;2,"High Risk Customer",IF(VLOOKUP(C481,'Overdue Credits'!$A:$F,6,0)&gt;0,"Medium Risk Customer","Low Risk Customer")),"Low Risk Customer")</f>
        <v>Low Risk Customer</v>
      </c>
    </row>
    <row r="482" spans="1:50" x14ac:dyDescent="0.3">
      <c r="A482" s="14">
        <v>474</v>
      </c>
      <c r="B482" s="14" t="s">
        <v>22</v>
      </c>
      <c r="C482" s="14" t="s">
        <v>255</v>
      </c>
      <c r="D482" s="14"/>
      <c r="E482" s="14" t="s">
        <v>256</v>
      </c>
      <c r="F482" s="14" t="s">
        <v>752</v>
      </c>
      <c r="G482" s="137">
        <f t="shared" si="28"/>
        <v>60</v>
      </c>
      <c r="H482" s="91"/>
      <c r="I482" s="91"/>
      <c r="J482" s="91">
        <v>8</v>
      </c>
      <c r="K482" s="91">
        <v>12</v>
      </c>
      <c r="L482" s="91"/>
      <c r="M482" s="91">
        <v>2</v>
      </c>
      <c r="N482" s="91"/>
      <c r="O482" s="91">
        <v>10</v>
      </c>
      <c r="P482" s="91"/>
      <c r="Q482" s="91"/>
      <c r="R482" s="91">
        <v>2</v>
      </c>
      <c r="S482" s="91"/>
      <c r="T482" s="91"/>
      <c r="U482" s="91"/>
      <c r="V482" s="91">
        <v>10</v>
      </c>
      <c r="W482" s="91">
        <v>1</v>
      </c>
      <c r="X482" s="91">
        <v>14</v>
      </c>
      <c r="Y482" s="91">
        <v>1</v>
      </c>
      <c r="Z482" s="91"/>
      <c r="AA482" s="91"/>
      <c r="AB482" s="91"/>
      <c r="AC482" s="132">
        <f>(VLOOKUP($H$8,Prices[],2,FALSE)*H482)+(VLOOKUP($I$8,Prices[],2,FALSE)*I482)+(VLOOKUP($J$8,Prices[],2,FALSE)*J482)+(VLOOKUP($K$8,Prices[],2,FALSE)*K482)+(VLOOKUP($L$8,Prices[],2,FALSE)*L482)+(VLOOKUP($M$8,Prices[],2,FALSE)*M482)+(VLOOKUP($N$8,Prices[],2,FALSE)*N482)+(VLOOKUP($T$8,Prices[],2,FALSE)*T482)+(VLOOKUP($U$8,Prices[],2,FALSE)*U482)+(VLOOKUP($V$8,Prices[],2,FALSE)*V482)+(VLOOKUP($W$8,Prices[],2,FALSE)*W482)+(VLOOKUP($X$8,Prices[],2,FALSE)*X482)+(VLOOKUP($Y$8,Prices[],2,FALSE)*Y482)+(VLOOKUP($Z$8,Prices[],2,FALSE)*Z482)+(VLOOKUP($AB$8,Prices[],2,FALSE)*AB482)+(VLOOKUP($O$8,Prices[],2,FALSE)*O482)+(VLOOKUP($P$8,Prices[],2,FALSE)*P482)+(VLOOKUP($Q$8,Prices[],2,FALSE)*Q482)+(VLOOKUP($R$8,Prices[],2,FALSE)*R482)+(VLOOKUP($AA$8,Prices[],2,FALSE)*AA482)+(VLOOKUP($S$8,Prices[],2,FALSE)*S482)</f>
        <v>9453000</v>
      </c>
      <c r="AE482" s="132">
        <f t="shared" si="29"/>
        <v>22.5</v>
      </c>
      <c r="AF482" s="91"/>
      <c r="AG482" s="91"/>
      <c r="AH482" s="91">
        <v>2</v>
      </c>
      <c r="AI482" s="91">
        <v>2</v>
      </c>
      <c r="AJ482" s="91">
        <v>1</v>
      </c>
      <c r="AK482" s="91"/>
      <c r="AL482" s="91">
        <v>5</v>
      </c>
      <c r="AM482" s="91">
        <v>5</v>
      </c>
      <c r="AN482" s="91"/>
      <c r="AO482" s="91"/>
      <c r="AP482" s="91">
        <v>7.5</v>
      </c>
      <c r="AQ482" s="91"/>
      <c r="AR482" s="91"/>
      <c r="AS482" s="91"/>
      <c r="AT482" s="91"/>
      <c r="AU482" s="132">
        <f>(VLOOKUP($AF$8,Prices[],2,FALSE)*AF482)+(VLOOKUP($AG$8,Prices[],2,FALSE)*AG482)+(VLOOKUP($AH$8,Prices[],2,FALSE)*AH482)+(VLOOKUP($AI$8,Prices[],2,FALSE)*AI482)+(VLOOKUP($AJ$8,Prices[],2,FALSE)*AJ482)+(VLOOKUP($AK$8,Prices[],2,FALSE)*AK482)+(VLOOKUP($AL$8,Prices[],2,FALSE)*AL482)+(VLOOKUP($AM$8,Prices[],2,FALSE)*AM482)+(VLOOKUP($AN$8,Prices[],2,FALSE)*AN482)+(VLOOKUP($AO$8,Prices[],2,FALSE)*AO482)+(VLOOKUP($AP$8,Prices[],2,FALSE)*AP482)+(VLOOKUP($AT$8,Prices[],2,FALSE)*AT482)+(VLOOKUP($AQ$8,Prices[],2,FALSE)*AQ482)+(VLOOKUP($AR$8,Prices[],2,FALSE)*AR482)+(VLOOKUP($AS$8,Prices[],2,FALSE)*AS482)</f>
        <v>3281000</v>
      </c>
      <c r="AV482" s="132">
        <f t="shared" si="30"/>
        <v>3308550</v>
      </c>
      <c r="AW482" s="91" t="str">
        <f t="shared" si="31"/>
        <v>Credit is within Limit</v>
      </c>
      <c r="AX482" s="91" t="str">
        <f>IFERROR(IF(VLOOKUP(C482,'Overdue Credits'!$A:$F,6,0)&gt;2,"High Risk Customer",IF(VLOOKUP(C482,'Overdue Credits'!$A:$F,6,0)&gt;0,"Medium Risk Customer","Low Risk Customer")),"Low Risk Customer")</f>
        <v>Low Risk Customer</v>
      </c>
    </row>
    <row r="483" spans="1:50" x14ac:dyDescent="0.3">
      <c r="A483" s="14">
        <v>475</v>
      </c>
      <c r="B483" s="14" t="s">
        <v>22</v>
      </c>
      <c r="C483" s="14" t="s">
        <v>253</v>
      </c>
      <c r="D483" s="14"/>
      <c r="E483" s="14" t="s">
        <v>254</v>
      </c>
      <c r="F483" s="14" t="s">
        <v>753</v>
      </c>
      <c r="G483" s="137">
        <f t="shared" si="28"/>
        <v>0</v>
      </c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132">
        <f>(VLOOKUP($H$8,Prices[],2,FALSE)*H483)+(VLOOKUP($I$8,Prices[],2,FALSE)*I483)+(VLOOKUP($J$8,Prices[],2,FALSE)*J483)+(VLOOKUP($K$8,Prices[],2,FALSE)*K483)+(VLOOKUP($L$8,Prices[],2,FALSE)*L483)+(VLOOKUP($M$8,Prices[],2,FALSE)*M483)+(VLOOKUP($N$8,Prices[],2,FALSE)*N483)+(VLOOKUP($T$8,Prices[],2,FALSE)*T483)+(VLOOKUP($U$8,Prices[],2,FALSE)*U483)+(VLOOKUP($V$8,Prices[],2,FALSE)*V483)+(VLOOKUP($W$8,Prices[],2,FALSE)*W483)+(VLOOKUP($X$8,Prices[],2,FALSE)*X483)+(VLOOKUP($Y$8,Prices[],2,FALSE)*Y483)+(VLOOKUP($Z$8,Prices[],2,FALSE)*Z483)+(VLOOKUP($AB$8,Prices[],2,FALSE)*AB483)+(VLOOKUP($O$8,Prices[],2,FALSE)*O483)+(VLOOKUP($P$8,Prices[],2,FALSE)*P483)+(VLOOKUP($Q$8,Prices[],2,FALSE)*Q483)+(VLOOKUP($R$8,Prices[],2,FALSE)*R483)+(VLOOKUP($AA$8,Prices[],2,FALSE)*AA483)+(VLOOKUP($S$8,Prices[],2,FALSE)*S483)</f>
        <v>0</v>
      </c>
      <c r="AE483" s="132">
        <f t="shared" si="29"/>
        <v>0</v>
      </c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132">
        <f>(VLOOKUP($AF$8,Prices[],2,FALSE)*AF483)+(VLOOKUP($AG$8,Prices[],2,FALSE)*AG483)+(VLOOKUP($AH$8,Prices[],2,FALSE)*AH483)+(VLOOKUP($AI$8,Prices[],2,FALSE)*AI483)+(VLOOKUP($AJ$8,Prices[],2,FALSE)*AJ483)+(VLOOKUP($AK$8,Prices[],2,FALSE)*AK483)+(VLOOKUP($AL$8,Prices[],2,FALSE)*AL483)+(VLOOKUP($AM$8,Prices[],2,FALSE)*AM483)+(VLOOKUP($AN$8,Prices[],2,FALSE)*AN483)+(VLOOKUP($AO$8,Prices[],2,FALSE)*AO483)+(VLOOKUP($AP$8,Prices[],2,FALSE)*AP483)+(VLOOKUP($AT$8,Prices[],2,FALSE)*AT483)+(VLOOKUP($AQ$8,Prices[],2,FALSE)*AQ483)+(VLOOKUP($AR$8,Prices[],2,FALSE)*AR483)+(VLOOKUP($AS$8,Prices[],2,FALSE)*AS483)</f>
        <v>0</v>
      </c>
      <c r="AV483" s="132">
        <f t="shared" si="30"/>
        <v>0</v>
      </c>
      <c r="AW483" s="91" t="str">
        <f t="shared" si="31"/>
        <v xml:space="preserve"> </v>
      </c>
      <c r="AX483" s="91" t="str">
        <f>IFERROR(IF(VLOOKUP(C483,'Overdue Credits'!$A:$F,6,0)&gt;2,"High Risk Customer",IF(VLOOKUP(C483,'Overdue Credits'!$A:$F,6,0)&gt;0,"Medium Risk Customer","Low Risk Customer")),"Low Risk Customer")</f>
        <v>Low Risk Customer</v>
      </c>
    </row>
    <row r="484" spans="1:50" x14ac:dyDescent="0.3">
      <c r="A484" s="14">
        <v>476</v>
      </c>
      <c r="B484" s="14" t="s">
        <v>22</v>
      </c>
      <c r="C484" s="14" t="s">
        <v>1127</v>
      </c>
      <c r="D484" s="14"/>
      <c r="E484" s="14" t="s">
        <v>858</v>
      </c>
      <c r="F484" s="14" t="s">
        <v>753</v>
      </c>
      <c r="G484" s="137">
        <f t="shared" si="28"/>
        <v>0</v>
      </c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132">
        <f>(VLOOKUP($H$8,Prices[],2,FALSE)*H484)+(VLOOKUP($I$8,Prices[],2,FALSE)*I484)+(VLOOKUP($J$8,Prices[],2,FALSE)*J484)+(VLOOKUP($K$8,Prices[],2,FALSE)*K484)+(VLOOKUP($L$8,Prices[],2,FALSE)*L484)+(VLOOKUP($M$8,Prices[],2,FALSE)*M484)+(VLOOKUP($N$8,Prices[],2,FALSE)*N484)+(VLOOKUP($T$8,Prices[],2,FALSE)*T484)+(VLOOKUP($U$8,Prices[],2,FALSE)*U484)+(VLOOKUP($V$8,Prices[],2,FALSE)*V484)+(VLOOKUP($W$8,Prices[],2,FALSE)*W484)+(VLOOKUP($X$8,Prices[],2,FALSE)*X484)+(VLOOKUP($Y$8,Prices[],2,FALSE)*Y484)+(VLOOKUP($Z$8,Prices[],2,FALSE)*Z484)+(VLOOKUP($AB$8,Prices[],2,FALSE)*AB484)+(VLOOKUP($O$8,Prices[],2,FALSE)*O484)+(VLOOKUP($P$8,Prices[],2,FALSE)*P484)+(VLOOKUP($Q$8,Prices[],2,FALSE)*Q484)+(VLOOKUP($R$8,Prices[],2,FALSE)*R484)+(VLOOKUP($AA$8,Prices[],2,FALSE)*AA484)+(VLOOKUP($S$8,Prices[],2,FALSE)*S484)</f>
        <v>0</v>
      </c>
      <c r="AE484" s="132">
        <f t="shared" si="29"/>
        <v>0</v>
      </c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132">
        <f>(VLOOKUP($AF$8,Prices[],2,FALSE)*AF484)+(VLOOKUP($AG$8,Prices[],2,FALSE)*AG484)+(VLOOKUP($AH$8,Prices[],2,FALSE)*AH484)+(VLOOKUP($AI$8,Prices[],2,FALSE)*AI484)+(VLOOKUP($AJ$8,Prices[],2,FALSE)*AJ484)+(VLOOKUP($AK$8,Prices[],2,FALSE)*AK484)+(VLOOKUP($AL$8,Prices[],2,FALSE)*AL484)+(VLOOKUP($AM$8,Prices[],2,FALSE)*AM484)+(VLOOKUP($AN$8,Prices[],2,FALSE)*AN484)+(VLOOKUP($AO$8,Prices[],2,FALSE)*AO484)+(VLOOKUP($AP$8,Prices[],2,FALSE)*AP484)+(VLOOKUP($AT$8,Prices[],2,FALSE)*AT484)+(VLOOKUP($AQ$8,Prices[],2,FALSE)*AQ484)+(VLOOKUP($AR$8,Prices[],2,FALSE)*AR484)+(VLOOKUP($AS$8,Prices[],2,FALSE)*AS484)</f>
        <v>0</v>
      </c>
      <c r="AV484" s="132">
        <f t="shared" si="30"/>
        <v>0</v>
      </c>
      <c r="AW484" s="91" t="str">
        <f t="shared" si="31"/>
        <v xml:space="preserve"> </v>
      </c>
      <c r="AX484" s="91" t="str">
        <f>IFERROR(IF(VLOOKUP(C484,'Overdue Credits'!$A:$F,6,0)&gt;2,"High Risk Customer",IF(VLOOKUP(C484,'Overdue Credits'!$A:$F,6,0)&gt;0,"Medium Risk Customer","Low Risk Customer")),"Low Risk Customer")</f>
        <v>Low Risk Customer</v>
      </c>
    </row>
    <row r="485" spans="1:50" x14ac:dyDescent="0.3">
      <c r="A485" s="14">
        <v>477</v>
      </c>
      <c r="B485" s="14" t="s">
        <v>22</v>
      </c>
      <c r="C485" s="14" t="s">
        <v>251</v>
      </c>
      <c r="D485" s="14"/>
      <c r="E485" s="14" t="s">
        <v>252</v>
      </c>
      <c r="F485" s="14" t="s">
        <v>752</v>
      </c>
      <c r="G485" s="137">
        <f t="shared" si="28"/>
        <v>0</v>
      </c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132">
        <f>(VLOOKUP($H$8,Prices[],2,FALSE)*H485)+(VLOOKUP($I$8,Prices[],2,FALSE)*I485)+(VLOOKUP($J$8,Prices[],2,FALSE)*J485)+(VLOOKUP($K$8,Prices[],2,FALSE)*K485)+(VLOOKUP($L$8,Prices[],2,FALSE)*L485)+(VLOOKUP($M$8,Prices[],2,FALSE)*M485)+(VLOOKUP($N$8,Prices[],2,FALSE)*N485)+(VLOOKUP($T$8,Prices[],2,FALSE)*T485)+(VLOOKUP($U$8,Prices[],2,FALSE)*U485)+(VLOOKUP($V$8,Prices[],2,FALSE)*V485)+(VLOOKUP($W$8,Prices[],2,FALSE)*W485)+(VLOOKUP($X$8,Prices[],2,FALSE)*X485)+(VLOOKUP($Y$8,Prices[],2,FALSE)*Y485)+(VLOOKUP($Z$8,Prices[],2,FALSE)*Z485)+(VLOOKUP($AB$8,Prices[],2,FALSE)*AB485)+(VLOOKUP($O$8,Prices[],2,FALSE)*O485)+(VLOOKUP($P$8,Prices[],2,FALSE)*P485)+(VLOOKUP($Q$8,Prices[],2,FALSE)*Q485)+(VLOOKUP($R$8,Prices[],2,FALSE)*R485)+(VLOOKUP($AA$8,Prices[],2,FALSE)*AA485)+(VLOOKUP($S$8,Prices[],2,FALSE)*S485)</f>
        <v>0</v>
      </c>
      <c r="AE485" s="132">
        <f t="shared" si="29"/>
        <v>0</v>
      </c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132">
        <f>(VLOOKUP($AF$8,Prices[],2,FALSE)*AF485)+(VLOOKUP($AG$8,Prices[],2,FALSE)*AG485)+(VLOOKUP($AH$8,Prices[],2,FALSE)*AH485)+(VLOOKUP($AI$8,Prices[],2,FALSE)*AI485)+(VLOOKUP($AJ$8,Prices[],2,FALSE)*AJ485)+(VLOOKUP($AK$8,Prices[],2,FALSE)*AK485)+(VLOOKUP($AL$8,Prices[],2,FALSE)*AL485)+(VLOOKUP($AM$8,Prices[],2,FALSE)*AM485)+(VLOOKUP($AN$8,Prices[],2,FALSE)*AN485)+(VLOOKUP($AO$8,Prices[],2,FALSE)*AO485)+(VLOOKUP($AP$8,Prices[],2,FALSE)*AP485)+(VLOOKUP($AT$8,Prices[],2,FALSE)*AT485)+(VLOOKUP($AQ$8,Prices[],2,FALSE)*AQ485)+(VLOOKUP($AR$8,Prices[],2,FALSE)*AR485)+(VLOOKUP($AS$8,Prices[],2,FALSE)*AS485)</f>
        <v>0</v>
      </c>
      <c r="AV485" s="132">
        <f t="shared" si="30"/>
        <v>0</v>
      </c>
      <c r="AW485" s="91" t="str">
        <f t="shared" si="31"/>
        <v xml:space="preserve"> </v>
      </c>
      <c r="AX485" s="91" t="str">
        <f>IFERROR(IF(VLOOKUP(C485,'Overdue Credits'!$A:$F,6,0)&gt;2,"High Risk Customer",IF(VLOOKUP(C485,'Overdue Credits'!$A:$F,6,0)&gt;0,"Medium Risk Customer","Low Risk Customer")),"Low Risk Customer")</f>
        <v>High Risk Customer</v>
      </c>
    </row>
    <row r="486" spans="1:50" x14ac:dyDescent="0.3">
      <c r="A486" s="14">
        <v>478</v>
      </c>
      <c r="B486" s="14" t="s">
        <v>22</v>
      </c>
      <c r="C486" s="14" t="s">
        <v>855</v>
      </c>
      <c r="D486" s="14"/>
      <c r="E486" s="14" t="s">
        <v>856</v>
      </c>
      <c r="F486" s="14" t="s">
        <v>753</v>
      </c>
      <c r="G486" s="137">
        <f t="shared" si="28"/>
        <v>11</v>
      </c>
      <c r="H486" s="91"/>
      <c r="I486" s="91"/>
      <c r="J486" s="91"/>
      <c r="K486" s="91">
        <v>0.5</v>
      </c>
      <c r="L486" s="91"/>
      <c r="M486" s="91">
        <v>0.1</v>
      </c>
      <c r="N486" s="91"/>
      <c r="O486" s="91">
        <v>2</v>
      </c>
      <c r="P486" s="91"/>
      <c r="Q486" s="91"/>
      <c r="R486" s="91"/>
      <c r="S486" s="91"/>
      <c r="T486" s="91"/>
      <c r="U486" s="91"/>
      <c r="V486" s="91">
        <v>3</v>
      </c>
      <c r="W486" s="91">
        <v>2</v>
      </c>
      <c r="X486" s="91">
        <v>1.4</v>
      </c>
      <c r="Y486" s="91">
        <v>2</v>
      </c>
      <c r="Z486" s="91"/>
      <c r="AA486" s="91"/>
      <c r="AB486" s="91"/>
      <c r="AC486" s="132">
        <f>(VLOOKUP($H$8,Prices[],2,FALSE)*H486)+(VLOOKUP($I$8,Prices[],2,FALSE)*I486)+(VLOOKUP($J$8,Prices[],2,FALSE)*J486)+(VLOOKUP($K$8,Prices[],2,FALSE)*K486)+(VLOOKUP($L$8,Prices[],2,FALSE)*L486)+(VLOOKUP($M$8,Prices[],2,FALSE)*M486)+(VLOOKUP($N$8,Prices[],2,FALSE)*N486)+(VLOOKUP($T$8,Prices[],2,FALSE)*T486)+(VLOOKUP($U$8,Prices[],2,FALSE)*U486)+(VLOOKUP($V$8,Prices[],2,FALSE)*V486)+(VLOOKUP($W$8,Prices[],2,FALSE)*W486)+(VLOOKUP($X$8,Prices[],2,FALSE)*X486)+(VLOOKUP($Y$8,Prices[],2,FALSE)*Y486)+(VLOOKUP($Z$8,Prices[],2,FALSE)*Z486)+(VLOOKUP($AB$8,Prices[],2,FALSE)*AB486)+(VLOOKUP($O$8,Prices[],2,FALSE)*O486)+(VLOOKUP($P$8,Prices[],2,FALSE)*P486)+(VLOOKUP($Q$8,Prices[],2,FALSE)*Q486)+(VLOOKUP($R$8,Prices[],2,FALSE)*R486)+(VLOOKUP($AA$8,Prices[],2,FALSE)*AA486)+(VLOOKUP($S$8,Prices[],2,FALSE)*S486)</f>
        <v>1417200</v>
      </c>
      <c r="AE486" s="132">
        <f t="shared" si="29"/>
        <v>4.4000000000000004</v>
      </c>
      <c r="AF486" s="91"/>
      <c r="AG486" s="91"/>
      <c r="AH486" s="91"/>
      <c r="AI486" s="91"/>
      <c r="AJ486" s="91"/>
      <c r="AK486" s="91"/>
      <c r="AL486" s="91">
        <v>0.4</v>
      </c>
      <c r="AM486" s="91"/>
      <c r="AN486" s="91"/>
      <c r="AO486" s="91"/>
      <c r="AP486" s="91">
        <v>3</v>
      </c>
      <c r="AQ486" s="91"/>
      <c r="AR486" s="91"/>
      <c r="AS486" s="91"/>
      <c r="AT486" s="91">
        <v>1</v>
      </c>
      <c r="AU486" s="132">
        <f>(VLOOKUP($AF$8,Prices[],2,FALSE)*AF486)+(VLOOKUP($AG$8,Prices[],2,FALSE)*AG486)+(VLOOKUP($AH$8,Prices[],2,FALSE)*AH486)+(VLOOKUP($AI$8,Prices[],2,FALSE)*AI486)+(VLOOKUP($AJ$8,Prices[],2,FALSE)*AJ486)+(VLOOKUP($AK$8,Prices[],2,FALSE)*AK486)+(VLOOKUP($AL$8,Prices[],2,FALSE)*AL486)+(VLOOKUP($AM$8,Prices[],2,FALSE)*AM486)+(VLOOKUP($AN$8,Prices[],2,FALSE)*AN486)+(VLOOKUP($AO$8,Prices[],2,FALSE)*AO486)+(VLOOKUP($AP$8,Prices[],2,FALSE)*AP486)+(VLOOKUP($AT$8,Prices[],2,FALSE)*AT486)+(VLOOKUP($AQ$8,Prices[],2,FALSE)*AQ486)+(VLOOKUP($AR$8,Prices[],2,FALSE)*AR486)+(VLOOKUP($AS$8,Prices[],2,FALSE)*AS486)</f>
        <v>481000</v>
      </c>
      <c r="AV486" s="132">
        <f t="shared" si="30"/>
        <v>496019.99999999994</v>
      </c>
      <c r="AW486" s="91" t="str">
        <f t="shared" si="31"/>
        <v>Credit is within Limit</v>
      </c>
      <c r="AX486" s="91" t="str">
        <f>IFERROR(IF(VLOOKUP(C486,'Overdue Credits'!$A:$F,6,0)&gt;2,"High Risk Customer",IF(VLOOKUP(C486,'Overdue Credits'!$A:$F,6,0)&gt;0,"Medium Risk Customer","Low Risk Customer")),"Low Risk Customer")</f>
        <v>Low Risk Customer</v>
      </c>
    </row>
    <row r="487" spans="1:50" x14ac:dyDescent="0.3">
      <c r="A487" s="14">
        <v>479</v>
      </c>
      <c r="B487" s="14" t="s">
        <v>22</v>
      </c>
      <c r="C487" s="14" t="s">
        <v>1128</v>
      </c>
      <c r="D487" s="14"/>
      <c r="E487" s="14" t="s">
        <v>854</v>
      </c>
      <c r="F487" s="14" t="s">
        <v>833</v>
      </c>
      <c r="G487" s="137">
        <f t="shared" si="28"/>
        <v>0</v>
      </c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132">
        <f>(VLOOKUP($H$8,Prices[],2,FALSE)*H487)+(VLOOKUP($I$8,Prices[],2,FALSE)*I487)+(VLOOKUP($J$8,Prices[],2,FALSE)*J487)+(VLOOKUP($K$8,Prices[],2,FALSE)*K487)+(VLOOKUP($L$8,Prices[],2,FALSE)*L487)+(VLOOKUP($M$8,Prices[],2,FALSE)*M487)+(VLOOKUP($N$8,Prices[],2,FALSE)*N487)+(VLOOKUP($T$8,Prices[],2,FALSE)*T487)+(VLOOKUP($U$8,Prices[],2,FALSE)*U487)+(VLOOKUP($V$8,Prices[],2,FALSE)*V487)+(VLOOKUP($W$8,Prices[],2,FALSE)*W487)+(VLOOKUP($X$8,Prices[],2,FALSE)*X487)+(VLOOKUP($Y$8,Prices[],2,FALSE)*Y487)+(VLOOKUP($Z$8,Prices[],2,FALSE)*Z487)+(VLOOKUP($AB$8,Prices[],2,FALSE)*AB487)+(VLOOKUP($O$8,Prices[],2,FALSE)*O487)+(VLOOKUP($P$8,Prices[],2,FALSE)*P487)+(VLOOKUP($Q$8,Prices[],2,FALSE)*Q487)+(VLOOKUP($R$8,Prices[],2,FALSE)*R487)+(VLOOKUP($AA$8,Prices[],2,FALSE)*AA487)+(VLOOKUP($S$8,Prices[],2,FALSE)*S487)</f>
        <v>0</v>
      </c>
      <c r="AE487" s="132">
        <f t="shared" si="29"/>
        <v>0</v>
      </c>
      <c r="AF487" s="91"/>
      <c r="AG487" s="91"/>
      <c r="AH487" s="91"/>
      <c r="AI487" s="91"/>
      <c r="AJ487" s="91"/>
      <c r="AK487" s="91"/>
      <c r="AL487" s="91"/>
      <c r="AM487" s="91"/>
      <c r="AN487" s="91"/>
      <c r="AO487" s="91"/>
      <c r="AP487" s="91"/>
      <c r="AQ487" s="91"/>
      <c r="AR487" s="91"/>
      <c r="AS487" s="91"/>
      <c r="AT487" s="91"/>
      <c r="AU487" s="132">
        <f>(VLOOKUP($AF$8,Prices[],2,FALSE)*AF487)+(VLOOKUP($AG$8,Prices[],2,FALSE)*AG487)+(VLOOKUP($AH$8,Prices[],2,FALSE)*AH487)+(VLOOKUP($AI$8,Prices[],2,FALSE)*AI487)+(VLOOKUP($AJ$8,Prices[],2,FALSE)*AJ487)+(VLOOKUP($AK$8,Prices[],2,FALSE)*AK487)+(VLOOKUP($AL$8,Prices[],2,FALSE)*AL487)+(VLOOKUP($AM$8,Prices[],2,FALSE)*AM487)+(VLOOKUP($AN$8,Prices[],2,FALSE)*AN487)+(VLOOKUP($AO$8,Prices[],2,FALSE)*AO487)+(VLOOKUP($AP$8,Prices[],2,FALSE)*AP487)+(VLOOKUP($AT$8,Prices[],2,FALSE)*AT487)+(VLOOKUP($AQ$8,Prices[],2,FALSE)*AQ487)+(VLOOKUP($AR$8,Prices[],2,FALSE)*AR487)+(VLOOKUP($AS$8,Prices[],2,FALSE)*AS487)</f>
        <v>0</v>
      </c>
      <c r="AV487" s="132">
        <f t="shared" si="30"/>
        <v>0</v>
      </c>
      <c r="AW487" s="91" t="str">
        <f t="shared" si="31"/>
        <v xml:space="preserve"> </v>
      </c>
      <c r="AX487" s="91" t="str">
        <f>IFERROR(IF(VLOOKUP(C487,'Overdue Credits'!$A:$F,6,0)&gt;2,"High Risk Customer",IF(VLOOKUP(C487,'Overdue Credits'!$A:$F,6,0)&gt;0,"Medium Risk Customer","Low Risk Customer")),"Low Risk Customer")</f>
        <v>Low Risk Customer</v>
      </c>
    </row>
    <row r="488" spans="1:50" x14ac:dyDescent="0.3">
      <c r="A488" s="14">
        <v>480</v>
      </c>
      <c r="B488" s="14" t="s">
        <v>22</v>
      </c>
      <c r="C488" s="14" t="s">
        <v>1129</v>
      </c>
      <c r="D488" s="14"/>
      <c r="E488" s="14" t="s">
        <v>842</v>
      </c>
      <c r="F488" s="14" t="s">
        <v>753</v>
      </c>
      <c r="G488" s="137">
        <f t="shared" si="28"/>
        <v>0</v>
      </c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132">
        <f>(VLOOKUP($H$8,Prices[],2,FALSE)*H488)+(VLOOKUP($I$8,Prices[],2,FALSE)*I488)+(VLOOKUP($J$8,Prices[],2,FALSE)*J488)+(VLOOKUP($K$8,Prices[],2,FALSE)*K488)+(VLOOKUP($L$8,Prices[],2,FALSE)*L488)+(VLOOKUP($M$8,Prices[],2,FALSE)*M488)+(VLOOKUP($N$8,Prices[],2,FALSE)*N488)+(VLOOKUP($T$8,Prices[],2,FALSE)*T488)+(VLOOKUP($U$8,Prices[],2,FALSE)*U488)+(VLOOKUP($V$8,Prices[],2,FALSE)*V488)+(VLOOKUP($W$8,Prices[],2,FALSE)*W488)+(VLOOKUP($X$8,Prices[],2,FALSE)*X488)+(VLOOKUP($Y$8,Prices[],2,FALSE)*Y488)+(VLOOKUP($Z$8,Prices[],2,FALSE)*Z488)+(VLOOKUP($AB$8,Prices[],2,FALSE)*AB488)+(VLOOKUP($O$8,Prices[],2,FALSE)*O488)+(VLOOKUP($P$8,Prices[],2,FALSE)*P488)+(VLOOKUP($Q$8,Prices[],2,FALSE)*Q488)+(VLOOKUP($R$8,Prices[],2,FALSE)*R488)+(VLOOKUP($AA$8,Prices[],2,FALSE)*AA488)+(VLOOKUP($S$8,Prices[],2,FALSE)*S488)</f>
        <v>0</v>
      </c>
      <c r="AE488" s="132">
        <f t="shared" si="29"/>
        <v>0</v>
      </c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132">
        <f>(VLOOKUP($AF$8,Prices[],2,FALSE)*AF488)+(VLOOKUP($AG$8,Prices[],2,FALSE)*AG488)+(VLOOKUP($AH$8,Prices[],2,FALSE)*AH488)+(VLOOKUP($AI$8,Prices[],2,FALSE)*AI488)+(VLOOKUP($AJ$8,Prices[],2,FALSE)*AJ488)+(VLOOKUP($AK$8,Prices[],2,FALSE)*AK488)+(VLOOKUP($AL$8,Prices[],2,FALSE)*AL488)+(VLOOKUP($AM$8,Prices[],2,FALSE)*AM488)+(VLOOKUP($AN$8,Prices[],2,FALSE)*AN488)+(VLOOKUP($AO$8,Prices[],2,FALSE)*AO488)+(VLOOKUP($AP$8,Prices[],2,FALSE)*AP488)+(VLOOKUP($AT$8,Prices[],2,FALSE)*AT488)+(VLOOKUP($AQ$8,Prices[],2,FALSE)*AQ488)+(VLOOKUP($AR$8,Prices[],2,FALSE)*AR488)+(VLOOKUP($AS$8,Prices[],2,FALSE)*AS488)</f>
        <v>0</v>
      </c>
      <c r="AV488" s="132">
        <f t="shared" si="30"/>
        <v>0</v>
      </c>
      <c r="AW488" s="91" t="str">
        <f t="shared" si="31"/>
        <v xml:space="preserve"> </v>
      </c>
      <c r="AX488" s="91" t="str">
        <f>IFERROR(IF(VLOOKUP(C488,'Overdue Credits'!$A:$F,6,0)&gt;2,"High Risk Customer",IF(VLOOKUP(C488,'Overdue Credits'!$A:$F,6,0)&gt;0,"Medium Risk Customer","Low Risk Customer")),"Low Risk Customer")</f>
        <v>Low Risk Customer</v>
      </c>
    </row>
    <row r="489" spans="1:50" x14ac:dyDescent="0.3">
      <c r="A489" s="14">
        <v>481</v>
      </c>
      <c r="B489" s="14" t="s">
        <v>22</v>
      </c>
      <c r="C489" s="14" t="s">
        <v>1130</v>
      </c>
      <c r="D489" s="14"/>
      <c r="E489" s="14" t="s">
        <v>216</v>
      </c>
      <c r="F489" s="14" t="s">
        <v>753</v>
      </c>
      <c r="G489" s="137">
        <f t="shared" si="28"/>
        <v>0</v>
      </c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132">
        <f>(VLOOKUP($H$8,Prices[],2,FALSE)*H489)+(VLOOKUP($I$8,Prices[],2,FALSE)*I489)+(VLOOKUP($J$8,Prices[],2,FALSE)*J489)+(VLOOKUP($K$8,Prices[],2,FALSE)*K489)+(VLOOKUP($L$8,Prices[],2,FALSE)*L489)+(VLOOKUP($M$8,Prices[],2,FALSE)*M489)+(VLOOKUP($N$8,Prices[],2,FALSE)*N489)+(VLOOKUP($T$8,Prices[],2,FALSE)*T489)+(VLOOKUP($U$8,Prices[],2,FALSE)*U489)+(VLOOKUP($V$8,Prices[],2,FALSE)*V489)+(VLOOKUP($W$8,Prices[],2,FALSE)*W489)+(VLOOKUP($X$8,Prices[],2,FALSE)*X489)+(VLOOKUP($Y$8,Prices[],2,FALSE)*Y489)+(VLOOKUP($Z$8,Prices[],2,FALSE)*Z489)+(VLOOKUP($AB$8,Prices[],2,FALSE)*AB489)+(VLOOKUP($O$8,Prices[],2,FALSE)*O489)+(VLOOKUP($P$8,Prices[],2,FALSE)*P489)+(VLOOKUP($Q$8,Prices[],2,FALSE)*Q489)+(VLOOKUP($R$8,Prices[],2,FALSE)*R489)+(VLOOKUP($AA$8,Prices[],2,FALSE)*AA489)+(VLOOKUP($S$8,Prices[],2,FALSE)*S489)</f>
        <v>0</v>
      </c>
      <c r="AE489" s="132">
        <f t="shared" si="29"/>
        <v>0</v>
      </c>
      <c r="AF489" s="91"/>
      <c r="AG489" s="91"/>
      <c r="AH489" s="91"/>
      <c r="AI489" s="91"/>
      <c r="AJ489" s="91"/>
      <c r="AK489" s="91"/>
      <c r="AL489" s="91"/>
      <c r="AM489" s="91"/>
      <c r="AN489" s="91"/>
      <c r="AO489" s="91"/>
      <c r="AP489" s="91"/>
      <c r="AQ489" s="91"/>
      <c r="AR489" s="91"/>
      <c r="AS489" s="91"/>
      <c r="AT489" s="91"/>
      <c r="AU489" s="132">
        <f>(VLOOKUP($AF$8,Prices[],2,FALSE)*AF489)+(VLOOKUP($AG$8,Prices[],2,FALSE)*AG489)+(VLOOKUP($AH$8,Prices[],2,FALSE)*AH489)+(VLOOKUP($AI$8,Prices[],2,FALSE)*AI489)+(VLOOKUP($AJ$8,Prices[],2,FALSE)*AJ489)+(VLOOKUP($AK$8,Prices[],2,FALSE)*AK489)+(VLOOKUP($AL$8,Prices[],2,FALSE)*AL489)+(VLOOKUP($AM$8,Prices[],2,FALSE)*AM489)+(VLOOKUP($AN$8,Prices[],2,FALSE)*AN489)+(VLOOKUP($AO$8,Prices[],2,FALSE)*AO489)+(VLOOKUP($AP$8,Prices[],2,FALSE)*AP489)+(VLOOKUP($AT$8,Prices[],2,FALSE)*AT489)+(VLOOKUP($AQ$8,Prices[],2,FALSE)*AQ489)+(VLOOKUP($AR$8,Prices[],2,FALSE)*AR489)+(VLOOKUP($AS$8,Prices[],2,FALSE)*AS489)</f>
        <v>0</v>
      </c>
      <c r="AV489" s="132">
        <f t="shared" si="30"/>
        <v>0</v>
      </c>
      <c r="AW489" s="91" t="str">
        <f t="shared" si="31"/>
        <v xml:space="preserve"> </v>
      </c>
      <c r="AX489" s="91" t="str">
        <f>IFERROR(IF(VLOOKUP(C489,'Overdue Credits'!$A:$F,6,0)&gt;2,"High Risk Customer",IF(VLOOKUP(C489,'Overdue Credits'!$A:$F,6,0)&gt;0,"Medium Risk Customer","Low Risk Customer")),"Low Risk Customer")</f>
        <v>Low Risk Customer</v>
      </c>
    </row>
    <row r="490" spans="1:50" x14ac:dyDescent="0.3">
      <c r="A490" s="14">
        <v>482</v>
      </c>
      <c r="B490" s="14" t="s">
        <v>22</v>
      </c>
      <c r="C490" s="14" t="s">
        <v>851</v>
      </c>
      <c r="D490" s="14"/>
      <c r="E490" s="14" t="s">
        <v>852</v>
      </c>
      <c r="F490" s="14" t="s">
        <v>753</v>
      </c>
      <c r="G490" s="137">
        <f t="shared" si="28"/>
        <v>0</v>
      </c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132">
        <f>(VLOOKUP($H$8,Prices[],2,FALSE)*H490)+(VLOOKUP($I$8,Prices[],2,FALSE)*I490)+(VLOOKUP($J$8,Prices[],2,FALSE)*J490)+(VLOOKUP($K$8,Prices[],2,FALSE)*K490)+(VLOOKUP($L$8,Prices[],2,FALSE)*L490)+(VLOOKUP($M$8,Prices[],2,FALSE)*M490)+(VLOOKUP($N$8,Prices[],2,FALSE)*N490)+(VLOOKUP($T$8,Prices[],2,FALSE)*T490)+(VLOOKUP($U$8,Prices[],2,FALSE)*U490)+(VLOOKUP($V$8,Prices[],2,FALSE)*V490)+(VLOOKUP($W$8,Prices[],2,FALSE)*W490)+(VLOOKUP($X$8,Prices[],2,FALSE)*X490)+(VLOOKUP($Y$8,Prices[],2,FALSE)*Y490)+(VLOOKUP($Z$8,Prices[],2,FALSE)*Z490)+(VLOOKUP($AB$8,Prices[],2,FALSE)*AB490)+(VLOOKUP($O$8,Prices[],2,FALSE)*O490)+(VLOOKUP($P$8,Prices[],2,FALSE)*P490)+(VLOOKUP($Q$8,Prices[],2,FALSE)*Q490)+(VLOOKUP($R$8,Prices[],2,FALSE)*R490)+(VLOOKUP($AA$8,Prices[],2,FALSE)*AA490)+(VLOOKUP($S$8,Prices[],2,FALSE)*S490)</f>
        <v>0</v>
      </c>
      <c r="AE490" s="132">
        <f t="shared" si="29"/>
        <v>0</v>
      </c>
      <c r="AF490" s="91"/>
      <c r="AG490" s="91"/>
      <c r="AH490" s="91"/>
      <c r="AI490" s="91"/>
      <c r="AJ490" s="91"/>
      <c r="AK490" s="91"/>
      <c r="AL490" s="91"/>
      <c r="AM490" s="91"/>
      <c r="AN490" s="91"/>
      <c r="AO490" s="91"/>
      <c r="AP490" s="91"/>
      <c r="AQ490" s="91"/>
      <c r="AR490" s="91"/>
      <c r="AS490" s="91"/>
      <c r="AT490" s="91"/>
      <c r="AU490" s="132">
        <f>(VLOOKUP($AF$8,Prices[],2,FALSE)*AF490)+(VLOOKUP($AG$8,Prices[],2,FALSE)*AG490)+(VLOOKUP($AH$8,Prices[],2,FALSE)*AH490)+(VLOOKUP($AI$8,Prices[],2,FALSE)*AI490)+(VLOOKUP($AJ$8,Prices[],2,FALSE)*AJ490)+(VLOOKUP($AK$8,Prices[],2,FALSE)*AK490)+(VLOOKUP($AL$8,Prices[],2,FALSE)*AL490)+(VLOOKUP($AM$8,Prices[],2,FALSE)*AM490)+(VLOOKUP($AN$8,Prices[],2,FALSE)*AN490)+(VLOOKUP($AO$8,Prices[],2,FALSE)*AO490)+(VLOOKUP($AP$8,Prices[],2,FALSE)*AP490)+(VLOOKUP($AT$8,Prices[],2,FALSE)*AT490)+(VLOOKUP($AQ$8,Prices[],2,FALSE)*AQ490)+(VLOOKUP($AR$8,Prices[],2,FALSE)*AR490)+(VLOOKUP($AS$8,Prices[],2,FALSE)*AS490)</f>
        <v>0</v>
      </c>
      <c r="AV490" s="132">
        <f t="shared" si="30"/>
        <v>0</v>
      </c>
      <c r="AW490" s="91" t="str">
        <f t="shared" si="31"/>
        <v xml:space="preserve"> </v>
      </c>
      <c r="AX490" s="91" t="str">
        <f>IFERROR(IF(VLOOKUP(C490,'Overdue Credits'!$A:$F,6,0)&gt;2,"High Risk Customer",IF(VLOOKUP(C490,'Overdue Credits'!$A:$F,6,0)&gt;0,"Medium Risk Customer","Low Risk Customer")),"Low Risk Customer")</f>
        <v>Low Risk Customer</v>
      </c>
    </row>
    <row r="491" spans="1:50" x14ac:dyDescent="0.3">
      <c r="A491" s="14">
        <v>483</v>
      </c>
      <c r="B491" s="14" t="s">
        <v>22</v>
      </c>
      <c r="C491" s="14" t="s">
        <v>845</v>
      </c>
      <c r="D491" s="14"/>
      <c r="E491" s="14" t="s">
        <v>846</v>
      </c>
      <c r="F491" s="14" t="s">
        <v>753</v>
      </c>
      <c r="G491" s="137">
        <f t="shared" si="28"/>
        <v>10</v>
      </c>
      <c r="H491" s="91"/>
      <c r="I491" s="91"/>
      <c r="J491" s="91"/>
      <c r="K491" s="91">
        <v>1</v>
      </c>
      <c r="L491" s="91"/>
      <c r="M491" s="91"/>
      <c r="N491" s="91"/>
      <c r="O491" s="91">
        <v>1</v>
      </c>
      <c r="P491" s="91"/>
      <c r="Q491" s="91"/>
      <c r="R491" s="91"/>
      <c r="S491" s="91"/>
      <c r="T491" s="91"/>
      <c r="U491" s="91"/>
      <c r="V491" s="91">
        <v>6</v>
      </c>
      <c r="W491" s="91">
        <v>1</v>
      </c>
      <c r="X491" s="91">
        <v>1</v>
      </c>
      <c r="Y491" s="91"/>
      <c r="Z491" s="91"/>
      <c r="AA491" s="91"/>
      <c r="AB491" s="91"/>
      <c r="AC491" s="132">
        <f>(VLOOKUP($H$8,Prices[],2,FALSE)*H491)+(VLOOKUP($I$8,Prices[],2,FALSE)*I491)+(VLOOKUP($J$8,Prices[],2,FALSE)*J491)+(VLOOKUP($K$8,Prices[],2,FALSE)*K491)+(VLOOKUP($L$8,Prices[],2,FALSE)*L491)+(VLOOKUP($M$8,Prices[],2,FALSE)*M491)+(VLOOKUP($N$8,Prices[],2,FALSE)*N491)+(VLOOKUP($T$8,Prices[],2,FALSE)*T491)+(VLOOKUP($U$8,Prices[],2,FALSE)*U491)+(VLOOKUP($V$8,Prices[],2,FALSE)*V491)+(VLOOKUP($W$8,Prices[],2,FALSE)*W491)+(VLOOKUP($X$8,Prices[],2,FALSE)*X491)+(VLOOKUP($Y$8,Prices[],2,FALSE)*Y491)+(VLOOKUP($Z$8,Prices[],2,FALSE)*Z491)+(VLOOKUP($AB$8,Prices[],2,FALSE)*AB491)+(VLOOKUP($O$8,Prices[],2,FALSE)*O491)+(VLOOKUP($P$8,Prices[],2,FALSE)*P491)+(VLOOKUP($Q$8,Prices[],2,FALSE)*Q491)+(VLOOKUP($R$8,Prices[],2,FALSE)*R491)+(VLOOKUP($AA$8,Prices[],2,FALSE)*AA491)+(VLOOKUP($S$8,Prices[],2,FALSE)*S491)</f>
        <v>1229000</v>
      </c>
      <c r="AE491" s="132">
        <f t="shared" si="29"/>
        <v>3</v>
      </c>
      <c r="AF491" s="91"/>
      <c r="AG491" s="91"/>
      <c r="AH491" s="91"/>
      <c r="AI491" s="91"/>
      <c r="AJ491" s="91"/>
      <c r="AK491" s="91"/>
      <c r="AL491" s="91">
        <v>1</v>
      </c>
      <c r="AM491" s="91"/>
      <c r="AN491" s="91"/>
      <c r="AO491" s="91"/>
      <c r="AP491" s="91">
        <v>2</v>
      </c>
      <c r="AQ491" s="91"/>
      <c r="AR491" s="91"/>
      <c r="AS491" s="91"/>
      <c r="AT491" s="91"/>
      <c r="AU491" s="132">
        <f>(VLOOKUP($AF$8,Prices[],2,FALSE)*AF491)+(VLOOKUP($AG$8,Prices[],2,FALSE)*AG491)+(VLOOKUP($AH$8,Prices[],2,FALSE)*AH491)+(VLOOKUP($AI$8,Prices[],2,FALSE)*AI491)+(VLOOKUP($AJ$8,Prices[],2,FALSE)*AJ491)+(VLOOKUP($AK$8,Prices[],2,FALSE)*AK491)+(VLOOKUP($AL$8,Prices[],2,FALSE)*AL491)+(VLOOKUP($AM$8,Prices[],2,FALSE)*AM491)+(VLOOKUP($AN$8,Prices[],2,FALSE)*AN491)+(VLOOKUP($AO$8,Prices[],2,FALSE)*AO491)+(VLOOKUP($AP$8,Prices[],2,FALSE)*AP491)+(VLOOKUP($AT$8,Prices[],2,FALSE)*AT491)+(VLOOKUP($AQ$8,Prices[],2,FALSE)*AQ491)+(VLOOKUP($AR$8,Prices[],2,FALSE)*AR491)+(VLOOKUP($AS$8,Prices[],2,FALSE)*AS491)</f>
        <v>362500</v>
      </c>
      <c r="AV491" s="132">
        <f t="shared" si="30"/>
        <v>430150</v>
      </c>
      <c r="AW491" s="91" t="str">
        <f t="shared" si="31"/>
        <v>Credit is within Limit</v>
      </c>
      <c r="AX491" s="91" t="str">
        <f>IFERROR(IF(VLOOKUP(C491,'Overdue Credits'!$A:$F,6,0)&gt;2,"High Risk Customer",IF(VLOOKUP(C491,'Overdue Credits'!$A:$F,6,0)&gt;0,"Medium Risk Customer","Low Risk Customer")),"Low Risk Customer")</f>
        <v>Low Risk Customer</v>
      </c>
    </row>
    <row r="492" spans="1:50" x14ac:dyDescent="0.3">
      <c r="A492" s="14">
        <v>484</v>
      </c>
      <c r="B492" s="14" t="s">
        <v>22</v>
      </c>
      <c r="C492" s="14" t="s">
        <v>249</v>
      </c>
      <c r="D492" s="14"/>
      <c r="E492" s="14" t="s">
        <v>250</v>
      </c>
      <c r="F492" s="14" t="s">
        <v>753</v>
      </c>
      <c r="G492" s="137">
        <f t="shared" si="28"/>
        <v>0</v>
      </c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132">
        <f>(VLOOKUP($H$8,Prices[],2,FALSE)*H492)+(VLOOKUP($I$8,Prices[],2,FALSE)*I492)+(VLOOKUP($J$8,Prices[],2,FALSE)*J492)+(VLOOKUP($K$8,Prices[],2,FALSE)*K492)+(VLOOKUP($L$8,Prices[],2,FALSE)*L492)+(VLOOKUP($M$8,Prices[],2,FALSE)*M492)+(VLOOKUP($N$8,Prices[],2,FALSE)*N492)+(VLOOKUP($T$8,Prices[],2,FALSE)*T492)+(VLOOKUP($U$8,Prices[],2,FALSE)*U492)+(VLOOKUP($V$8,Prices[],2,FALSE)*V492)+(VLOOKUP($W$8,Prices[],2,FALSE)*W492)+(VLOOKUP($X$8,Prices[],2,FALSE)*X492)+(VLOOKUP($Y$8,Prices[],2,FALSE)*Y492)+(VLOOKUP($Z$8,Prices[],2,FALSE)*Z492)+(VLOOKUP($AB$8,Prices[],2,FALSE)*AB492)+(VLOOKUP($O$8,Prices[],2,FALSE)*O492)+(VLOOKUP($P$8,Prices[],2,FALSE)*P492)+(VLOOKUP($Q$8,Prices[],2,FALSE)*Q492)+(VLOOKUP($R$8,Prices[],2,FALSE)*R492)+(VLOOKUP($AA$8,Prices[],2,FALSE)*AA492)+(VLOOKUP($S$8,Prices[],2,FALSE)*S492)</f>
        <v>0</v>
      </c>
      <c r="AE492" s="132">
        <f t="shared" si="29"/>
        <v>0</v>
      </c>
      <c r="AF492" s="91"/>
      <c r="AG492" s="91"/>
      <c r="AH492" s="91"/>
      <c r="AI492" s="91"/>
      <c r="AJ492" s="91"/>
      <c r="AK492" s="91"/>
      <c r="AL492" s="91"/>
      <c r="AM492" s="91"/>
      <c r="AN492" s="91"/>
      <c r="AO492" s="91"/>
      <c r="AP492" s="91"/>
      <c r="AQ492" s="91"/>
      <c r="AR492" s="91"/>
      <c r="AS492" s="91"/>
      <c r="AT492" s="91"/>
      <c r="AU492" s="132">
        <f>(VLOOKUP($AF$8,Prices[],2,FALSE)*AF492)+(VLOOKUP($AG$8,Prices[],2,FALSE)*AG492)+(VLOOKUP($AH$8,Prices[],2,FALSE)*AH492)+(VLOOKUP($AI$8,Prices[],2,FALSE)*AI492)+(VLOOKUP($AJ$8,Prices[],2,FALSE)*AJ492)+(VLOOKUP($AK$8,Prices[],2,FALSE)*AK492)+(VLOOKUP($AL$8,Prices[],2,FALSE)*AL492)+(VLOOKUP($AM$8,Prices[],2,FALSE)*AM492)+(VLOOKUP($AN$8,Prices[],2,FALSE)*AN492)+(VLOOKUP($AO$8,Prices[],2,FALSE)*AO492)+(VLOOKUP($AP$8,Prices[],2,FALSE)*AP492)+(VLOOKUP($AT$8,Prices[],2,FALSE)*AT492)+(VLOOKUP($AQ$8,Prices[],2,FALSE)*AQ492)+(VLOOKUP($AR$8,Prices[],2,FALSE)*AR492)+(VLOOKUP($AS$8,Prices[],2,FALSE)*AS492)</f>
        <v>0</v>
      </c>
      <c r="AV492" s="132">
        <f t="shared" si="30"/>
        <v>0</v>
      </c>
      <c r="AW492" s="91" t="str">
        <f t="shared" si="31"/>
        <v xml:space="preserve"> </v>
      </c>
      <c r="AX492" s="91" t="str">
        <f>IFERROR(IF(VLOOKUP(C492,'Overdue Credits'!$A:$F,6,0)&gt;2,"High Risk Customer",IF(VLOOKUP(C492,'Overdue Credits'!$A:$F,6,0)&gt;0,"Medium Risk Customer","Low Risk Customer")),"Low Risk Customer")</f>
        <v>Low Risk Customer</v>
      </c>
    </row>
    <row r="493" spans="1:50" x14ac:dyDescent="0.3">
      <c r="A493" s="14">
        <v>485</v>
      </c>
      <c r="B493" s="14" t="s">
        <v>22</v>
      </c>
      <c r="C493" s="14" t="s">
        <v>843</v>
      </c>
      <c r="D493" s="14"/>
      <c r="E493" s="14" t="s">
        <v>844</v>
      </c>
      <c r="F493" s="14" t="s">
        <v>753</v>
      </c>
      <c r="G493" s="137">
        <f t="shared" si="28"/>
        <v>0</v>
      </c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132">
        <f>(VLOOKUP($H$8,Prices[],2,FALSE)*H493)+(VLOOKUP($I$8,Prices[],2,FALSE)*I493)+(VLOOKUP($J$8,Prices[],2,FALSE)*J493)+(VLOOKUP($K$8,Prices[],2,FALSE)*K493)+(VLOOKUP($L$8,Prices[],2,FALSE)*L493)+(VLOOKUP($M$8,Prices[],2,FALSE)*M493)+(VLOOKUP($N$8,Prices[],2,FALSE)*N493)+(VLOOKUP($T$8,Prices[],2,FALSE)*T493)+(VLOOKUP($U$8,Prices[],2,FALSE)*U493)+(VLOOKUP($V$8,Prices[],2,FALSE)*V493)+(VLOOKUP($W$8,Prices[],2,FALSE)*W493)+(VLOOKUP($X$8,Prices[],2,FALSE)*X493)+(VLOOKUP($Y$8,Prices[],2,FALSE)*Y493)+(VLOOKUP($Z$8,Prices[],2,FALSE)*Z493)+(VLOOKUP($AB$8,Prices[],2,FALSE)*AB493)+(VLOOKUP($O$8,Prices[],2,FALSE)*O493)+(VLOOKUP($P$8,Prices[],2,FALSE)*P493)+(VLOOKUP($Q$8,Prices[],2,FALSE)*Q493)+(VLOOKUP($R$8,Prices[],2,FALSE)*R493)+(VLOOKUP($AA$8,Prices[],2,FALSE)*AA493)+(VLOOKUP($S$8,Prices[],2,FALSE)*S493)</f>
        <v>0</v>
      </c>
      <c r="AE493" s="132">
        <f t="shared" si="29"/>
        <v>0</v>
      </c>
      <c r="AF493" s="91"/>
      <c r="AG493" s="91"/>
      <c r="AH493" s="91"/>
      <c r="AI493" s="91"/>
      <c r="AJ493" s="91"/>
      <c r="AK493" s="91"/>
      <c r="AL493" s="91"/>
      <c r="AM493" s="91"/>
      <c r="AN493" s="91"/>
      <c r="AO493" s="91"/>
      <c r="AP493" s="91"/>
      <c r="AQ493" s="91"/>
      <c r="AR493" s="91"/>
      <c r="AS493" s="91"/>
      <c r="AT493" s="91"/>
      <c r="AU493" s="132">
        <f>(VLOOKUP($AF$8,Prices[],2,FALSE)*AF493)+(VLOOKUP($AG$8,Prices[],2,FALSE)*AG493)+(VLOOKUP($AH$8,Prices[],2,FALSE)*AH493)+(VLOOKUP($AI$8,Prices[],2,FALSE)*AI493)+(VLOOKUP($AJ$8,Prices[],2,FALSE)*AJ493)+(VLOOKUP($AK$8,Prices[],2,FALSE)*AK493)+(VLOOKUP($AL$8,Prices[],2,FALSE)*AL493)+(VLOOKUP($AM$8,Prices[],2,FALSE)*AM493)+(VLOOKUP($AN$8,Prices[],2,FALSE)*AN493)+(VLOOKUP($AO$8,Prices[],2,FALSE)*AO493)+(VLOOKUP($AP$8,Prices[],2,FALSE)*AP493)+(VLOOKUP($AT$8,Prices[],2,FALSE)*AT493)+(VLOOKUP($AQ$8,Prices[],2,FALSE)*AQ493)+(VLOOKUP($AR$8,Prices[],2,FALSE)*AR493)+(VLOOKUP($AS$8,Prices[],2,FALSE)*AS493)</f>
        <v>0</v>
      </c>
      <c r="AV493" s="132">
        <f t="shared" si="30"/>
        <v>0</v>
      </c>
      <c r="AW493" s="91" t="str">
        <f t="shared" si="31"/>
        <v xml:space="preserve"> </v>
      </c>
      <c r="AX493" s="91" t="str">
        <f>IFERROR(IF(VLOOKUP(C493,'Overdue Credits'!$A:$F,6,0)&gt;2,"High Risk Customer",IF(VLOOKUP(C493,'Overdue Credits'!$A:$F,6,0)&gt;0,"Medium Risk Customer","Low Risk Customer")),"Low Risk Customer")</f>
        <v>High Risk Customer</v>
      </c>
    </row>
    <row r="494" spans="1:50" x14ac:dyDescent="0.3">
      <c r="A494" s="14">
        <v>486</v>
      </c>
      <c r="B494" s="14" t="s">
        <v>22</v>
      </c>
      <c r="C494" s="14" t="s">
        <v>1131</v>
      </c>
      <c r="D494" s="14"/>
      <c r="E494" s="14" t="s">
        <v>1167</v>
      </c>
      <c r="F494" s="14" t="s">
        <v>753</v>
      </c>
      <c r="G494" s="137">
        <f t="shared" si="28"/>
        <v>0</v>
      </c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132">
        <f>(VLOOKUP($H$8,Prices[],2,FALSE)*H494)+(VLOOKUP($I$8,Prices[],2,FALSE)*I494)+(VLOOKUP($J$8,Prices[],2,FALSE)*J494)+(VLOOKUP($K$8,Prices[],2,FALSE)*K494)+(VLOOKUP($L$8,Prices[],2,FALSE)*L494)+(VLOOKUP($M$8,Prices[],2,FALSE)*M494)+(VLOOKUP($N$8,Prices[],2,FALSE)*N494)+(VLOOKUP($T$8,Prices[],2,FALSE)*T494)+(VLOOKUP($U$8,Prices[],2,FALSE)*U494)+(VLOOKUP($V$8,Prices[],2,FALSE)*V494)+(VLOOKUP($W$8,Prices[],2,FALSE)*W494)+(VLOOKUP($X$8,Prices[],2,FALSE)*X494)+(VLOOKUP($Y$8,Prices[],2,FALSE)*Y494)+(VLOOKUP($Z$8,Prices[],2,FALSE)*Z494)+(VLOOKUP($AB$8,Prices[],2,FALSE)*AB494)+(VLOOKUP($O$8,Prices[],2,FALSE)*O494)+(VLOOKUP($P$8,Prices[],2,FALSE)*P494)+(VLOOKUP($Q$8,Prices[],2,FALSE)*Q494)+(VLOOKUP($R$8,Prices[],2,FALSE)*R494)+(VLOOKUP($AA$8,Prices[],2,FALSE)*AA494)+(VLOOKUP($S$8,Prices[],2,FALSE)*S494)</f>
        <v>0</v>
      </c>
      <c r="AE494" s="132">
        <f t="shared" si="29"/>
        <v>0</v>
      </c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132">
        <f>(VLOOKUP($AF$8,Prices[],2,FALSE)*AF494)+(VLOOKUP($AG$8,Prices[],2,FALSE)*AG494)+(VLOOKUP($AH$8,Prices[],2,FALSE)*AH494)+(VLOOKUP($AI$8,Prices[],2,FALSE)*AI494)+(VLOOKUP($AJ$8,Prices[],2,FALSE)*AJ494)+(VLOOKUP($AK$8,Prices[],2,FALSE)*AK494)+(VLOOKUP($AL$8,Prices[],2,FALSE)*AL494)+(VLOOKUP($AM$8,Prices[],2,FALSE)*AM494)+(VLOOKUP($AN$8,Prices[],2,FALSE)*AN494)+(VLOOKUP($AO$8,Prices[],2,FALSE)*AO494)+(VLOOKUP($AP$8,Prices[],2,FALSE)*AP494)+(VLOOKUP($AT$8,Prices[],2,FALSE)*AT494)+(VLOOKUP($AQ$8,Prices[],2,FALSE)*AQ494)+(VLOOKUP($AR$8,Prices[],2,FALSE)*AR494)+(VLOOKUP($AS$8,Prices[],2,FALSE)*AS494)</f>
        <v>0</v>
      </c>
      <c r="AV494" s="132">
        <f t="shared" si="30"/>
        <v>0</v>
      </c>
      <c r="AW494" s="91" t="str">
        <f t="shared" si="31"/>
        <v xml:space="preserve"> </v>
      </c>
      <c r="AX494" s="91" t="str">
        <f>IFERROR(IF(VLOOKUP(C494,'Overdue Credits'!$A:$F,6,0)&gt;2,"High Risk Customer",IF(VLOOKUP(C494,'Overdue Credits'!$A:$F,6,0)&gt;0,"Medium Risk Customer","Low Risk Customer")),"Low Risk Customer")</f>
        <v>Low Risk Customer</v>
      </c>
    </row>
    <row r="495" spans="1:50" x14ac:dyDescent="0.3">
      <c r="A495" s="14">
        <v>487</v>
      </c>
      <c r="B495" s="14" t="s">
        <v>22</v>
      </c>
      <c r="C495" s="14" t="s">
        <v>248</v>
      </c>
      <c r="D495" s="14"/>
      <c r="E495" s="14" t="s">
        <v>214</v>
      </c>
      <c r="F495" s="14" t="s">
        <v>752</v>
      </c>
      <c r="G495" s="137">
        <f t="shared" si="28"/>
        <v>0</v>
      </c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132">
        <f>(VLOOKUP($H$8,Prices[],2,FALSE)*H495)+(VLOOKUP($I$8,Prices[],2,FALSE)*I495)+(VLOOKUP($J$8,Prices[],2,FALSE)*J495)+(VLOOKUP($K$8,Prices[],2,FALSE)*K495)+(VLOOKUP($L$8,Prices[],2,FALSE)*L495)+(VLOOKUP($M$8,Prices[],2,FALSE)*M495)+(VLOOKUP($N$8,Prices[],2,FALSE)*N495)+(VLOOKUP($T$8,Prices[],2,FALSE)*T495)+(VLOOKUP($U$8,Prices[],2,FALSE)*U495)+(VLOOKUP($V$8,Prices[],2,FALSE)*V495)+(VLOOKUP($W$8,Prices[],2,FALSE)*W495)+(VLOOKUP($X$8,Prices[],2,FALSE)*X495)+(VLOOKUP($Y$8,Prices[],2,FALSE)*Y495)+(VLOOKUP($Z$8,Prices[],2,FALSE)*Z495)+(VLOOKUP($AB$8,Prices[],2,FALSE)*AB495)+(VLOOKUP($O$8,Prices[],2,FALSE)*O495)+(VLOOKUP($P$8,Prices[],2,FALSE)*P495)+(VLOOKUP($Q$8,Prices[],2,FALSE)*Q495)+(VLOOKUP($R$8,Prices[],2,FALSE)*R495)+(VLOOKUP($AA$8,Prices[],2,FALSE)*AA495)+(VLOOKUP($S$8,Prices[],2,FALSE)*S495)</f>
        <v>0</v>
      </c>
      <c r="AE495" s="132">
        <f t="shared" si="29"/>
        <v>0</v>
      </c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132">
        <f>(VLOOKUP($AF$8,Prices[],2,FALSE)*AF495)+(VLOOKUP($AG$8,Prices[],2,FALSE)*AG495)+(VLOOKUP($AH$8,Prices[],2,FALSE)*AH495)+(VLOOKUP($AI$8,Prices[],2,FALSE)*AI495)+(VLOOKUP($AJ$8,Prices[],2,FALSE)*AJ495)+(VLOOKUP($AK$8,Prices[],2,FALSE)*AK495)+(VLOOKUP($AL$8,Prices[],2,FALSE)*AL495)+(VLOOKUP($AM$8,Prices[],2,FALSE)*AM495)+(VLOOKUP($AN$8,Prices[],2,FALSE)*AN495)+(VLOOKUP($AO$8,Prices[],2,FALSE)*AO495)+(VLOOKUP($AP$8,Prices[],2,FALSE)*AP495)+(VLOOKUP($AT$8,Prices[],2,FALSE)*AT495)+(VLOOKUP($AQ$8,Prices[],2,FALSE)*AQ495)+(VLOOKUP($AR$8,Prices[],2,FALSE)*AR495)+(VLOOKUP($AS$8,Prices[],2,FALSE)*AS495)</f>
        <v>0</v>
      </c>
      <c r="AV495" s="132">
        <f t="shared" si="30"/>
        <v>0</v>
      </c>
      <c r="AW495" s="91" t="str">
        <f t="shared" si="31"/>
        <v xml:space="preserve"> </v>
      </c>
      <c r="AX495" s="91" t="str">
        <f>IFERROR(IF(VLOOKUP(C495,'Overdue Credits'!$A:$F,6,0)&gt;2,"High Risk Customer",IF(VLOOKUP(C495,'Overdue Credits'!$A:$F,6,0)&gt;0,"Medium Risk Customer","Low Risk Customer")),"Low Risk Customer")</f>
        <v>High Risk Customer</v>
      </c>
    </row>
    <row r="496" spans="1:50" x14ac:dyDescent="0.3">
      <c r="A496" s="14">
        <v>488</v>
      </c>
      <c r="B496" s="14" t="s">
        <v>22</v>
      </c>
      <c r="C496" s="14" t="s">
        <v>246</v>
      </c>
      <c r="D496" s="14"/>
      <c r="E496" s="14" t="s">
        <v>247</v>
      </c>
      <c r="F496" s="14" t="s">
        <v>752</v>
      </c>
      <c r="G496" s="137">
        <f t="shared" si="28"/>
        <v>50</v>
      </c>
      <c r="H496" s="91"/>
      <c r="I496" s="91"/>
      <c r="J496" s="91"/>
      <c r="K496" s="91">
        <v>2</v>
      </c>
      <c r="L496" s="91"/>
      <c r="M496" s="91"/>
      <c r="N496" s="91">
        <v>4</v>
      </c>
      <c r="O496" s="91">
        <v>2</v>
      </c>
      <c r="P496" s="91"/>
      <c r="Q496" s="91"/>
      <c r="R496" s="91"/>
      <c r="S496" s="91"/>
      <c r="T496" s="91"/>
      <c r="U496" s="91"/>
      <c r="V496" s="91">
        <v>30</v>
      </c>
      <c r="W496" s="91">
        <v>7</v>
      </c>
      <c r="X496" s="91">
        <v>5</v>
      </c>
      <c r="Y496" s="91"/>
      <c r="Z496" s="91"/>
      <c r="AA496" s="91"/>
      <c r="AB496" s="91"/>
      <c r="AC496" s="132">
        <f>(VLOOKUP($H$8,Prices[],2,FALSE)*H496)+(VLOOKUP($I$8,Prices[],2,FALSE)*I496)+(VLOOKUP($J$8,Prices[],2,FALSE)*J496)+(VLOOKUP($K$8,Prices[],2,FALSE)*K496)+(VLOOKUP($L$8,Prices[],2,FALSE)*L496)+(VLOOKUP($M$8,Prices[],2,FALSE)*M496)+(VLOOKUP($N$8,Prices[],2,FALSE)*N496)+(VLOOKUP($T$8,Prices[],2,FALSE)*T496)+(VLOOKUP($U$8,Prices[],2,FALSE)*U496)+(VLOOKUP($V$8,Prices[],2,FALSE)*V496)+(VLOOKUP($W$8,Prices[],2,FALSE)*W496)+(VLOOKUP($X$8,Prices[],2,FALSE)*X496)+(VLOOKUP($Y$8,Prices[],2,FALSE)*Y496)+(VLOOKUP($Z$8,Prices[],2,FALSE)*Z496)+(VLOOKUP($AB$8,Prices[],2,FALSE)*AB496)+(VLOOKUP($O$8,Prices[],2,FALSE)*O496)+(VLOOKUP($P$8,Prices[],2,FALSE)*P496)+(VLOOKUP($Q$8,Prices[],2,FALSE)*Q496)+(VLOOKUP($R$8,Prices[],2,FALSE)*R496)+(VLOOKUP($AA$8,Prices[],2,FALSE)*AA496)+(VLOOKUP($S$8,Prices[],2,FALSE)*S496)</f>
        <v>5664500</v>
      </c>
      <c r="AE496" s="132">
        <f t="shared" si="29"/>
        <v>15</v>
      </c>
      <c r="AF496" s="91"/>
      <c r="AG496" s="91"/>
      <c r="AH496" s="91">
        <v>2</v>
      </c>
      <c r="AI496" s="91"/>
      <c r="AJ496" s="91"/>
      <c r="AK496" s="91"/>
      <c r="AL496" s="91">
        <v>2</v>
      </c>
      <c r="AM496" s="91">
        <v>1</v>
      </c>
      <c r="AN496" s="91"/>
      <c r="AO496" s="91"/>
      <c r="AP496" s="91">
        <v>10</v>
      </c>
      <c r="AQ496" s="91"/>
      <c r="AR496" s="91"/>
      <c r="AS496" s="91"/>
      <c r="AT496" s="91"/>
      <c r="AU496" s="132">
        <f>(VLOOKUP($AF$8,Prices[],2,FALSE)*AF496)+(VLOOKUP($AG$8,Prices[],2,FALSE)*AG496)+(VLOOKUP($AH$8,Prices[],2,FALSE)*AH496)+(VLOOKUP($AI$8,Prices[],2,FALSE)*AI496)+(VLOOKUP($AJ$8,Prices[],2,FALSE)*AJ496)+(VLOOKUP($AK$8,Prices[],2,FALSE)*AK496)+(VLOOKUP($AL$8,Prices[],2,FALSE)*AL496)+(VLOOKUP($AM$8,Prices[],2,FALSE)*AM496)+(VLOOKUP($AN$8,Prices[],2,FALSE)*AN496)+(VLOOKUP($AO$8,Prices[],2,FALSE)*AO496)+(VLOOKUP($AP$8,Prices[],2,FALSE)*AP496)+(VLOOKUP($AT$8,Prices[],2,FALSE)*AT496)+(VLOOKUP($AQ$8,Prices[],2,FALSE)*AQ496)+(VLOOKUP($AR$8,Prices[],2,FALSE)*AR496)+(VLOOKUP($AS$8,Prices[],2,FALSE)*AS496)</f>
        <v>1885500</v>
      </c>
      <c r="AV496" s="132">
        <f t="shared" si="30"/>
        <v>1982574.9999999998</v>
      </c>
      <c r="AW496" s="91" t="str">
        <f t="shared" si="31"/>
        <v>Credit is within Limit</v>
      </c>
      <c r="AX496" s="91" t="str">
        <f>IFERROR(IF(VLOOKUP(C496,'Overdue Credits'!$A:$F,6,0)&gt;2,"High Risk Customer",IF(VLOOKUP(C496,'Overdue Credits'!$A:$F,6,0)&gt;0,"Medium Risk Customer","Low Risk Customer")),"Low Risk Customer")</f>
        <v>Low Risk Customer</v>
      </c>
    </row>
    <row r="497" spans="1:50" x14ac:dyDescent="0.3">
      <c r="A497" s="14">
        <v>489</v>
      </c>
      <c r="B497" s="14" t="s">
        <v>22</v>
      </c>
      <c r="C497" s="14" t="s">
        <v>1132</v>
      </c>
      <c r="D497" s="14"/>
      <c r="E497" s="14" t="s">
        <v>1168</v>
      </c>
      <c r="F497" s="14" t="s">
        <v>753</v>
      </c>
      <c r="G497" s="137">
        <f t="shared" si="28"/>
        <v>0</v>
      </c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132">
        <f>(VLOOKUP($H$8,Prices[],2,FALSE)*H497)+(VLOOKUP($I$8,Prices[],2,FALSE)*I497)+(VLOOKUP($J$8,Prices[],2,FALSE)*J497)+(VLOOKUP($K$8,Prices[],2,FALSE)*K497)+(VLOOKUP($L$8,Prices[],2,FALSE)*L497)+(VLOOKUP($M$8,Prices[],2,FALSE)*M497)+(VLOOKUP($N$8,Prices[],2,FALSE)*N497)+(VLOOKUP($T$8,Prices[],2,FALSE)*T497)+(VLOOKUP($U$8,Prices[],2,FALSE)*U497)+(VLOOKUP($V$8,Prices[],2,FALSE)*V497)+(VLOOKUP($W$8,Prices[],2,FALSE)*W497)+(VLOOKUP($X$8,Prices[],2,FALSE)*X497)+(VLOOKUP($Y$8,Prices[],2,FALSE)*Y497)+(VLOOKUP($Z$8,Prices[],2,FALSE)*Z497)+(VLOOKUP($AB$8,Prices[],2,FALSE)*AB497)+(VLOOKUP($O$8,Prices[],2,FALSE)*O497)+(VLOOKUP($P$8,Prices[],2,FALSE)*P497)+(VLOOKUP($Q$8,Prices[],2,FALSE)*Q497)+(VLOOKUP($R$8,Prices[],2,FALSE)*R497)+(VLOOKUP($AA$8,Prices[],2,FALSE)*AA497)+(VLOOKUP($S$8,Prices[],2,FALSE)*S497)</f>
        <v>0</v>
      </c>
      <c r="AE497" s="132">
        <f t="shared" si="29"/>
        <v>0</v>
      </c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132">
        <f>(VLOOKUP($AF$8,Prices[],2,FALSE)*AF497)+(VLOOKUP($AG$8,Prices[],2,FALSE)*AG497)+(VLOOKUP($AH$8,Prices[],2,FALSE)*AH497)+(VLOOKUP($AI$8,Prices[],2,FALSE)*AI497)+(VLOOKUP($AJ$8,Prices[],2,FALSE)*AJ497)+(VLOOKUP($AK$8,Prices[],2,FALSE)*AK497)+(VLOOKUP($AL$8,Prices[],2,FALSE)*AL497)+(VLOOKUP($AM$8,Prices[],2,FALSE)*AM497)+(VLOOKUP($AN$8,Prices[],2,FALSE)*AN497)+(VLOOKUP($AO$8,Prices[],2,FALSE)*AO497)+(VLOOKUP($AP$8,Prices[],2,FALSE)*AP497)+(VLOOKUP($AT$8,Prices[],2,FALSE)*AT497)+(VLOOKUP($AQ$8,Prices[],2,FALSE)*AQ497)+(VLOOKUP($AR$8,Prices[],2,FALSE)*AR497)+(VLOOKUP($AS$8,Prices[],2,FALSE)*AS497)</f>
        <v>0</v>
      </c>
      <c r="AV497" s="132">
        <f t="shared" si="30"/>
        <v>0</v>
      </c>
      <c r="AW497" s="91" t="str">
        <f t="shared" si="31"/>
        <v xml:space="preserve"> </v>
      </c>
      <c r="AX497" s="91" t="str">
        <f>IFERROR(IF(VLOOKUP(C497,'Overdue Credits'!$A:$F,6,0)&gt;2,"High Risk Customer",IF(VLOOKUP(C497,'Overdue Credits'!$A:$F,6,0)&gt;0,"Medium Risk Customer","Low Risk Customer")),"Low Risk Customer")</f>
        <v>Low Risk Customer</v>
      </c>
    </row>
    <row r="498" spans="1:50" x14ac:dyDescent="0.3">
      <c r="A498" s="14">
        <v>490</v>
      </c>
      <c r="B498" s="14" t="s">
        <v>22</v>
      </c>
      <c r="C498" s="14" t="s">
        <v>1133</v>
      </c>
      <c r="D498" s="14"/>
      <c r="E498" s="14" t="s">
        <v>866</v>
      </c>
      <c r="F498" s="14" t="s">
        <v>753</v>
      </c>
      <c r="G498" s="137">
        <f t="shared" si="28"/>
        <v>0</v>
      </c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132">
        <f>(VLOOKUP($H$8,Prices[],2,FALSE)*H498)+(VLOOKUP($I$8,Prices[],2,FALSE)*I498)+(VLOOKUP($J$8,Prices[],2,FALSE)*J498)+(VLOOKUP($K$8,Prices[],2,FALSE)*K498)+(VLOOKUP($L$8,Prices[],2,FALSE)*L498)+(VLOOKUP($M$8,Prices[],2,FALSE)*M498)+(VLOOKUP($N$8,Prices[],2,FALSE)*N498)+(VLOOKUP($T$8,Prices[],2,FALSE)*T498)+(VLOOKUP($U$8,Prices[],2,FALSE)*U498)+(VLOOKUP($V$8,Prices[],2,FALSE)*V498)+(VLOOKUP($W$8,Prices[],2,FALSE)*W498)+(VLOOKUP($X$8,Prices[],2,FALSE)*X498)+(VLOOKUP($Y$8,Prices[],2,FALSE)*Y498)+(VLOOKUP($Z$8,Prices[],2,FALSE)*Z498)+(VLOOKUP($AB$8,Prices[],2,FALSE)*AB498)+(VLOOKUP($O$8,Prices[],2,FALSE)*O498)+(VLOOKUP($P$8,Prices[],2,FALSE)*P498)+(VLOOKUP($Q$8,Prices[],2,FALSE)*Q498)+(VLOOKUP($R$8,Prices[],2,FALSE)*R498)+(VLOOKUP($AA$8,Prices[],2,FALSE)*AA498)+(VLOOKUP($S$8,Prices[],2,FALSE)*S498)</f>
        <v>0</v>
      </c>
      <c r="AE498" s="132">
        <f t="shared" si="29"/>
        <v>0</v>
      </c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132">
        <f>(VLOOKUP($AF$8,Prices[],2,FALSE)*AF498)+(VLOOKUP($AG$8,Prices[],2,FALSE)*AG498)+(VLOOKUP($AH$8,Prices[],2,FALSE)*AH498)+(VLOOKUP($AI$8,Prices[],2,FALSE)*AI498)+(VLOOKUP($AJ$8,Prices[],2,FALSE)*AJ498)+(VLOOKUP($AK$8,Prices[],2,FALSE)*AK498)+(VLOOKUP($AL$8,Prices[],2,FALSE)*AL498)+(VLOOKUP($AM$8,Prices[],2,FALSE)*AM498)+(VLOOKUP($AN$8,Prices[],2,FALSE)*AN498)+(VLOOKUP($AO$8,Prices[],2,FALSE)*AO498)+(VLOOKUP($AP$8,Prices[],2,FALSE)*AP498)+(VLOOKUP($AT$8,Prices[],2,FALSE)*AT498)+(VLOOKUP($AQ$8,Prices[],2,FALSE)*AQ498)+(VLOOKUP($AR$8,Prices[],2,FALSE)*AR498)+(VLOOKUP($AS$8,Prices[],2,FALSE)*AS498)</f>
        <v>0</v>
      </c>
      <c r="AV498" s="132">
        <f t="shared" si="30"/>
        <v>0</v>
      </c>
      <c r="AW498" s="91" t="str">
        <f t="shared" si="31"/>
        <v xml:space="preserve"> </v>
      </c>
      <c r="AX498" s="91" t="str">
        <f>IFERROR(IF(VLOOKUP(C498,'Overdue Credits'!$A:$F,6,0)&gt;2,"High Risk Customer",IF(VLOOKUP(C498,'Overdue Credits'!$A:$F,6,0)&gt;0,"Medium Risk Customer","Low Risk Customer")),"Low Risk Customer")</f>
        <v>Low Risk Customer</v>
      </c>
    </row>
    <row r="499" spans="1:50" x14ac:dyDescent="0.3">
      <c r="A499" s="14">
        <v>491</v>
      </c>
      <c r="B499" s="14" t="s">
        <v>22</v>
      </c>
      <c r="C499" s="14" t="s">
        <v>1134</v>
      </c>
      <c r="D499" s="14"/>
      <c r="E499" s="14" t="s">
        <v>872</v>
      </c>
      <c r="F499" s="14" t="s">
        <v>753</v>
      </c>
      <c r="G499" s="137">
        <f t="shared" si="28"/>
        <v>0</v>
      </c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132">
        <f>(VLOOKUP($H$8,Prices[],2,FALSE)*H499)+(VLOOKUP($I$8,Prices[],2,FALSE)*I499)+(VLOOKUP($J$8,Prices[],2,FALSE)*J499)+(VLOOKUP($K$8,Prices[],2,FALSE)*K499)+(VLOOKUP($L$8,Prices[],2,FALSE)*L499)+(VLOOKUP($M$8,Prices[],2,FALSE)*M499)+(VLOOKUP($N$8,Prices[],2,FALSE)*N499)+(VLOOKUP($T$8,Prices[],2,FALSE)*T499)+(VLOOKUP($U$8,Prices[],2,FALSE)*U499)+(VLOOKUP($V$8,Prices[],2,FALSE)*V499)+(VLOOKUP($W$8,Prices[],2,FALSE)*W499)+(VLOOKUP($X$8,Prices[],2,FALSE)*X499)+(VLOOKUP($Y$8,Prices[],2,FALSE)*Y499)+(VLOOKUP($Z$8,Prices[],2,FALSE)*Z499)+(VLOOKUP($AB$8,Prices[],2,FALSE)*AB499)+(VLOOKUP($O$8,Prices[],2,FALSE)*O499)+(VLOOKUP($P$8,Prices[],2,FALSE)*P499)+(VLOOKUP($Q$8,Prices[],2,FALSE)*Q499)+(VLOOKUP($R$8,Prices[],2,FALSE)*R499)+(VLOOKUP($AA$8,Prices[],2,FALSE)*AA499)+(VLOOKUP($S$8,Prices[],2,FALSE)*S499)</f>
        <v>0</v>
      </c>
      <c r="AE499" s="132">
        <f t="shared" si="29"/>
        <v>0</v>
      </c>
      <c r="AF499" s="91"/>
      <c r="AG499" s="91"/>
      <c r="AH499" s="91"/>
      <c r="AI499" s="91"/>
      <c r="AJ499" s="91"/>
      <c r="AK499" s="91"/>
      <c r="AL499" s="91"/>
      <c r="AM499" s="91"/>
      <c r="AN499" s="91"/>
      <c r="AO499" s="91"/>
      <c r="AP499" s="91"/>
      <c r="AQ499" s="91"/>
      <c r="AR499" s="91"/>
      <c r="AS499" s="91"/>
      <c r="AT499" s="91"/>
      <c r="AU499" s="132">
        <f>(VLOOKUP($AF$8,Prices[],2,FALSE)*AF499)+(VLOOKUP($AG$8,Prices[],2,FALSE)*AG499)+(VLOOKUP($AH$8,Prices[],2,FALSE)*AH499)+(VLOOKUP($AI$8,Prices[],2,FALSE)*AI499)+(VLOOKUP($AJ$8,Prices[],2,FALSE)*AJ499)+(VLOOKUP($AK$8,Prices[],2,FALSE)*AK499)+(VLOOKUP($AL$8,Prices[],2,FALSE)*AL499)+(VLOOKUP($AM$8,Prices[],2,FALSE)*AM499)+(VLOOKUP($AN$8,Prices[],2,FALSE)*AN499)+(VLOOKUP($AO$8,Prices[],2,FALSE)*AO499)+(VLOOKUP($AP$8,Prices[],2,FALSE)*AP499)+(VLOOKUP($AT$8,Prices[],2,FALSE)*AT499)+(VLOOKUP($AQ$8,Prices[],2,FALSE)*AQ499)+(VLOOKUP($AR$8,Prices[],2,FALSE)*AR499)+(VLOOKUP($AS$8,Prices[],2,FALSE)*AS499)</f>
        <v>0</v>
      </c>
      <c r="AV499" s="132">
        <f t="shared" si="30"/>
        <v>0</v>
      </c>
      <c r="AW499" s="91" t="str">
        <f t="shared" si="31"/>
        <v xml:space="preserve"> </v>
      </c>
      <c r="AX499" s="91" t="str">
        <f>IFERROR(IF(VLOOKUP(C499,'Overdue Credits'!$A:$F,6,0)&gt;2,"High Risk Customer",IF(VLOOKUP(C499,'Overdue Credits'!$A:$F,6,0)&gt;0,"Medium Risk Customer","Low Risk Customer")),"Low Risk Customer")</f>
        <v>Low Risk Customer</v>
      </c>
    </row>
    <row r="500" spans="1:50" x14ac:dyDescent="0.3">
      <c r="A500" s="14">
        <v>492</v>
      </c>
      <c r="B500" s="14" t="s">
        <v>22</v>
      </c>
      <c r="C500" s="14" t="s">
        <v>1135</v>
      </c>
      <c r="D500" s="14"/>
      <c r="E500" s="14" t="s">
        <v>860</v>
      </c>
      <c r="F500" s="14" t="s">
        <v>753</v>
      </c>
      <c r="G500" s="137">
        <f t="shared" si="28"/>
        <v>0</v>
      </c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132">
        <f>(VLOOKUP($H$8,Prices[],2,FALSE)*H500)+(VLOOKUP($I$8,Prices[],2,FALSE)*I500)+(VLOOKUP($J$8,Prices[],2,FALSE)*J500)+(VLOOKUP($K$8,Prices[],2,FALSE)*K500)+(VLOOKUP($L$8,Prices[],2,FALSE)*L500)+(VLOOKUP($M$8,Prices[],2,FALSE)*M500)+(VLOOKUP($N$8,Prices[],2,FALSE)*N500)+(VLOOKUP($T$8,Prices[],2,FALSE)*T500)+(VLOOKUP($U$8,Prices[],2,FALSE)*U500)+(VLOOKUP($V$8,Prices[],2,FALSE)*V500)+(VLOOKUP($W$8,Prices[],2,FALSE)*W500)+(VLOOKUP($X$8,Prices[],2,FALSE)*X500)+(VLOOKUP($Y$8,Prices[],2,FALSE)*Y500)+(VLOOKUP($Z$8,Prices[],2,FALSE)*Z500)+(VLOOKUP($AB$8,Prices[],2,FALSE)*AB500)+(VLOOKUP($O$8,Prices[],2,FALSE)*O500)+(VLOOKUP($P$8,Prices[],2,FALSE)*P500)+(VLOOKUP($Q$8,Prices[],2,FALSE)*Q500)+(VLOOKUP($R$8,Prices[],2,FALSE)*R500)+(VLOOKUP($AA$8,Prices[],2,FALSE)*AA500)+(VLOOKUP($S$8,Prices[],2,FALSE)*S500)</f>
        <v>0</v>
      </c>
      <c r="AE500" s="132">
        <f t="shared" si="29"/>
        <v>0</v>
      </c>
      <c r="AF500" s="91"/>
      <c r="AG500" s="91"/>
      <c r="AH500" s="91"/>
      <c r="AI500" s="91"/>
      <c r="AJ500" s="91"/>
      <c r="AK500" s="91"/>
      <c r="AL500" s="91"/>
      <c r="AM500" s="91"/>
      <c r="AN500" s="91"/>
      <c r="AO500" s="91"/>
      <c r="AP500" s="91"/>
      <c r="AQ500" s="91"/>
      <c r="AR500" s="91"/>
      <c r="AS500" s="91"/>
      <c r="AT500" s="91"/>
      <c r="AU500" s="132">
        <f>(VLOOKUP($AF$8,Prices[],2,FALSE)*AF500)+(VLOOKUP($AG$8,Prices[],2,FALSE)*AG500)+(VLOOKUP($AH$8,Prices[],2,FALSE)*AH500)+(VLOOKUP($AI$8,Prices[],2,FALSE)*AI500)+(VLOOKUP($AJ$8,Prices[],2,FALSE)*AJ500)+(VLOOKUP($AK$8,Prices[],2,FALSE)*AK500)+(VLOOKUP($AL$8,Prices[],2,FALSE)*AL500)+(VLOOKUP($AM$8,Prices[],2,FALSE)*AM500)+(VLOOKUP($AN$8,Prices[],2,FALSE)*AN500)+(VLOOKUP($AO$8,Prices[],2,FALSE)*AO500)+(VLOOKUP($AP$8,Prices[],2,FALSE)*AP500)+(VLOOKUP($AT$8,Prices[],2,FALSE)*AT500)+(VLOOKUP($AQ$8,Prices[],2,FALSE)*AQ500)+(VLOOKUP($AR$8,Prices[],2,FALSE)*AR500)+(VLOOKUP($AS$8,Prices[],2,FALSE)*AS500)</f>
        <v>0</v>
      </c>
      <c r="AV500" s="132">
        <f t="shared" si="30"/>
        <v>0</v>
      </c>
      <c r="AW500" s="91" t="str">
        <f t="shared" si="31"/>
        <v xml:space="preserve"> </v>
      </c>
      <c r="AX500" s="91" t="str">
        <f>IFERROR(IF(VLOOKUP(C500,'Overdue Credits'!$A:$F,6,0)&gt;2,"High Risk Customer",IF(VLOOKUP(C500,'Overdue Credits'!$A:$F,6,0)&gt;0,"Medium Risk Customer","Low Risk Customer")),"Low Risk Customer")</f>
        <v>Low Risk Customer</v>
      </c>
    </row>
    <row r="501" spans="1:50" x14ac:dyDescent="0.3">
      <c r="A501" s="14">
        <v>493</v>
      </c>
      <c r="B501" s="14" t="s">
        <v>22</v>
      </c>
      <c r="C501" s="14" t="s">
        <v>245</v>
      </c>
      <c r="D501" s="14"/>
      <c r="E501" s="14" t="s">
        <v>1169</v>
      </c>
      <c r="F501" s="14" t="s">
        <v>753</v>
      </c>
      <c r="G501" s="137">
        <f t="shared" si="28"/>
        <v>0</v>
      </c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132">
        <f>(VLOOKUP($H$8,Prices[],2,FALSE)*H501)+(VLOOKUP($I$8,Prices[],2,FALSE)*I501)+(VLOOKUP($J$8,Prices[],2,FALSE)*J501)+(VLOOKUP($K$8,Prices[],2,FALSE)*K501)+(VLOOKUP($L$8,Prices[],2,FALSE)*L501)+(VLOOKUP($M$8,Prices[],2,FALSE)*M501)+(VLOOKUP($N$8,Prices[],2,FALSE)*N501)+(VLOOKUP($T$8,Prices[],2,FALSE)*T501)+(VLOOKUP($U$8,Prices[],2,FALSE)*U501)+(VLOOKUP($V$8,Prices[],2,FALSE)*V501)+(VLOOKUP($W$8,Prices[],2,FALSE)*W501)+(VLOOKUP($X$8,Prices[],2,FALSE)*X501)+(VLOOKUP($Y$8,Prices[],2,FALSE)*Y501)+(VLOOKUP($Z$8,Prices[],2,FALSE)*Z501)+(VLOOKUP($AB$8,Prices[],2,FALSE)*AB501)+(VLOOKUP($O$8,Prices[],2,FALSE)*O501)+(VLOOKUP($P$8,Prices[],2,FALSE)*P501)+(VLOOKUP($Q$8,Prices[],2,FALSE)*Q501)+(VLOOKUP($R$8,Prices[],2,FALSE)*R501)+(VLOOKUP($AA$8,Prices[],2,FALSE)*AA501)+(VLOOKUP($S$8,Prices[],2,FALSE)*S501)</f>
        <v>0</v>
      </c>
      <c r="AE501" s="132">
        <f t="shared" si="29"/>
        <v>0</v>
      </c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91"/>
      <c r="AR501" s="91"/>
      <c r="AS501" s="91"/>
      <c r="AT501" s="91"/>
      <c r="AU501" s="132">
        <f>(VLOOKUP($AF$8,Prices[],2,FALSE)*AF501)+(VLOOKUP($AG$8,Prices[],2,FALSE)*AG501)+(VLOOKUP($AH$8,Prices[],2,FALSE)*AH501)+(VLOOKUP($AI$8,Prices[],2,FALSE)*AI501)+(VLOOKUP($AJ$8,Prices[],2,FALSE)*AJ501)+(VLOOKUP($AK$8,Prices[],2,FALSE)*AK501)+(VLOOKUP($AL$8,Prices[],2,FALSE)*AL501)+(VLOOKUP($AM$8,Prices[],2,FALSE)*AM501)+(VLOOKUP($AN$8,Prices[],2,FALSE)*AN501)+(VLOOKUP($AO$8,Prices[],2,FALSE)*AO501)+(VLOOKUP($AP$8,Prices[],2,FALSE)*AP501)+(VLOOKUP($AT$8,Prices[],2,FALSE)*AT501)+(VLOOKUP($AQ$8,Prices[],2,FALSE)*AQ501)+(VLOOKUP($AR$8,Prices[],2,FALSE)*AR501)+(VLOOKUP($AS$8,Prices[],2,FALSE)*AS501)</f>
        <v>0</v>
      </c>
      <c r="AV501" s="132">
        <f t="shared" si="30"/>
        <v>0</v>
      </c>
      <c r="AW501" s="91" t="str">
        <f t="shared" si="31"/>
        <v xml:space="preserve"> </v>
      </c>
      <c r="AX501" s="91" t="str">
        <f>IFERROR(IF(VLOOKUP(C501,'Overdue Credits'!$A:$F,6,0)&gt;2,"High Risk Customer",IF(VLOOKUP(C501,'Overdue Credits'!$A:$F,6,0)&gt;0,"Medium Risk Customer","Low Risk Customer")),"Low Risk Customer")</f>
        <v>Low Risk Customer</v>
      </c>
    </row>
    <row r="502" spans="1:50" x14ac:dyDescent="0.3">
      <c r="A502" s="14">
        <v>494</v>
      </c>
      <c r="B502" s="14" t="s">
        <v>22</v>
      </c>
      <c r="C502" s="14" t="s">
        <v>861</v>
      </c>
      <c r="D502" s="14"/>
      <c r="E502" s="14" t="s">
        <v>862</v>
      </c>
      <c r="F502" s="14" t="s">
        <v>753</v>
      </c>
      <c r="G502" s="137">
        <f t="shared" si="28"/>
        <v>0</v>
      </c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132">
        <f>(VLOOKUP($H$8,Prices[],2,FALSE)*H502)+(VLOOKUP($I$8,Prices[],2,FALSE)*I502)+(VLOOKUP($J$8,Prices[],2,FALSE)*J502)+(VLOOKUP($K$8,Prices[],2,FALSE)*K502)+(VLOOKUP($L$8,Prices[],2,FALSE)*L502)+(VLOOKUP($M$8,Prices[],2,FALSE)*M502)+(VLOOKUP($N$8,Prices[],2,FALSE)*N502)+(VLOOKUP($T$8,Prices[],2,FALSE)*T502)+(VLOOKUP($U$8,Prices[],2,FALSE)*U502)+(VLOOKUP($V$8,Prices[],2,FALSE)*V502)+(VLOOKUP($W$8,Prices[],2,FALSE)*W502)+(VLOOKUP($X$8,Prices[],2,FALSE)*X502)+(VLOOKUP($Y$8,Prices[],2,FALSE)*Y502)+(VLOOKUP($Z$8,Prices[],2,FALSE)*Z502)+(VLOOKUP($AB$8,Prices[],2,FALSE)*AB502)+(VLOOKUP($O$8,Prices[],2,FALSE)*O502)+(VLOOKUP($P$8,Prices[],2,FALSE)*P502)+(VLOOKUP($Q$8,Prices[],2,FALSE)*Q502)+(VLOOKUP($R$8,Prices[],2,FALSE)*R502)+(VLOOKUP($AA$8,Prices[],2,FALSE)*AA502)+(VLOOKUP($S$8,Prices[],2,FALSE)*S502)</f>
        <v>0</v>
      </c>
      <c r="AE502" s="132">
        <f t="shared" si="29"/>
        <v>0</v>
      </c>
      <c r="AF502" s="91"/>
      <c r="AG502" s="91"/>
      <c r="AH502" s="91"/>
      <c r="AI502" s="91"/>
      <c r="AJ502" s="91"/>
      <c r="AK502" s="91"/>
      <c r="AL502" s="91"/>
      <c r="AM502" s="91"/>
      <c r="AN502" s="91"/>
      <c r="AO502" s="91"/>
      <c r="AP502" s="91"/>
      <c r="AQ502" s="91"/>
      <c r="AR502" s="91"/>
      <c r="AS502" s="91"/>
      <c r="AT502" s="91"/>
      <c r="AU502" s="132">
        <f>(VLOOKUP($AF$8,Prices[],2,FALSE)*AF502)+(VLOOKUP($AG$8,Prices[],2,FALSE)*AG502)+(VLOOKUP($AH$8,Prices[],2,FALSE)*AH502)+(VLOOKUP($AI$8,Prices[],2,FALSE)*AI502)+(VLOOKUP($AJ$8,Prices[],2,FALSE)*AJ502)+(VLOOKUP($AK$8,Prices[],2,FALSE)*AK502)+(VLOOKUP($AL$8,Prices[],2,FALSE)*AL502)+(VLOOKUP($AM$8,Prices[],2,FALSE)*AM502)+(VLOOKUP($AN$8,Prices[],2,FALSE)*AN502)+(VLOOKUP($AO$8,Prices[],2,FALSE)*AO502)+(VLOOKUP($AP$8,Prices[],2,FALSE)*AP502)+(VLOOKUP($AT$8,Prices[],2,FALSE)*AT502)+(VLOOKUP($AQ$8,Prices[],2,FALSE)*AQ502)+(VLOOKUP($AR$8,Prices[],2,FALSE)*AR502)+(VLOOKUP($AS$8,Prices[],2,FALSE)*AS502)</f>
        <v>0</v>
      </c>
      <c r="AV502" s="132">
        <f t="shared" si="30"/>
        <v>0</v>
      </c>
      <c r="AW502" s="91" t="str">
        <f t="shared" si="31"/>
        <v xml:space="preserve"> </v>
      </c>
      <c r="AX502" s="91" t="str">
        <f>IFERROR(IF(VLOOKUP(C502,'Overdue Credits'!$A:$F,6,0)&gt;2,"High Risk Customer",IF(VLOOKUP(C502,'Overdue Credits'!$A:$F,6,0)&gt;0,"Medium Risk Customer","Low Risk Customer")),"Low Risk Customer")</f>
        <v>Low Risk Customer</v>
      </c>
    </row>
    <row r="503" spans="1:50" x14ac:dyDescent="0.3">
      <c r="A503" s="14">
        <v>495</v>
      </c>
      <c r="B503" s="14" t="s">
        <v>22</v>
      </c>
      <c r="C503" s="14" t="s">
        <v>1136</v>
      </c>
      <c r="D503" s="14"/>
      <c r="E503" s="14" t="s">
        <v>1170</v>
      </c>
      <c r="F503" s="14" t="s">
        <v>753</v>
      </c>
      <c r="G503" s="137">
        <f t="shared" si="28"/>
        <v>0</v>
      </c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132">
        <f>(VLOOKUP($H$8,Prices[],2,FALSE)*H503)+(VLOOKUP($I$8,Prices[],2,FALSE)*I503)+(VLOOKUP($J$8,Prices[],2,FALSE)*J503)+(VLOOKUP($K$8,Prices[],2,FALSE)*K503)+(VLOOKUP($L$8,Prices[],2,FALSE)*L503)+(VLOOKUP($M$8,Prices[],2,FALSE)*M503)+(VLOOKUP($N$8,Prices[],2,FALSE)*N503)+(VLOOKUP($T$8,Prices[],2,FALSE)*T503)+(VLOOKUP($U$8,Prices[],2,FALSE)*U503)+(VLOOKUP($V$8,Prices[],2,FALSE)*V503)+(VLOOKUP($W$8,Prices[],2,FALSE)*W503)+(VLOOKUP($X$8,Prices[],2,FALSE)*X503)+(VLOOKUP($Y$8,Prices[],2,FALSE)*Y503)+(VLOOKUP($Z$8,Prices[],2,FALSE)*Z503)+(VLOOKUP($AB$8,Prices[],2,FALSE)*AB503)+(VLOOKUP($O$8,Prices[],2,FALSE)*O503)+(VLOOKUP($P$8,Prices[],2,FALSE)*P503)+(VLOOKUP($Q$8,Prices[],2,FALSE)*Q503)+(VLOOKUP($R$8,Prices[],2,FALSE)*R503)+(VLOOKUP($AA$8,Prices[],2,FALSE)*AA503)+(VLOOKUP($S$8,Prices[],2,FALSE)*S503)</f>
        <v>0</v>
      </c>
      <c r="AE503" s="132">
        <f t="shared" si="29"/>
        <v>0</v>
      </c>
      <c r="AF503" s="91"/>
      <c r="AG503" s="91"/>
      <c r="AH503" s="91"/>
      <c r="AI503" s="91"/>
      <c r="AJ503" s="91"/>
      <c r="AK503" s="91"/>
      <c r="AL503" s="91"/>
      <c r="AM503" s="91"/>
      <c r="AN503" s="91"/>
      <c r="AO503" s="91"/>
      <c r="AP503" s="91"/>
      <c r="AQ503" s="91"/>
      <c r="AR503" s="91"/>
      <c r="AS503" s="91"/>
      <c r="AT503" s="91"/>
      <c r="AU503" s="132">
        <f>(VLOOKUP($AF$8,Prices[],2,FALSE)*AF503)+(VLOOKUP($AG$8,Prices[],2,FALSE)*AG503)+(VLOOKUP($AH$8,Prices[],2,FALSE)*AH503)+(VLOOKUP($AI$8,Prices[],2,FALSE)*AI503)+(VLOOKUP($AJ$8,Prices[],2,FALSE)*AJ503)+(VLOOKUP($AK$8,Prices[],2,FALSE)*AK503)+(VLOOKUP($AL$8,Prices[],2,FALSE)*AL503)+(VLOOKUP($AM$8,Prices[],2,FALSE)*AM503)+(VLOOKUP($AN$8,Prices[],2,FALSE)*AN503)+(VLOOKUP($AO$8,Prices[],2,FALSE)*AO503)+(VLOOKUP($AP$8,Prices[],2,FALSE)*AP503)+(VLOOKUP($AT$8,Prices[],2,FALSE)*AT503)+(VLOOKUP($AQ$8,Prices[],2,FALSE)*AQ503)+(VLOOKUP($AR$8,Prices[],2,FALSE)*AR503)+(VLOOKUP($AS$8,Prices[],2,FALSE)*AS503)</f>
        <v>0</v>
      </c>
      <c r="AV503" s="132">
        <f t="shared" si="30"/>
        <v>0</v>
      </c>
      <c r="AW503" s="91" t="str">
        <f t="shared" si="31"/>
        <v xml:space="preserve"> </v>
      </c>
      <c r="AX503" s="91" t="str">
        <f>IFERROR(IF(VLOOKUP(C503,'Overdue Credits'!$A:$F,6,0)&gt;2,"High Risk Customer",IF(VLOOKUP(C503,'Overdue Credits'!$A:$F,6,0)&gt;0,"Medium Risk Customer","Low Risk Customer")),"Low Risk Customer")</f>
        <v>Low Risk Customer</v>
      </c>
    </row>
    <row r="504" spans="1:50" x14ac:dyDescent="0.3">
      <c r="A504" s="14">
        <v>496</v>
      </c>
      <c r="B504" s="14" t="s">
        <v>22</v>
      </c>
      <c r="C504" s="14" t="s">
        <v>1137</v>
      </c>
      <c r="D504" s="14"/>
      <c r="E504" s="14" t="s">
        <v>1171</v>
      </c>
      <c r="F504" s="14" t="s">
        <v>753</v>
      </c>
      <c r="G504" s="137">
        <f t="shared" si="28"/>
        <v>0</v>
      </c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132">
        <f>(VLOOKUP($H$8,Prices[],2,FALSE)*H504)+(VLOOKUP($I$8,Prices[],2,FALSE)*I504)+(VLOOKUP($J$8,Prices[],2,FALSE)*J504)+(VLOOKUP($K$8,Prices[],2,FALSE)*K504)+(VLOOKUP($L$8,Prices[],2,FALSE)*L504)+(VLOOKUP($M$8,Prices[],2,FALSE)*M504)+(VLOOKUP($N$8,Prices[],2,FALSE)*N504)+(VLOOKUP($T$8,Prices[],2,FALSE)*T504)+(VLOOKUP($U$8,Prices[],2,FALSE)*U504)+(VLOOKUP($V$8,Prices[],2,FALSE)*V504)+(VLOOKUP($W$8,Prices[],2,FALSE)*W504)+(VLOOKUP($X$8,Prices[],2,FALSE)*X504)+(VLOOKUP($Y$8,Prices[],2,FALSE)*Y504)+(VLOOKUP($Z$8,Prices[],2,FALSE)*Z504)+(VLOOKUP($AB$8,Prices[],2,FALSE)*AB504)+(VLOOKUP($O$8,Prices[],2,FALSE)*O504)+(VLOOKUP($P$8,Prices[],2,FALSE)*P504)+(VLOOKUP($Q$8,Prices[],2,FALSE)*Q504)+(VLOOKUP($R$8,Prices[],2,FALSE)*R504)+(VLOOKUP($AA$8,Prices[],2,FALSE)*AA504)+(VLOOKUP($S$8,Prices[],2,FALSE)*S504)</f>
        <v>0</v>
      </c>
      <c r="AE504" s="132">
        <f t="shared" si="29"/>
        <v>0</v>
      </c>
      <c r="AF504" s="91"/>
      <c r="AG504" s="91"/>
      <c r="AH504" s="91"/>
      <c r="AI504" s="91"/>
      <c r="AJ504" s="91"/>
      <c r="AK504" s="91"/>
      <c r="AL504" s="91"/>
      <c r="AM504" s="91"/>
      <c r="AN504" s="91"/>
      <c r="AO504" s="91"/>
      <c r="AP504" s="91"/>
      <c r="AQ504" s="91"/>
      <c r="AR504" s="91"/>
      <c r="AS504" s="91"/>
      <c r="AT504" s="91"/>
      <c r="AU504" s="132">
        <f>(VLOOKUP($AF$8,Prices[],2,FALSE)*AF504)+(VLOOKUP($AG$8,Prices[],2,FALSE)*AG504)+(VLOOKUP($AH$8,Prices[],2,FALSE)*AH504)+(VLOOKUP($AI$8,Prices[],2,FALSE)*AI504)+(VLOOKUP($AJ$8,Prices[],2,FALSE)*AJ504)+(VLOOKUP($AK$8,Prices[],2,FALSE)*AK504)+(VLOOKUP($AL$8,Prices[],2,FALSE)*AL504)+(VLOOKUP($AM$8,Prices[],2,FALSE)*AM504)+(VLOOKUP($AN$8,Prices[],2,FALSE)*AN504)+(VLOOKUP($AO$8,Prices[],2,FALSE)*AO504)+(VLOOKUP($AP$8,Prices[],2,FALSE)*AP504)+(VLOOKUP($AT$8,Prices[],2,FALSE)*AT504)+(VLOOKUP($AQ$8,Prices[],2,FALSE)*AQ504)+(VLOOKUP($AR$8,Prices[],2,FALSE)*AR504)+(VLOOKUP($AS$8,Prices[],2,FALSE)*AS504)</f>
        <v>0</v>
      </c>
      <c r="AV504" s="132">
        <f t="shared" si="30"/>
        <v>0</v>
      </c>
      <c r="AW504" s="91" t="str">
        <f t="shared" si="31"/>
        <v xml:space="preserve"> </v>
      </c>
      <c r="AX504" s="91" t="str">
        <f>IFERROR(IF(VLOOKUP(C504,'Overdue Credits'!$A:$F,6,0)&gt;2,"High Risk Customer",IF(VLOOKUP(C504,'Overdue Credits'!$A:$F,6,0)&gt;0,"Medium Risk Customer","Low Risk Customer")),"Low Risk Customer")</f>
        <v>Low Risk Customer</v>
      </c>
    </row>
    <row r="505" spans="1:50" x14ac:dyDescent="0.3">
      <c r="A505" s="14">
        <v>497</v>
      </c>
      <c r="B505" s="14" t="s">
        <v>22</v>
      </c>
      <c r="C505" s="14" t="s">
        <v>1138</v>
      </c>
      <c r="D505" s="14"/>
      <c r="E505" s="14" t="s">
        <v>1172</v>
      </c>
      <c r="F505" s="14" t="s">
        <v>753</v>
      </c>
      <c r="G505" s="137">
        <f t="shared" si="28"/>
        <v>0</v>
      </c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132">
        <f>(VLOOKUP($H$8,Prices[],2,FALSE)*H505)+(VLOOKUP($I$8,Prices[],2,FALSE)*I505)+(VLOOKUP($J$8,Prices[],2,FALSE)*J505)+(VLOOKUP($K$8,Prices[],2,FALSE)*K505)+(VLOOKUP($L$8,Prices[],2,FALSE)*L505)+(VLOOKUP($M$8,Prices[],2,FALSE)*M505)+(VLOOKUP($N$8,Prices[],2,FALSE)*N505)+(VLOOKUP($T$8,Prices[],2,FALSE)*T505)+(VLOOKUP($U$8,Prices[],2,FALSE)*U505)+(VLOOKUP($V$8,Prices[],2,FALSE)*V505)+(VLOOKUP($W$8,Prices[],2,FALSE)*W505)+(VLOOKUP($X$8,Prices[],2,FALSE)*X505)+(VLOOKUP($Y$8,Prices[],2,FALSE)*Y505)+(VLOOKUP($Z$8,Prices[],2,FALSE)*Z505)+(VLOOKUP($AB$8,Prices[],2,FALSE)*AB505)+(VLOOKUP($O$8,Prices[],2,FALSE)*O505)+(VLOOKUP($P$8,Prices[],2,FALSE)*P505)+(VLOOKUP($Q$8,Prices[],2,FALSE)*Q505)+(VLOOKUP($R$8,Prices[],2,FALSE)*R505)+(VLOOKUP($AA$8,Prices[],2,FALSE)*AA505)+(VLOOKUP($S$8,Prices[],2,FALSE)*S505)</f>
        <v>0</v>
      </c>
      <c r="AE505" s="132">
        <f t="shared" si="29"/>
        <v>0</v>
      </c>
      <c r="AF505" s="91"/>
      <c r="AG505" s="91"/>
      <c r="AH505" s="91"/>
      <c r="AI505" s="91"/>
      <c r="AJ505" s="91"/>
      <c r="AK505" s="91"/>
      <c r="AL505" s="91"/>
      <c r="AM505" s="91"/>
      <c r="AN505" s="91"/>
      <c r="AO505" s="91"/>
      <c r="AP505" s="91"/>
      <c r="AQ505" s="91"/>
      <c r="AR505" s="91"/>
      <c r="AS505" s="91"/>
      <c r="AT505" s="91"/>
      <c r="AU505" s="132">
        <f>(VLOOKUP($AF$8,Prices[],2,FALSE)*AF505)+(VLOOKUP($AG$8,Prices[],2,FALSE)*AG505)+(VLOOKUP($AH$8,Prices[],2,FALSE)*AH505)+(VLOOKUP($AI$8,Prices[],2,FALSE)*AI505)+(VLOOKUP($AJ$8,Prices[],2,FALSE)*AJ505)+(VLOOKUP($AK$8,Prices[],2,FALSE)*AK505)+(VLOOKUP($AL$8,Prices[],2,FALSE)*AL505)+(VLOOKUP($AM$8,Prices[],2,FALSE)*AM505)+(VLOOKUP($AN$8,Prices[],2,FALSE)*AN505)+(VLOOKUP($AO$8,Prices[],2,FALSE)*AO505)+(VLOOKUP($AP$8,Prices[],2,FALSE)*AP505)+(VLOOKUP($AT$8,Prices[],2,FALSE)*AT505)+(VLOOKUP($AQ$8,Prices[],2,FALSE)*AQ505)+(VLOOKUP($AR$8,Prices[],2,FALSE)*AR505)+(VLOOKUP($AS$8,Prices[],2,FALSE)*AS505)</f>
        <v>0</v>
      </c>
      <c r="AV505" s="132">
        <f t="shared" si="30"/>
        <v>0</v>
      </c>
      <c r="AW505" s="91" t="str">
        <f t="shared" si="31"/>
        <v xml:space="preserve"> </v>
      </c>
      <c r="AX505" s="91" t="str">
        <f>IFERROR(IF(VLOOKUP(C505,'Overdue Credits'!$A:$F,6,0)&gt;2,"High Risk Customer",IF(VLOOKUP(C505,'Overdue Credits'!$A:$F,6,0)&gt;0,"Medium Risk Customer","Low Risk Customer")),"Low Risk Customer")</f>
        <v>Low Risk Customer</v>
      </c>
    </row>
    <row r="506" spans="1:50" x14ac:dyDescent="0.3">
      <c r="A506" s="14">
        <v>498</v>
      </c>
      <c r="B506" s="14" t="s">
        <v>22</v>
      </c>
      <c r="C506" s="14" t="s">
        <v>1139</v>
      </c>
      <c r="D506" s="14"/>
      <c r="E506" s="14" t="s">
        <v>1173</v>
      </c>
      <c r="F506" s="14" t="s">
        <v>753</v>
      </c>
      <c r="G506" s="137">
        <f t="shared" si="28"/>
        <v>0</v>
      </c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132">
        <f>(VLOOKUP($H$8,Prices[],2,FALSE)*H506)+(VLOOKUP($I$8,Prices[],2,FALSE)*I506)+(VLOOKUP($J$8,Prices[],2,FALSE)*J506)+(VLOOKUP($K$8,Prices[],2,FALSE)*K506)+(VLOOKUP($L$8,Prices[],2,FALSE)*L506)+(VLOOKUP($M$8,Prices[],2,FALSE)*M506)+(VLOOKUP($N$8,Prices[],2,FALSE)*N506)+(VLOOKUP($T$8,Prices[],2,FALSE)*T506)+(VLOOKUP($U$8,Prices[],2,FALSE)*U506)+(VLOOKUP($V$8,Prices[],2,FALSE)*V506)+(VLOOKUP($W$8,Prices[],2,FALSE)*W506)+(VLOOKUP($X$8,Prices[],2,FALSE)*X506)+(VLOOKUP($Y$8,Prices[],2,FALSE)*Y506)+(VLOOKUP($Z$8,Prices[],2,FALSE)*Z506)+(VLOOKUP($AB$8,Prices[],2,FALSE)*AB506)+(VLOOKUP($O$8,Prices[],2,FALSE)*O506)+(VLOOKUP($P$8,Prices[],2,FALSE)*P506)+(VLOOKUP($Q$8,Prices[],2,FALSE)*Q506)+(VLOOKUP($R$8,Prices[],2,FALSE)*R506)+(VLOOKUP($AA$8,Prices[],2,FALSE)*AA506)+(VLOOKUP($S$8,Prices[],2,FALSE)*S506)</f>
        <v>0</v>
      </c>
      <c r="AE506" s="132">
        <f t="shared" si="29"/>
        <v>0</v>
      </c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132">
        <f>(VLOOKUP($AF$8,Prices[],2,FALSE)*AF506)+(VLOOKUP($AG$8,Prices[],2,FALSE)*AG506)+(VLOOKUP($AH$8,Prices[],2,FALSE)*AH506)+(VLOOKUP($AI$8,Prices[],2,FALSE)*AI506)+(VLOOKUP($AJ$8,Prices[],2,FALSE)*AJ506)+(VLOOKUP($AK$8,Prices[],2,FALSE)*AK506)+(VLOOKUP($AL$8,Prices[],2,FALSE)*AL506)+(VLOOKUP($AM$8,Prices[],2,FALSE)*AM506)+(VLOOKUP($AN$8,Prices[],2,FALSE)*AN506)+(VLOOKUP($AO$8,Prices[],2,FALSE)*AO506)+(VLOOKUP($AP$8,Prices[],2,FALSE)*AP506)+(VLOOKUP($AT$8,Prices[],2,FALSE)*AT506)+(VLOOKUP($AQ$8,Prices[],2,FALSE)*AQ506)+(VLOOKUP($AR$8,Prices[],2,FALSE)*AR506)+(VLOOKUP($AS$8,Prices[],2,FALSE)*AS506)</f>
        <v>0</v>
      </c>
      <c r="AV506" s="132">
        <f t="shared" si="30"/>
        <v>0</v>
      </c>
      <c r="AW506" s="91" t="str">
        <f t="shared" si="31"/>
        <v xml:space="preserve"> </v>
      </c>
      <c r="AX506" s="91" t="str">
        <f>IFERROR(IF(VLOOKUP(C506,'Overdue Credits'!$A:$F,6,0)&gt;2,"High Risk Customer",IF(VLOOKUP(C506,'Overdue Credits'!$A:$F,6,0)&gt;0,"Medium Risk Customer","Low Risk Customer")),"Low Risk Customer")</f>
        <v>Low Risk Customer</v>
      </c>
    </row>
    <row r="507" spans="1:50" x14ac:dyDescent="0.3">
      <c r="A507" s="14">
        <v>499</v>
      </c>
      <c r="B507" s="14" t="s">
        <v>22</v>
      </c>
      <c r="C507" s="14" t="s">
        <v>865</v>
      </c>
      <c r="D507" s="14"/>
      <c r="E507" s="14" t="s">
        <v>866</v>
      </c>
      <c r="F507" s="14" t="s">
        <v>752</v>
      </c>
      <c r="G507" s="137">
        <f t="shared" si="28"/>
        <v>0</v>
      </c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132">
        <f>(VLOOKUP($H$8,Prices[],2,FALSE)*H507)+(VLOOKUP($I$8,Prices[],2,FALSE)*I507)+(VLOOKUP($J$8,Prices[],2,FALSE)*J507)+(VLOOKUP($K$8,Prices[],2,FALSE)*K507)+(VLOOKUP($L$8,Prices[],2,FALSE)*L507)+(VLOOKUP($M$8,Prices[],2,FALSE)*M507)+(VLOOKUP($N$8,Prices[],2,FALSE)*N507)+(VLOOKUP($T$8,Prices[],2,FALSE)*T507)+(VLOOKUP($U$8,Prices[],2,FALSE)*U507)+(VLOOKUP($V$8,Prices[],2,FALSE)*V507)+(VLOOKUP($W$8,Prices[],2,FALSE)*W507)+(VLOOKUP($X$8,Prices[],2,FALSE)*X507)+(VLOOKUP($Y$8,Prices[],2,FALSE)*Y507)+(VLOOKUP($Z$8,Prices[],2,FALSE)*Z507)+(VLOOKUP($AB$8,Prices[],2,FALSE)*AB507)+(VLOOKUP($O$8,Prices[],2,FALSE)*O507)+(VLOOKUP($P$8,Prices[],2,FALSE)*P507)+(VLOOKUP($Q$8,Prices[],2,FALSE)*Q507)+(VLOOKUP($R$8,Prices[],2,FALSE)*R507)+(VLOOKUP($AA$8,Prices[],2,FALSE)*AA507)+(VLOOKUP($S$8,Prices[],2,FALSE)*S507)</f>
        <v>0</v>
      </c>
      <c r="AE507" s="132">
        <f t="shared" si="29"/>
        <v>0</v>
      </c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132">
        <f>(VLOOKUP($AF$8,Prices[],2,FALSE)*AF507)+(VLOOKUP($AG$8,Prices[],2,FALSE)*AG507)+(VLOOKUP($AH$8,Prices[],2,FALSE)*AH507)+(VLOOKUP($AI$8,Prices[],2,FALSE)*AI507)+(VLOOKUP($AJ$8,Prices[],2,FALSE)*AJ507)+(VLOOKUP($AK$8,Prices[],2,FALSE)*AK507)+(VLOOKUP($AL$8,Prices[],2,FALSE)*AL507)+(VLOOKUP($AM$8,Prices[],2,FALSE)*AM507)+(VLOOKUP($AN$8,Prices[],2,FALSE)*AN507)+(VLOOKUP($AO$8,Prices[],2,FALSE)*AO507)+(VLOOKUP($AP$8,Prices[],2,FALSE)*AP507)+(VLOOKUP($AT$8,Prices[],2,FALSE)*AT507)+(VLOOKUP($AQ$8,Prices[],2,FALSE)*AQ507)+(VLOOKUP($AR$8,Prices[],2,FALSE)*AR507)+(VLOOKUP($AS$8,Prices[],2,FALSE)*AS507)</f>
        <v>0</v>
      </c>
      <c r="AV507" s="132">
        <f t="shared" si="30"/>
        <v>0</v>
      </c>
      <c r="AW507" s="91" t="str">
        <f t="shared" si="31"/>
        <v xml:space="preserve"> </v>
      </c>
      <c r="AX507" s="91" t="str">
        <f>IFERROR(IF(VLOOKUP(C507,'Overdue Credits'!$A:$F,6,0)&gt;2,"High Risk Customer",IF(VLOOKUP(C507,'Overdue Credits'!$A:$F,6,0)&gt;0,"Medium Risk Customer","Low Risk Customer")),"Low Risk Customer")</f>
        <v>Low Risk Customer</v>
      </c>
    </row>
    <row r="508" spans="1:50" x14ac:dyDescent="0.3">
      <c r="A508" s="14">
        <v>500</v>
      </c>
      <c r="B508" s="14" t="s">
        <v>22</v>
      </c>
      <c r="C508" s="14" t="s">
        <v>863</v>
      </c>
      <c r="D508" s="14"/>
      <c r="E508" s="14" t="s">
        <v>864</v>
      </c>
      <c r="F508" s="14" t="s">
        <v>753</v>
      </c>
      <c r="G508" s="137">
        <f t="shared" si="28"/>
        <v>0</v>
      </c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132">
        <f>(VLOOKUP($H$8,Prices[],2,FALSE)*H508)+(VLOOKUP($I$8,Prices[],2,FALSE)*I508)+(VLOOKUP($J$8,Prices[],2,FALSE)*J508)+(VLOOKUP($K$8,Prices[],2,FALSE)*K508)+(VLOOKUP($L$8,Prices[],2,FALSE)*L508)+(VLOOKUP($M$8,Prices[],2,FALSE)*M508)+(VLOOKUP($N$8,Prices[],2,FALSE)*N508)+(VLOOKUP($T$8,Prices[],2,FALSE)*T508)+(VLOOKUP($U$8,Prices[],2,FALSE)*U508)+(VLOOKUP($V$8,Prices[],2,FALSE)*V508)+(VLOOKUP($W$8,Prices[],2,FALSE)*W508)+(VLOOKUP($X$8,Prices[],2,FALSE)*X508)+(VLOOKUP($Y$8,Prices[],2,FALSE)*Y508)+(VLOOKUP($Z$8,Prices[],2,FALSE)*Z508)+(VLOOKUP($AB$8,Prices[],2,FALSE)*AB508)+(VLOOKUP($O$8,Prices[],2,FALSE)*O508)+(VLOOKUP($P$8,Prices[],2,FALSE)*P508)+(VLOOKUP($Q$8,Prices[],2,FALSE)*Q508)+(VLOOKUP($R$8,Prices[],2,FALSE)*R508)+(VLOOKUP($AA$8,Prices[],2,FALSE)*AA508)+(VLOOKUP($S$8,Prices[],2,FALSE)*S508)</f>
        <v>0</v>
      </c>
      <c r="AE508" s="132">
        <f t="shared" si="29"/>
        <v>0</v>
      </c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132">
        <f>(VLOOKUP($AF$8,Prices[],2,FALSE)*AF508)+(VLOOKUP($AG$8,Prices[],2,FALSE)*AG508)+(VLOOKUP($AH$8,Prices[],2,FALSE)*AH508)+(VLOOKUP($AI$8,Prices[],2,FALSE)*AI508)+(VLOOKUP($AJ$8,Prices[],2,FALSE)*AJ508)+(VLOOKUP($AK$8,Prices[],2,FALSE)*AK508)+(VLOOKUP($AL$8,Prices[],2,FALSE)*AL508)+(VLOOKUP($AM$8,Prices[],2,FALSE)*AM508)+(VLOOKUP($AN$8,Prices[],2,FALSE)*AN508)+(VLOOKUP($AO$8,Prices[],2,FALSE)*AO508)+(VLOOKUP($AP$8,Prices[],2,FALSE)*AP508)+(VLOOKUP($AT$8,Prices[],2,FALSE)*AT508)+(VLOOKUP($AQ$8,Prices[],2,FALSE)*AQ508)+(VLOOKUP($AR$8,Prices[],2,FALSE)*AR508)+(VLOOKUP($AS$8,Prices[],2,FALSE)*AS508)</f>
        <v>0</v>
      </c>
      <c r="AV508" s="132">
        <f t="shared" si="30"/>
        <v>0</v>
      </c>
      <c r="AW508" s="91" t="str">
        <f t="shared" si="31"/>
        <v xml:space="preserve"> </v>
      </c>
      <c r="AX508" s="91" t="str">
        <f>IFERROR(IF(VLOOKUP(C508,'Overdue Credits'!$A:$F,6,0)&gt;2,"High Risk Customer",IF(VLOOKUP(C508,'Overdue Credits'!$A:$F,6,0)&gt;0,"Medium Risk Customer","Low Risk Customer")),"Low Risk Customer")</f>
        <v>Low Risk Customer</v>
      </c>
    </row>
    <row r="509" spans="1:50" x14ac:dyDescent="0.3">
      <c r="A509" s="14">
        <v>501</v>
      </c>
      <c r="B509" s="14" t="s">
        <v>22</v>
      </c>
      <c r="C509" s="14" t="s">
        <v>871</v>
      </c>
      <c r="D509" s="14"/>
      <c r="E509" s="14" t="s">
        <v>872</v>
      </c>
      <c r="F509" s="14" t="s">
        <v>752</v>
      </c>
      <c r="G509" s="137">
        <f t="shared" si="28"/>
        <v>35</v>
      </c>
      <c r="H509" s="91"/>
      <c r="I509" s="91"/>
      <c r="J509" s="91">
        <v>1</v>
      </c>
      <c r="K509" s="91">
        <v>2</v>
      </c>
      <c r="L509" s="91"/>
      <c r="M509" s="91"/>
      <c r="N509" s="91">
        <v>7</v>
      </c>
      <c r="O509" s="91">
        <v>3</v>
      </c>
      <c r="P509" s="91"/>
      <c r="Q509" s="91"/>
      <c r="R509" s="91"/>
      <c r="S509" s="91"/>
      <c r="T509" s="91"/>
      <c r="U509" s="91"/>
      <c r="V509" s="91">
        <v>5</v>
      </c>
      <c r="W509" s="91">
        <v>5</v>
      </c>
      <c r="X509" s="91">
        <v>5</v>
      </c>
      <c r="Y509" s="91">
        <v>7</v>
      </c>
      <c r="Z509" s="91"/>
      <c r="AA509" s="91"/>
      <c r="AB509" s="91"/>
      <c r="AC509" s="132">
        <f>(VLOOKUP($H$8,Prices[],2,FALSE)*H509)+(VLOOKUP($I$8,Prices[],2,FALSE)*I509)+(VLOOKUP($J$8,Prices[],2,FALSE)*J509)+(VLOOKUP($K$8,Prices[],2,FALSE)*K509)+(VLOOKUP($L$8,Prices[],2,FALSE)*L509)+(VLOOKUP($M$8,Prices[],2,FALSE)*M509)+(VLOOKUP($N$8,Prices[],2,FALSE)*N509)+(VLOOKUP($T$8,Prices[],2,FALSE)*T509)+(VLOOKUP($U$8,Prices[],2,FALSE)*U509)+(VLOOKUP($V$8,Prices[],2,FALSE)*V509)+(VLOOKUP($W$8,Prices[],2,FALSE)*W509)+(VLOOKUP($X$8,Prices[],2,FALSE)*X509)+(VLOOKUP($Y$8,Prices[],2,FALSE)*Y509)+(VLOOKUP($Z$8,Prices[],2,FALSE)*Z509)+(VLOOKUP($AB$8,Prices[],2,FALSE)*AB509)+(VLOOKUP($O$8,Prices[],2,FALSE)*O509)+(VLOOKUP($P$8,Prices[],2,FALSE)*P509)+(VLOOKUP($Q$8,Prices[],2,FALSE)*Q509)+(VLOOKUP($R$8,Prices[],2,FALSE)*R509)+(VLOOKUP($AA$8,Prices[],2,FALSE)*AA509)+(VLOOKUP($S$8,Prices[],2,FALSE)*S509)</f>
        <v>4227000</v>
      </c>
      <c r="AE509" s="132">
        <f t="shared" si="29"/>
        <v>0</v>
      </c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132">
        <f>(VLOOKUP($AF$8,Prices[],2,FALSE)*AF509)+(VLOOKUP($AG$8,Prices[],2,FALSE)*AG509)+(VLOOKUP($AH$8,Prices[],2,FALSE)*AH509)+(VLOOKUP($AI$8,Prices[],2,FALSE)*AI509)+(VLOOKUP($AJ$8,Prices[],2,FALSE)*AJ509)+(VLOOKUP($AK$8,Prices[],2,FALSE)*AK509)+(VLOOKUP($AL$8,Prices[],2,FALSE)*AL509)+(VLOOKUP($AM$8,Prices[],2,FALSE)*AM509)+(VLOOKUP($AN$8,Prices[],2,FALSE)*AN509)+(VLOOKUP($AO$8,Prices[],2,FALSE)*AO509)+(VLOOKUP($AP$8,Prices[],2,FALSE)*AP509)+(VLOOKUP($AT$8,Prices[],2,FALSE)*AT509)+(VLOOKUP($AQ$8,Prices[],2,FALSE)*AQ509)+(VLOOKUP($AR$8,Prices[],2,FALSE)*AR509)+(VLOOKUP($AS$8,Prices[],2,FALSE)*AS509)</f>
        <v>0</v>
      </c>
      <c r="AV509" s="132">
        <f t="shared" si="30"/>
        <v>1479450</v>
      </c>
      <c r="AW509" s="91" t="str">
        <f t="shared" si="31"/>
        <v xml:space="preserve"> </v>
      </c>
      <c r="AX509" s="91" t="str">
        <f>IFERROR(IF(VLOOKUP(C509,'Overdue Credits'!$A:$F,6,0)&gt;2,"High Risk Customer",IF(VLOOKUP(C509,'Overdue Credits'!$A:$F,6,0)&gt;0,"Medium Risk Customer","Low Risk Customer")),"Low Risk Customer")</f>
        <v>Low Risk Customer</v>
      </c>
    </row>
    <row r="510" spans="1:50" x14ac:dyDescent="0.3">
      <c r="A510" s="14">
        <v>502</v>
      </c>
      <c r="B510" s="14" t="s">
        <v>22</v>
      </c>
      <c r="C510" s="14" t="s">
        <v>876</v>
      </c>
      <c r="D510" s="14"/>
      <c r="E510" s="14" t="s">
        <v>877</v>
      </c>
      <c r="F510" s="14" t="s">
        <v>752</v>
      </c>
      <c r="G510" s="137">
        <f t="shared" si="28"/>
        <v>60</v>
      </c>
      <c r="H510" s="91"/>
      <c r="I510" s="91"/>
      <c r="J510" s="91">
        <v>3</v>
      </c>
      <c r="K510" s="91">
        <v>2</v>
      </c>
      <c r="L510" s="91"/>
      <c r="M510" s="91"/>
      <c r="N510" s="91">
        <v>10</v>
      </c>
      <c r="O510" s="91">
        <v>5</v>
      </c>
      <c r="P510" s="91"/>
      <c r="Q510" s="91"/>
      <c r="R510" s="91"/>
      <c r="S510" s="91"/>
      <c r="T510" s="91"/>
      <c r="U510" s="91"/>
      <c r="V510" s="91">
        <v>5</v>
      </c>
      <c r="W510" s="91">
        <v>5</v>
      </c>
      <c r="X510" s="91">
        <v>15</v>
      </c>
      <c r="Y510" s="91">
        <v>15</v>
      </c>
      <c r="Z510" s="91"/>
      <c r="AA510" s="91"/>
      <c r="AB510" s="91"/>
      <c r="AC510" s="132">
        <f>(VLOOKUP($H$8,Prices[],2,FALSE)*H510)+(VLOOKUP($I$8,Prices[],2,FALSE)*I510)+(VLOOKUP($J$8,Prices[],2,FALSE)*J510)+(VLOOKUP($K$8,Prices[],2,FALSE)*K510)+(VLOOKUP($L$8,Prices[],2,FALSE)*L510)+(VLOOKUP($M$8,Prices[],2,FALSE)*M510)+(VLOOKUP($N$8,Prices[],2,FALSE)*N510)+(VLOOKUP($T$8,Prices[],2,FALSE)*T510)+(VLOOKUP($U$8,Prices[],2,FALSE)*U510)+(VLOOKUP($V$8,Prices[],2,FALSE)*V510)+(VLOOKUP($W$8,Prices[],2,FALSE)*W510)+(VLOOKUP($X$8,Prices[],2,FALSE)*X510)+(VLOOKUP($Y$8,Prices[],2,FALSE)*Y510)+(VLOOKUP($Z$8,Prices[],2,FALSE)*Z510)+(VLOOKUP($AB$8,Prices[],2,FALSE)*AB510)+(VLOOKUP($O$8,Prices[],2,FALSE)*O510)+(VLOOKUP($P$8,Prices[],2,FALSE)*P510)+(VLOOKUP($Q$8,Prices[],2,FALSE)*Q510)+(VLOOKUP($R$8,Prices[],2,FALSE)*R510)+(VLOOKUP($AA$8,Prices[],2,FALSE)*AA510)+(VLOOKUP($S$8,Prices[],2,FALSE)*S510)</f>
        <v>7666500</v>
      </c>
      <c r="AE510" s="132">
        <f t="shared" si="29"/>
        <v>0</v>
      </c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132">
        <f>(VLOOKUP($AF$8,Prices[],2,FALSE)*AF510)+(VLOOKUP($AG$8,Prices[],2,FALSE)*AG510)+(VLOOKUP($AH$8,Prices[],2,FALSE)*AH510)+(VLOOKUP($AI$8,Prices[],2,FALSE)*AI510)+(VLOOKUP($AJ$8,Prices[],2,FALSE)*AJ510)+(VLOOKUP($AK$8,Prices[],2,FALSE)*AK510)+(VLOOKUP($AL$8,Prices[],2,FALSE)*AL510)+(VLOOKUP($AM$8,Prices[],2,FALSE)*AM510)+(VLOOKUP($AN$8,Prices[],2,FALSE)*AN510)+(VLOOKUP($AO$8,Prices[],2,FALSE)*AO510)+(VLOOKUP($AP$8,Prices[],2,FALSE)*AP510)+(VLOOKUP($AT$8,Prices[],2,FALSE)*AT510)+(VLOOKUP($AQ$8,Prices[],2,FALSE)*AQ510)+(VLOOKUP($AR$8,Prices[],2,FALSE)*AR510)+(VLOOKUP($AS$8,Prices[],2,FALSE)*AS510)</f>
        <v>0</v>
      </c>
      <c r="AV510" s="132">
        <f t="shared" si="30"/>
        <v>2683275</v>
      </c>
      <c r="AW510" s="91" t="str">
        <f t="shared" si="31"/>
        <v xml:space="preserve"> </v>
      </c>
      <c r="AX510" s="91" t="str">
        <f>IFERROR(IF(VLOOKUP(C510,'Overdue Credits'!$A:$F,6,0)&gt;2,"High Risk Customer",IF(VLOOKUP(C510,'Overdue Credits'!$A:$F,6,0)&gt;0,"Medium Risk Customer","Low Risk Customer")),"Low Risk Customer")</f>
        <v>Low Risk Customer</v>
      </c>
    </row>
    <row r="511" spans="1:50" x14ac:dyDescent="0.3">
      <c r="A511" s="14">
        <v>503</v>
      </c>
      <c r="B511" s="14" t="s">
        <v>22</v>
      </c>
      <c r="C511" s="14" t="s">
        <v>859</v>
      </c>
      <c r="D511" s="14"/>
      <c r="E511" s="14" t="s">
        <v>860</v>
      </c>
      <c r="F511" s="14" t="s">
        <v>752</v>
      </c>
      <c r="G511" s="137">
        <f t="shared" si="28"/>
        <v>35</v>
      </c>
      <c r="H511" s="91"/>
      <c r="I511" s="91"/>
      <c r="J511" s="91">
        <v>1</v>
      </c>
      <c r="K511" s="91">
        <v>2</v>
      </c>
      <c r="L511" s="91"/>
      <c r="M511" s="91"/>
      <c r="N511" s="91">
        <v>7</v>
      </c>
      <c r="O511" s="91">
        <v>3</v>
      </c>
      <c r="P511" s="91"/>
      <c r="Q511" s="91"/>
      <c r="R511" s="91"/>
      <c r="S511" s="91"/>
      <c r="T511" s="91"/>
      <c r="U511" s="91"/>
      <c r="V511" s="91">
        <v>5</v>
      </c>
      <c r="W511" s="91">
        <v>5</v>
      </c>
      <c r="X511" s="91">
        <v>5</v>
      </c>
      <c r="Y511" s="91">
        <v>7</v>
      </c>
      <c r="Z511" s="91"/>
      <c r="AA511" s="91"/>
      <c r="AB511" s="91"/>
      <c r="AC511" s="132">
        <f>(VLOOKUP($H$8,Prices[],2,FALSE)*H511)+(VLOOKUP($I$8,Prices[],2,FALSE)*I511)+(VLOOKUP($J$8,Prices[],2,FALSE)*J511)+(VLOOKUP($K$8,Prices[],2,FALSE)*K511)+(VLOOKUP($L$8,Prices[],2,FALSE)*L511)+(VLOOKUP($M$8,Prices[],2,FALSE)*M511)+(VLOOKUP($N$8,Prices[],2,FALSE)*N511)+(VLOOKUP($T$8,Prices[],2,FALSE)*T511)+(VLOOKUP($U$8,Prices[],2,FALSE)*U511)+(VLOOKUP($V$8,Prices[],2,FALSE)*V511)+(VLOOKUP($W$8,Prices[],2,FALSE)*W511)+(VLOOKUP($X$8,Prices[],2,FALSE)*X511)+(VLOOKUP($Y$8,Prices[],2,FALSE)*Y511)+(VLOOKUP($Z$8,Prices[],2,FALSE)*Z511)+(VLOOKUP($AB$8,Prices[],2,FALSE)*AB511)+(VLOOKUP($O$8,Prices[],2,FALSE)*O511)+(VLOOKUP($P$8,Prices[],2,FALSE)*P511)+(VLOOKUP($Q$8,Prices[],2,FALSE)*Q511)+(VLOOKUP($R$8,Prices[],2,FALSE)*R511)+(VLOOKUP($AA$8,Prices[],2,FALSE)*AA511)+(VLOOKUP($S$8,Prices[],2,FALSE)*S511)</f>
        <v>4227000</v>
      </c>
      <c r="AE511" s="132">
        <f t="shared" si="29"/>
        <v>0</v>
      </c>
      <c r="AF511" s="91"/>
      <c r="AG511" s="91"/>
      <c r="AH511" s="91"/>
      <c r="AI511" s="91"/>
      <c r="AJ511" s="91"/>
      <c r="AK511" s="91"/>
      <c r="AL511" s="91"/>
      <c r="AM511" s="91"/>
      <c r="AN511" s="91"/>
      <c r="AO511" s="91"/>
      <c r="AP511" s="91"/>
      <c r="AQ511" s="91"/>
      <c r="AR511" s="91"/>
      <c r="AS511" s="91"/>
      <c r="AT511" s="91"/>
      <c r="AU511" s="132">
        <f>(VLOOKUP($AF$8,Prices[],2,FALSE)*AF511)+(VLOOKUP($AG$8,Prices[],2,FALSE)*AG511)+(VLOOKUP($AH$8,Prices[],2,FALSE)*AH511)+(VLOOKUP($AI$8,Prices[],2,FALSE)*AI511)+(VLOOKUP($AJ$8,Prices[],2,FALSE)*AJ511)+(VLOOKUP($AK$8,Prices[],2,FALSE)*AK511)+(VLOOKUP($AL$8,Prices[],2,FALSE)*AL511)+(VLOOKUP($AM$8,Prices[],2,FALSE)*AM511)+(VLOOKUP($AN$8,Prices[],2,FALSE)*AN511)+(VLOOKUP($AO$8,Prices[],2,FALSE)*AO511)+(VLOOKUP($AP$8,Prices[],2,FALSE)*AP511)+(VLOOKUP($AT$8,Prices[],2,FALSE)*AT511)+(VLOOKUP($AQ$8,Prices[],2,FALSE)*AQ511)+(VLOOKUP($AR$8,Prices[],2,FALSE)*AR511)+(VLOOKUP($AS$8,Prices[],2,FALSE)*AS511)</f>
        <v>0</v>
      </c>
      <c r="AV511" s="132">
        <f t="shared" si="30"/>
        <v>1479450</v>
      </c>
      <c r="AW511" s="91" t="str">
        <f t="shared" si="31"/>
        <v xml:space="preserve"> </v>
      </c>
      <c r="AX511" s="91" t="str">
        <f>IFERROR(IF(VLOOKUP(C511,'Overdue Credits'!$A:$F,6,0)&gt;2,"High Risk Customer",IF(VLOOKUP(C511,'Overdue Credits'!$A:$F,6,0)&gt;0,"Medium Risk Customer","Low Risk Customer")),"Low Risk Customer")</f>
        <v>Low Risk Customer</v>
      </c>
    </row>
    <row r="512" spans="1:50" x14ac:dyDescent="0.3">
      <c r="A512" s="14">
        <v>504</v>
      </c>
      <c r="B512" s="14" t="s">
        <v>22</v>
      </c>
      <c r="C512" s="14" t="s">
        <v>867</v>
      </c>
      <c r="D512" s="14"/>
      <c r="E512" s="14" t="s">
        <v>868</v>
      </c>
      <c r="F512" s="14" t="s">
        <v>753</v>
      </c>
      <c r="G512" s="137">
        <f t="shared" si="28"/>
        <v>0</v>
      </c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132">
        <f>(VLOOKUP($H$8,Prices[],2,FALSE)*H512)+(VLOOKUP($I$8,Prices[],2,FALSE)*I512)+(VLOOKUP($J$8,Prices[],2,FALSE)*J512)+(VLOOKUP($K$8,Prices[],2,FALSE)*K512)+(VLOOKUP($L$8,Prices[],2,FALSE)*L512)+(VLOOKUP($M$8,Prices[],2,FALSE)*M512)+(VLOOKUP($N$8,Prices[],2,FALSE)*N512)+(VLOOKUP($T$8,Prices[],2,FALSE)*T512)+(VLOOKUP($U$8,Prices[],2,FALSE)*U512)+(VLOOKUP($V$8,Prices[],2,FALSE)*V512)+(VLOOKUP($W$8,Prices[],2,FALSE)*W512)+(VLOOKUP($X$8,Prices[],2,FALSE)*X512)+(VLOOKUP($Y$8,Prices[],2,FALSE)*Y512)+(VLOOKUP($Z$8,Prices[],2,FALSE)*Z512)+(VLOOKUP($AB$8,Prices[],2,FALSE)*AB512)+(VLOOKUP($O$8,Prices[],2,FALSE)*O512)+(VLOOKUP($P$8,Prices[],2,FALSE)*P512)+(VLOOKUP($Q$8,Prices[],2,FALSE)*Q512)+(VLOOKUP($R$8,Prices[],2,FALSE)*R512)+(VLOOKUP($AA$8,Prices[],2,FALSE)*AA512)+(VLOOKUP($S$8,Prices[],2,FALSE)*S512)</f>
        <v>0</v>
      </c>
      <c r="AE512" s="132">
        <f t="shared" si="29"/>
        <v>0</v>
      </c>
      <c r="AF512" s="91"/>
      <c r="AG512" s="91"/>
      <c r="AH512" s="91"/>
      <c r="AI512" s="91"/>
      <c r="AJ512" s="91"/>
      <c r="AK512" s="91"/>
      <c r="AL512" s="91"/>
      <c r="AM512" s="91"/>
      <c r="AN512" s="91"/>
      <c r="AO512" s="91"/>
      <c r="AP512" s="91"/>
      <c r="AQ512" s="91"/>
      <c r="AR512" s="91"/>
      <c r="AS512" s="91"/>
      <c r="AT512" s="91"/>
      <c r="AU512" s="132">
        <f>(VLOOKUP($AF$8,Prices[],2,FALSE)*AF512)+(VLOOKUP($AG$8,Prices[],2,FALSE)*AG512)+(VLOOKUP($AH$8,Prices[],2,FALSE)*AH512)+(VLOOKUP($AI$8,Prices[],2,FALSE)*AI512)+(VLOOKUP($AJ$8,Prices[],2,FALSE)*AJ512)+(VLOOKUP($AK$8,Prices[],2,FALSE)*AK512)+(VLOOKUP($AL$8,Prices[],2,FALSE)*AL512)+(VLOOKUP($AM$8,Prices[],2,FALSE)*AM512)+(VLOOKUP($AN$8,Prices[],2,FALSE)*AN512)+(VLOOKUP($AO$8,Prices[],2,FALSE)*AO512)+(VLOOKUP($AP$8,Prices[],2,FALSE)*AP512)+(VLOOKUP($AT$8,Prices[],2,FALSE)*AT512)+(VLOOKUP($AQ$8,Prices[],2,FALSE)*AQ512)+(VLOOKUP($AR$8,Prices[],2,FALSE)*AR512)+(VLOOKUP($AS$8,Prices[],2,FALSE)*AS512)</f>
        <v>0</v>
      </c>
      <c r="AV512" s="132">
        <f t="shared" si="30"/>
        <v>0</v>
      </c>
      <c r="AW512" s="91" t="str">
        <f t="shared" si="31"/>
        <v xml:space="preserve"> </v>
      </c>
      <c r="AX512" s="91" t="str">
        <f>IFERROR(IF(VLOOKUP(C512,'Overdue Credits'!$A:$F,6,0)&gt;2,"High Risk Customer",IF(VLOOKUP(C512,'Overdue Credits'!$A:$F,6,0)&gt;0,"Medium Risk Customer","Low Risk Customer")),"Low Risk Customer")</f>
        <v>Low Risk Customer</v>
      </c>
    </row>
    <row r="513" spans="1:50" x14ac:dyDescent="0.3">
      <c r="A513" s="14">
        <v>505</v>
      </c>
      <c r="B513" s="14" t="s">
        <v>22</v>
      </c>
      <c r="C513" s="14" t="s">
        <v>869</v>
      </c>
      <c r="D513" s="14"/>
      <c r="E513" s="14" t="s">
        <v>870</v>
      </c>
      <c r="F513" s="14" t="s">
        <v>753</v>
      </c>
      <c r="G513" s="137">
        <f t="shared" si="28"/>
        <v>0</v>
      </c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132">
        <f>(VLOOKUP($H$8,Prices[],2,FALSE)*H513)+(VLOOKUP($I$8,Prices[],2,FALSE)*I513)+(VLOOKUP($J$8,Prices[],2,FALSE)*J513)+(VLOOKUP($K$8,Prices[],2,FALSE)*K513)+(VLOOKUP($L$8,Prices[],2,FALSE)*L513)+(VLOOKUP($M$8,Prices[],2,FALSE)*M513)+(VLOOKUP($N$8,Prices[],2,FALSE)*N513)+(VLOOKUP($T$8,Prices[],2,FALSE)*T513)+(VLOOKUP($U$8,Prices[],2,FALSE)*U513)+(VLOOKUP($V$8,Prices[],2,FALSE)*V513)+(VLOOKUP($W$8,Prices[],2,FALSE)*W513)+(VLOOKUP($X$8,Prices[],2,FALSE)*X513)+(VLOOKUP($Y$8,Prices[],2,FALSE)*Y513)+(VLOOKUP($Z$8,Prices[],2,FALSE)*Z513)+(VLOOKUP($AB$8,Prices[],2,FALSE)*AB513)+(VLOOKUP($O$8,Prices[],2,FALSE)*O513)+(VLOOKUP($P$8,Prices[],2,FALSE)*P513)+(VLOOKUP($Q$8,Prices[],2,FALSE)*Q513)+(VLOOKUP($R$8,Prices[],2,FALSE)*R513)+(VLOOKUP($AA$8,Prices[],2,FALSE)*AA513)+(VLOOKUP($S$8,Prices[],2,FALSE)*S513)</f>
        <v>0</v>
      </c>
      <c r="AE513" s="132">
        <f t="shared" si="29"/>
        <v>0</v>
      </c>
      <c r="AF513" s="91"/>
      <c r="AG513" s="91"/>
      <c r="AH513" s="91"/>
      <c r="AI513" s="91"/>
      <c r="AJ513" s="91"/>
      <c r="AK513" s="91"/>
      <c r="AL513" s="91"/>
      <c r="AM513" s="91"/>
      <c r="AN513" s="91"/>
      <c r="AO513" s="91"/>
      <c r="AP513" s="91"/>
      <c r="AQ513" s="91"/>
      <c r="AR513" s="91"/>
      <c r="AS513" s="91"/>
      <c r="AT513" s="91"/>
      <c r="AU513" s="132">
        <f>(VLOOKUP($AF$8,Prices[],2,FALSE)*AF513)+(VLOOKUP($AG$8,Prices[],2,FALSE)*AG513)+(VLOOKUP($AH$8,Prices[],2,FALSE)*AH513)+(VLOOKUP($AI$8,Prices[],2,FALSE)*AI513)+(VLOOKUP($AJ$8,Prices[],2,FALSE)*AJ513)+(VLOOKUP($AK$8,Prices[],2,FALSE)*AK513)+(VLOOKUP($AL$8,Prices[],2,FALSE)*AL513)+(VLOOKUP($AM$8,Prices[],2,FALSE)*AM513)+(VLOOKUP($AN$8,Prices[],2,FALSE)*AN513)+(VLOOKUP($AO$8,Prices[],2,FALSE)*AO513)+(VLOOKUP($AP$8,Prices[],2,FALSE)*AP513)+(VLOOKUP($AT$8,Prices[],2,FALSE)*AT513)+(VLOOKUP($AQ$8,Prices[],2,FALSE)*AQ513)+(VLOOKUP($AR$8,Prices[],2,FALSE)*AR513)+(VLOOKUP($AS$8,Prices[],2,FALSE)*AS513)</f>
        <v>0</v>
      </c>
      <c r="AV513" s="132">
        <f t="shared" si="30"/>
        <v>0</v>
      </c>
      <c r="AW513" s="91" t="str">
        <f t="shared" si="31"/>
        <v xml:space="preserve"> </v>
      </c>
      <c r="AX513" s="91" t="str">
        <f>IFERROR(IF(VLOOKUP(C513,'Overdue Credits'!$A:$F,6,0)&gt;2,"High Risk Customer",IF(VLOOKUP(C513,'Overdue Credits'!$A:$F,6,0)&gt;0,"Medium Risk Customer","Low Risk Customer")),"Low Risk Customer")</f>
        <v>Low Risk Customer</v>
      </c>
    </row>
    <row r="514" spans="1:50" x14ac:dyDescent="0.3">
      <c r="A514" s="14">
        <v>506</v>
      </c>
      <c r="B514" s="14" t="s">
        <v>22</v>
      </c>
      <c r="C514" s="14" t="s">
        <v>841</v>
      </c>
      <c r="D514" s="14"/>
      <c r="E514" s="14" t="s">
        <v>842</v>
      </c>
      <c r="F514" s="14" t="s">
        <v>753</v>
      </c>
      <c r="G514" s="137">
        <f t="shared" si="28"/>
        <v>0</v>
      </c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132">
        <f>(VLOOKUP($H$8,Prices[],2,FALSE)*H514)+(VLOOKUP($I$8,Prices[],2,FALSE)*I514)+(VLOOKUP($J$8,Prices[],2,FALSE)*J514)+(VLOOKUP($K$8,Prices[],2,FALSE)*K514)+(VLOOKUP($L$8,Prices[],2,FALSE)*L514)+(VLOOKUP($M$8,Prices[],2,FALSE)*M514)+(VLOOKUP($N$8,Prices[],2,FALSE)*N514)+(VLOOKUP($T$8,Prices[],2,FALSE)*T514)+(VLOOKUP($U$8,Prices[],2,FALSE)*U514)+(VLOOKUP($V$8,Prices[],2,FALSE)*V514)+(VLOOKUP($W$8,Prices[],2,FALSE)*W514)+(VLOOKUP($X$8,Prices[],2,FALSE)*X514)+(VLOOKUP($Y$8,Prices[],2,FALSE)*Y514)+(VLOOKUP($Z$8,Prices[],2,FALSE)*Z514)+(VLOOKUP($AB$8,Prices[],2,FALSE)*AB514)+(VLOOKUP($O$8,Prices[],2,FALSE)*O514)+(VLOOKUP($P$8,Prices[],2,FALSE)*P514)+(VLOOKUP($Q$8,Prices[],2,FALSE)*Q514)+(VLOOKUP($R$8,Prices[],2,FALSE)*R514)+(VLOOKUP($AA$8,Prices[],2,FALSE)*AA514)+(VLOOKUP($S$8,Prices[],2,FALSE)*S514)</f>
        <v>0</v>
      </c>
      <c r="AE514" s="132">
        <f t="shared" si="29"/>
        <v>0</v>
      </c>
      <c r="AF514" s="91"/>
      <c r="AG514" s="91"/>
      <c r="AH514" s="91"/>
      <c r="AI514" s="91"/>
      <c r="AJ514" s="91"/>
      <c r="AK514" s="91"/>
      <c r="AL514" s="91"/>
      <c r="AM514" s="91"/>
      <c r="AN514" s="91"/>
      <c r="AO514" s="91"/>
      <c r="AP514" s="91"/>
      <c r="AQ514" s="91"/>
      <c r="AR514" s="91"/>
      <c r="AS514" s="91"/>
      <c r="AT514" s="91"/>
      <c r="AU514" s="132">
        <f>(VLOOKUP($AF$8,Prices[],2,FALSE)*AF514)+(VLOOKUP($AG$8,Prices[],2,FALSE)*AG514)+(VLOOKUP($AH$8,Prices[],2,FALSE)*AH514)+(VLOOKUP($AI$8,Prices[],2,FALSE)*AI514)+(VLOOKUP($AJ$8,Prices[],2,FALSE)*AJ514)+(VLOOKUP($AK$8,Prices[],2,FALSE)*AK514)+(VLOOKUP($AL$8,Prices[],2,FALSE)*AL514)+(VLOOKUP($AM$8,Prices[],2,FALSE)*AM514)+(VLOOKUP($AN$8,Prices[],2,FALSE)*AN514)+(VLOOKUP($AO$8,Prices[],2,FALSE)*AO514)+(VLOOKUP($AP$8,Prices[],2,FALSE)*AP514)+(VLOOKUP($AT$8,Prices[],2,FALSE)*AT514)+(VLOOKUP($AQ$8,Prices[],2,FALSE)*AQ514)+(VLOOKUP($AR$8,Prices[],2,FALSE)*AR514)+(VLOOKUP($AS$8,Prices[],2,FALSE)*AS514)</f>
        <v>0</v>
      </c>
      <c r="AV514" s="132">
        <f t="shared" si="30"/>
        <v>0</v>
      </c>
      <c r="AW514" s="91" t="str">
        <f t="shared" si="31"/>
        <v xml:space="preserve"> </v>
      </c>
      <c r="AX514" s="91" t="str">
        <f>IFERROR(IF(VLOOKUP(C514,'Overdue Credits'!$A:$F,6,0)&gt;2,"High Risk Customer",IF(VLOOKUP(C514,'Overdue Credits'!$A:$F,6,0)&gt;0,"Medium Risk Customer","Low Risk Customer")),"Low Risk Customer")</f>
        <v>Low Risk Customer</v>
      </c>
    </row>
    <row r="515" spans="1:50" x14ac:dyDescent="0.3">
      <c r="A515" s="14">
        <v>507</v>
      </c>
      <c r="B515" s="14" t="s">
        <v>22</v>
      </c>
      <c r="C515" s="14" t="s">
        <v>215</v>
      </c>
      <c r="D515" s="14"/>
      <c r="E515" s="14" t="s">
        <v>216</v>
      </c>
      <c r="F515" s="14" t="s">
        <v>753</v>
      </c>
      <c r="G515" s="137">
        <f t="shared" si="28"/>
        <v>0</v>
      </c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132">
        <f>(VLOOKUP($H$8,Prices[],2,FALSE)*H515)+(VLOOKUP($I$8,Prices[],2,FALSE)*I515)+(VLOOKUP($J$8,Prices[],2,FALSE)*J515)+(VLOOKUP($K$8,Prices[],2,FALSE)*K515)+(VLOOKUP($L$8,Prices[],2,FALSE)*L515)+(VLOOKUP($M$8,Prices[],2,FALSE)*M515)+(VLOOKUP($N$8,Prices[],2,FALSE)*N515)+(VLOOKUP($T$8,Prices[],2,FALSE)*T515)+(VLOOKUP($U$8,Prices[],2,FALSE)*U515)+(VLOOKUP($V$8,Prices[],2,FALSE)*V515)+(VLOOKUP($W$8,Prices[],2,FALSE)*W515)+(VLOOKUP($X$8,Prices[],2,FALSE)*X515)+(VLOOKUP($Y$8,Prices[],2,FALSE)*Y515)+(VLOOKUP($Z$8,Prices[],2,FALSE)*Z515)+(VLOOKUP($AB$8,Prices[],2,FALSE)*AB515)+(VLOOKUP($O$8,Prices[],2,FALSE)*O515)+(VLOOKUP($P$8,Prices[],2,FALSE)*P515)+(VLOOKUP($Q$8,Prices[],2,FALSE)*Q515)+(VLOOKUP($R$8,Prices[],2,FALSE)*R515)+(VLOOKUP($AA$8,Prices[],2,FALSE)*AA515)+(VLOOKUP($S$8,Prices[],2,FALSE)*S515)</f>
        <v>0</v>
      </c>
      <c r="AE515" s="132">
        <f t="shared" si="29"/>
        <v>0</v>
      </c>
      <c r="AF515" s="91"/>
      <c r="AG515" s="91"/>
      <c r="AH515" s="91"/>
      <c r="AI515" s="91"/>
      <c r="AJ515" s="91"/>
      <c r="AK515" s="91"/>
      <c r="AL515" s="91"/>
      <c r="AM515" s="91"/>
      <c r="AN515" s="91"/>
      <c r="AO515" s="91"/>
      <c r="AP515" s="91"/>
      <c r="AQ515" s="91"/>
      <c r="AR515" s="91"/>
      <c r="AS515" s="91"/>
      <c r="AT515" s="91"/>
      <c r="AU515" s="132">
        <f>(VLOOKUP($AF$8,Prices[],2,FALSE)*AF515)+(VLOOKUP($AG$8,Prices[],2,FALSE)*AG515)+(VLOOKUP($AH$8,Prices[],2,FALSE)*AH515)+(VLOOKUP($AI$8,Prices[],2,FALSE)*AI515)+(VLOOKUP($AJ$8,Prices[],2,FALSE)*AJ515)+(VLOOKUP($AK$8,Prices[],2,FALSE)*AK515)+(VLOOKUP($AL$8,Prices[],2,FALSE)*AL515)+(VLOOKUP($AM$8,Prices[],2,FALSE)*AM515)+(VLOOKUP($AN$8,Prices[],2,FALSE)*AN515)+(VLOOKUP($AO$8,Prices[],2,FALSE)*AO515)+(VLOOKUP($AP$8,Prices[],2,FALSE)*AP515)+(VLOOKUP($AT$8,Prices[],2,FALSE)*AT515)+(VLOOKUP($AQ$8,Prices[],2,FALSE)*AQ515)+(VLOOKUP($AR$8,Prices[],2,FALSE)*AR515)+(VLOOKUP($AS$8,Prices[],2,FALSE)*AS515)</f>
        <v>0</v>
      </c>
      <c r="AV515" s="132">
        <f t="shared" si="30"/>
        <v>0</v>
      </c>
      <c r="AW515" s="91" t="str">
        <f t="shared" si="31"/>
        <v xml:space="preserve"> </v>
      </c>
      <c r="AX515" s="91" t="str">
        <f>IFERROR(IF(VLOOKUP(C515,'Overdue Credits'!$A:$F,6,0)&gt;2,"High Risk Customer",IF(VLOOKUP(C515,'Overdue Credits'!$A:$F,6,0)&gt;0,"Medium Risk Customer","Low Risk Customer")),"Low Risk Customer")</f>
        <v>Low Risk Customer</v>
      </c>
    </row>
    <row r="516" spans="1:50" x14ac:dyDescent="0.3">
      <c r="A516" s="14">
        <v>508</v>
      </c>
      <c r="B516" s="14" t="s">
        <v>22</v>
      </c>
      <c r="C516" s="14" t="s">
        <v>1140</v>
      </c>
      <c r="D516" s="14"/>
      <c r="E516" s="14" t="s">
        <v>852</v>
      </c>
      <c r="F516" s="14" t="s">
        <v>753</v>
      </c>
      <c r="G516" s="137">
        <f t="shared" si="28"/>
        <v>0</v>
      </c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132">
        <f>(VLOOKUP($H$8,Prices[],2,FALSE)*H516)+(VLOOKUP($I$8,Prices[],2,FALSE)*I516)+(VLOOKUP($J$8,Prices[],2,FALSE)*J516)+(VLOOKUP($K$8,Prices[],2,FALSE)*K516)+(VLOOKUP($L$8,Prices[],2,FALSE)*L516)+(VLOOKUP($M$8,Prices[],2,FALSE)*M516)+(VLOOKUP($N$8,Prices[],2,FALSE)*N516)+(VLOOKUP($T$8,Prices[],2,FALSE)*T516)+(VLOOKUP($U$8,Prices[],2,FALSE)*U516)+(VLOOKUP($V$8,Prices[],2,FALSE)*V516)+(VLOOKUP($W$8,Prices[],2,FALSE)*W516)+(VLOOKUP($X$8,Prices[],2,FALSE)*X516)+(VLOOKUP($Y$8,Prices[],2,FALSE)*Y516)+(VLOOKUP($Z$8,Prices[],2,FALSE)*Z516)+(VLOOKUP($AB$8,Prices[],2,FALSE)*AB516)+(VLOOKUP($O$8,Prices[],2,FALSE)*O516)+(VLOOKUP($P$8,Prices[],2,FALSE)*P516)+(VLOOKUP($Q$8,Prices[],2,FALSE)*Q516)+(VLOOKUP($R$8,Prices[],2,FALSE)*R516)+(VLOOKUP($AA$8,Prices[],2,FALSE)*AA516)+(VLOOKUP($S$8,Prices[],2,FALSE)*S516)</f>
        <v>0</v>
      </c>
      <c r="AE516" s="132">
        <f t="shared" si="29"/>
        <v>0</v>
      </c>
      <c r="AF516" s="91"/>
      <c r="AG516" s="91"/>
      <c r="AH516" s="91"/>
      <c r="AI516" s="91"/>
      <c r="AJ516" s="91"/>
      <c r="AK516" s="91"/>
      <c r="AL516" s="91"/>
      <c r="AM516" s="91"/>
      <c r="AN516" s="91"/>
      <c r="AO516" s="91"/>
      <c r="AP516" s="91"/>
      <c r="AQ516" s="91"/>
      <c r="AR516" s="91"/>
      <c r="AS516" s="91"/>
      <c r="AT516" s="91"/>
      <c r="AU516" s="132">
        <f>(VLOOKUP($AF$8,Prices[],2,FALSE)*AF516)+(VLOOKUP($AG$8,Prices[],2,FALSE)*AG516)+(VLOOKUP($AH$8,Prices[],2,FALSE)*AH516)+(VLOOKUP($AI$8,Prices[],2,FALSE)*AI516)+(VLOOKUP($AJ$8,Prices[],2,FALSE)*AJ516)+(VLOOKUP($AK$8,Prices[],2,FALSE)*AK516)+(VLOOKUP($AL$8,Prices[],2,FALSE)*AL516)+(VLOOKUP($AM$8,Prices[],2,FALSE)*AM516)+(VLOOKUP($AN$8,Prices[],2,FALSE)*AN516)+(VLOOKUP($AO$8,Prices[],2,FALSE)*AO516)+(VLOOKUP($AP$8,Prices[],2,FALSE)*AP516)+(VLOOKUP($AT$8,Prices[],2,FALSE)*AT516)+(VLOOKUP($AQ$8,Prices[],2,FALSE)*AQ516)+(VLOOKUP($AR$8,Prices[],2,FALSE)*AR516)+(VLOOKUP($AS$8,Prices[],2,FALSE)*AS516)</f>
        <v>0</v>
      </c>
      <c r="AV516" s="132">
        <f t="shared" si="30"/>
        <v>0</v>
      </c>
      <c r="AW516" s="91" t="str">
        <f t="shared" si="31"/>
        <v xml:space="preserve"> </v>
      </c>
      <c r="AX516" s="91" t="str">
        <f>IFERROR(IF(VLOOKUP(C516,'Overdue Credits'!$A:$F,6,0)&gt;2,"High Risk Customer",IF(VLOOKUP(C516,'Overdue Credits'!$A:$F,6,0)&gt;0,"Medium Risk Customer","Low Risk Customer")),"Low Risk Customer")</f>
        <v>Low Risk Customer</v>
      </c>
    </row>
    <row r="517" spans="1:50" x14ac:dyDescent="0.3">
      <c r="A517" s="14">
        <v>509</v>
      </c>
      <c r="B517" s="14" t="s">
        <v>22</v>
      </c>
      <c r="C517" s="14" t="s">
        <v>1141</v>
      </c>
      <c r="D517" s="14"/>
      <c r="E517" s="14" t="s">
        <v>846</v>
      </c>
      <c r="F517" s="14" t="s">
        <v>753</v>
      </c>
      <c r="G517" s="137">
        <f t="shared" si="28"/>
        <v>0</v>
      </c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132">
        <f>(VLOOKUP($H$8,Prices[],2,FALSE)*H517)+(VLOOKUP($I$8,Prices[],2,FALSE)*I517)+(VLOOKUP($J$8,Prices[],2,FALSE)*J517)+(VLOOKUP($K$8,Prices[],2,FALSE)*K517)+(VLOOKUP($L$8,Prices[],2,FALSE)*L517)+(VLOOKUP($M$8,Prices[],2,FALSE)*M517)+(VLOOKUP($N$8,Prices[],2,FALSE)*N517)+(VLOOKUP($T$8,Prices[],2,FALSE)*T517)+(VLOOKUP($U$8,Prices[],2,FALSE)*U517)+(VLOOKUP($V$8,Prices[],2,FALSE)*V517)+(VLOOKUP($W$8,Prices[],2,FALSE)*W517)+(VLOOKUP($X$8,Prices[],2,FALSE)*X517)+(VLOOKUP($Y$8,Prices[],2,FALSE)*Y517)+(VLOOKUP($Z$8,Prices[],2,FALSE)*Z517)+(VLOOKUP($AB$8,Prices[],2,FALSE)*AB517)+(VLOOKUP($O$8,Prices[],2,FALSE)*O517)+(VLOOKUP($P$8,Prices[],2,FALSE)*P517)+(VLOOKUP($Q$8,Prices[],2,FALSE)*Q517)+(VLOOKUP($R$8,Prices[],2,FALSE)*R517)+(VLOOKUP($AA$8,Prices[],2,FALSE)*AA517)+(VLOOKUP($S$8,Prices[],2,FALSE)*S517)</f>
        <v>0</v>
      </c>
      <c r="AE517" s="132">
        <f t="shared" si="29"/>
        <v>0</v>
      </c>
      <c r="AF517" s="91"/>
      <c r="AG517" s="91"/>
      <c r="AH517" s="91"/>
      <c r="AI517" s="91"/>
      <c r="AJ517" s="91"/>
      <c r="AK517" s="91"/>
      <c r="AL517" s="91"/>
      <c r="AM517" s="91"/>
      <c r="AN517" s="91"/>
      <c r="AO517" s="91"/>
      <c r="AP517" s="91"/>
      <c r="AQ517" s="91"/>
      <c r="AR517" s="91"/>
      <c r="AS517" s="91"/>
      <c r="AT517" s="91"/>
      <c r="AU517" s="132">
        <f>(VLOOKUP($AF$8,Prices[],2,FALSE)*AF517)+(VLOOKUP($AG$8,Prices[],2,FALSE)*AG517)+(VLOOKUP($AH$8,Prices[],2,FALSE)*AH517)+(VLOOKUP($AI$8,Prices[],2,FALSE)*AI517)+(VLOOKUP($AJ$8,Prices[],2,FALSE)*AJ517)+(VLOOKUP($AK$8,Prices[],2,FALSE)*AK517)+(VLOOKUP($AL$8,Prices[],2,FALSE)*AL517)+(VLOOKUP($AM$8,Prices[],2,FALSE)*AM517)+(VLOOKUP($AN$8,Prices[],2,FALSE)*AN517)+(VLOOKUP($AO$8,Prices[],2,FALSE)*AO517)+(VLOOKUP($AP$8,Prices[],2,FALSE)*AP517)+(VLOOKUP($AT$8,Prices[],2,FALSE)*AT517)+(VLOOKUP($AQ$8,Prices[],2,FALSE)*AQ517)+(VLOOKUP($AR$8,Prices[],2,FALSE)*AR517)+(VLOOKUP($AS$8,Prices[],2,FALSE)*AS517)</f>
        <v>0</v>
      </c>
      <c r="AV517" s="132">
        <f t="shared" si="30"/>
        <v>0</v>
      </c>
      <c r="AW517" s="91" t="str">
        <f t="shared" si="31"/>
        <v xml:space="preserve"> </v>
      </c>
      <c r="AX517" s="91" t="str">
        <f>IFERROR(IF(VLOOKUP(C517,'Overdue Credits'!$A:$F,6,0)&gt;2,"High Risk Customer",IF(VLOOKUP(C517,'Overdue Credits'!$A:$F,6,0)&gt;0,"Medium Risk Customer","Low Risk Customer")),"Low Risk Customer")</f>
        <v>Low Risk Customer</v>
      </c>
    </row>
    <row r="518" spans="1:50" x14ac:dyDescent="0.3">
      <c r="A518" s="14">
        <v>510</v>
      </c>
      <c r="B518" s="14" t="s">
        <v>22</v>
      </c>
      <c r="C518" s="14" t="s">
        <v>1142</v>
      </c>
      <c r="D518" s="14"/>
      <c r="E518" s="14" t="s">
        <v>844</v>
      </c>
      <c r="F518" s="14" t="s">
        <v>753</v>
      </c>
      <c r="G518" s="137">
        <f t="shared" si="28"/>
        <v>0</v>
      </c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132">
        <f>(VLOOKUP($H$8,Prices[],2,FALSE)*H518)+(VLOOKUP($I$8,Prices[],2,FALSE)*I518)+(VLOOKUP($J$8,Prices[],2,FALSE)*J518)+(VLOOKUP($K$8,Prices[],2,FALSE)*K518)+(VLOOKUP($L$8,Prices[],2,FALSE)*L518)+(VLOOKUP($M$8,Prices[],2,FALSE)*M518)+(VLOOKUP($N$8,Prices[],2,FALSE)*N518)+(VLOOKUP($T$8,Prices[],2,FALSE)*T518)+(VLOOKUP($U$8,Prices[],2,FALSE)*U518)+(VLOOKUP($V$8,Prices[],2,FALSE)*V518)+(VLOOKUP($W$8,Prices[],2,FALSE)*W518)+(VLOOKUP($X$8,Prices[],2,FALSE)*X518)+(VLOOKUP($Y$8,Prices[],2,FALSE)*Y518)+(VLOOKUP($Z$8,Prices[],2,FALSE)*Z518)+(VLOOKUP($AB$8,Prices[],2,FALSE)*AB518)+(VLOOKUP($O$8,Prices[],2,FALSE)*O518)+(VLOOKUP($P$8,Prices[],2,FALSE)*P518)+(VLOOKUP($Q$8,Prices[],2,FALSE)*Q518)+(VLOOKUP($R$8,Prices[],2,FALSE)*R518)+(VLOOKUP($AA$8,Prices[],2,FALSE)*AA518)+(VLOOKUP($S$8,Prices[],2,FALSE)*S518)</f>
        <v>0</v>
      </c>
      <c r="AE518" s="132">
        <f t="shared" si="29"/>
        <v>0</v>
      </c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132">
        <f>(VLOOKUP($AF$8,Prices[],2,FALSE)*AF518)+(VLOOKUP($AG$8,Prices[],2,FALSE)*AG518)+(VLOOKUP($AH$8,Prices[],2,FALSE)*AH518)+(VLOOKUP($AI$8,Prices[],2,FALSE)*AI518)+(VLOOKUP($AJ$8,Prices[],2,FALSE)*AJ518)+(VLOOKUP($AK$8,Prices[],2,FALSE)*AK518)+(VLOOKUP($AL$8,Prices[],2,FALSE)*AL518)+(VLOOKUP($AM$8,Prices[],2,FALSE)*AM518)+(VLOOKUP($AN$8,Prices[],2,FALSE)*AN518)+(VLOOKUP($AO$8,Prices[],2,FALSE)*AO518)+(VLOOKUP($AP$8,Prices[],2,FALSE)*AP518)+(VLOOKUP($AT$8,Prices[],2,FALSE)*AT518)+(VLOOKUP($AQ$8,Prices[],2,FALSE)*AQ518)+(VLOOKUP($AR$8,Prices[],2,FALSE)*AR518)+(VLOOKUP($AS$8,Prices[],2,FALSE)*AS518)</f>
        <v>0</v>
      </c>
      <c r="AV518" s="132">
        <f t="shared" si="30"/>
        <v>0</v>
      </c>
      <c r="AW518" s="91" t="str">
        <f t="shared" si="31"/>
        <v xml:space="preserve"> </v>
      </c>
      <c r="AX518" s="91" t="str">
        <f>IFERROR(IF(VLOOKUP(C518,'Overdue Credits'!$A:$F,6,0)&gt;2,"High Risk Customer",IF(VLOOKUP(C518,'Overdue Credits'!$A:$F,6,0)&gt;0,"Medium Risk Customer","Low Risk Customer")),"Low Risk Customer")</f>
        <v>Low Risk Customer</v>
      </c>
    </row>
    <row r="519" spans="1:50" x14ac:dyDescent="0.3">
      <c r="A519" s="14">
        <v>511</v>
      </c>
      <c r="B519" s="14" t="s">
        <v>22</v>
      </c>
      <c r="C519" s="14" t="s">
        <v>213</v>
      </c>
      <c r="D519" s="14"/>
      <c r="E519" s="14" t="s">
        <v>214</v>
      </c>
      <c r="F519" s="14" t="s">
        <v>753</v>
      </c>
      <c r="G519" s="137">
        <f t="shared" si="28"/>
        <v>0</v>
      </c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132">
        <f>(VLOOKUP($H$8,Prices[],2,FALSE)*H519)+(VLOOKUP($I$8,Prices[],2,FALSE)*I519)+(VLOOKUP($J$8,Prices[],2,FALSE)*J519)+(VLOOKUP($K$8,Prices[],2,FALSE)*K519)+(VLOOKUP($L$8,Prices[],2,FALSE)*L519)+(VLOOKUP($M$8,Prices[],2,FALSE)*M519)+(VLOOKUP($N$8,Prices[],2,FALSE)*N519)+(VLOOKUP($T$8,Prices[],2,FALSE)*T519)+(VLOOKUP($U$8,Prices[],2,FALSE)*U519)+(VLOOKUP($V$8,Prices[],2,FALSE)*V519)+(VLOOKUP($W$8,Prices[],2,FALSE)*W519)+(VLOOKUP($X$8,Prices[],2,FALSE)*X519)+(VLOOKUP($Y$8,Prices[],2,FALSE)*Y519)+(VLOOKUP($Z$8,Prices[],2,FALSE)*Z519)+(VLOOKUP($AB$8,Prices[],2,FALSE)*AB519)+(VLOOKUP($O$8,Prices[],2,FALSE)*O519)+(VLOOKUP($P$8,Prices[],2,FALSE)*P519)+(VLOOKUP($Q$8,Prices[],2,FALSE)*Q519)+(VLOOKUP($R$8,Prices[],2,FALSE)*R519)+(VLOOKUP($AA$8,Prices[],2,FALSE)*AA519)+(VLOOKUP($S$8,Prices[],2,FALSE)*S519)</f>
        <v>0</v>
      </c>
      <c r="AE519" s="132">
        <f t="shared" si="29"/>
        <v>0</v>
      </c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132">
        <f>(VLOOKUP($AF$8,Prices[],2,FALSE)*AF519)+(VLOOKUP($AG$8,Prices[],2,FALSE)*AG519)+(VLOOKUP($AH$8,Prices[],2,FALSE)*AH519)+(VLOOKUP($AI$8,Prices[],2,FALSE)*AI519)+(VLOOKUP($AJ$8,Prices[],2,FALSE)*AJ519)+(VLOOKUP($AK$8,Prices[],2,FALSE)*AK519)+(VLOOKUP($AL$8,Prices[],2,FALSE)*AL519)+(VLOOKUP($AM$8,Prices[],2,FALSE)*AM519)+(VLOOKUP($AN$8,Prices[],2,FALSE)*AN519)+(VLOOKUP($AO$8,Prices[],2,FALSE)*AO519)+(VLOOKUP($AP$8,Prices[],2,FALSE)*AP519)+(VLOOKUP($AT$8,Prices[],2,FALSE)*AT519)+(VLOOKUP($AQ$8,Prices[],2,FALSE)*AQ519)+(VLOOKUP($AR$8,Prices[],2,FALSE)*AR519)+(VLOOKUP($AS$8,Prices[],2,FALSE)*AS519)</f>
        <v>0</v>
      </c>
      <c r="AV519" s="132">
        <f t="shared" si="30"/>
        <v>0</v>
      </c>
      <c r="AW519" s="91" t="str">
        <f t="shared" si="31"/>
        <v xml:space="preserve"> </v>
      </c>
      <c r="AX519" s="91" t="str">
        <f>IFERROR(IF(VLOOKUP(C519,'Overdue Credits'!$A:$F,6,0)&gt;2,"High Risk Customer",IF(VLOOKUP(C519,'Overdue Credits'!$A:$F,6,0)&gt;0,"Medium Risk Customer","Low Risk Customer")),"Low Risk Customer")</f>
        <v>Low Risk Customer</v>
      </c>
    </row>
    <row r="520" spans="1:50" x14ac:dyDescent="0.3">
      <c r="A520" s="14">
        <v>512</v>
      </c>
      <c r="B520" s="14" t="s">
        <v>22</v>
      </c>
      <c r="C520" s="14" t="s">
        <v>1143</v>
      </c>
      <c r="D520" s="14"/>
      <c r="E520" s="14" t="s">
        <v>247</v>
      </c>
      <c r="F520" s="14" t="s">
        <v>753</v>
      </c>
      <c r="G520" s="137">
        <f t="shared" ref="G520:G583" si="32">SUM(H520:AB520)</f>
        <v>0</v>
      </c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132">
        <f>(VLOOKUP($H$8,Prices[],2,FALSE)*H520)+(VLOOKUP($I$8,Prices[],2,FALSE)*I520)+(VLOOKUP($J$8,Prices[],2,FALSE)*J520)+(VLOOKUP($K$8,Prices[],2,FALSE)*K520)+(VLOOKUP($L$8,Prices[],2,FALSE)*L520)+(VLOOKUP($M$8,Prices[],2,FALSE)*M520)+(VLOOKUP($N$8,Prices[],2,FALSE)*N520)+(VLOOKUP($T$8,Prices[],2,FALSE)*T520)+(VLOOKUP($U$8,Prices[],2,FALSE)*U520)+(VLOOKUP($V$8,Prices[],2,FALSE)*V520)+(VLOOKUP($W$8,Prices[],2,FALSE)*W520)+(VLOOKUP($X$8,Prices[],2,FALSE)*X520)+(VLOOKUP($Y$8,Prices[],2,FALSE)*Y520)+(VLOOKUP($Z$8,Prices[],2,FALSE)*Z520)+(VLOOKUP($AB$8,Prices[],2,FALSE)*AB520)+(VLOOKUP($O$8,Prices[],2,FALSE)*O520)+(VLOOKUP($P$8,Prices[],2,FALSE)*P520)+(VLOOKUP($Q$8,Prices[],2,FALSE)*Q520)+(VLOOKUP($R$8,Prices[],2,FALSE)*R520)+(VLOOKUP($AA$8,Prices[],2,FALSE)*AA520)+(VLOOKUP($S$8,Prices[],2,FALSE)*S520)</f>
        <v>0</v>
      </c>
      <c r="AE520" s="132">
        <f t="shared" si="29"/>
        <v>0</v>
      </c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132">
        <f>(VLOOKUP($AF$8,Prices[],2,FALSE)*AF520)+(VLOOKUP($AG$8,Prices[],2,FALSE)*AG520)+(VLOOKUP($AH$8,Prices[],2,FALSE)*AH520)+(VLOOKUP($AI$8,Prices[],2,FALSE)*AI520)+(VLOOKUP($AJ$8,Prices[],2,FALSE)*AJ520)+(VLOOKUP($AK$8,Prices[],2,FALSE)*AK520)+(VLOOKUP($AL$8,Prices[],2,FALSE)*AL520)+(VLOOKUP($AM$8,Prices[],2,FALSE)*AM520)+(VLOOKUP($AN$8,Prices[],2,FALSE)*AN520)+(VLOOKUP($AO$8,Prices[],2,FALSE)*AO520)+(VLOOKUP($AP$8,Prices[],2,FALSE)*AP520)+(VLOOKUP($AT$8,Prices[],2,FALSE)*AT520)+(VLOOKUP($AQ$8,Prices[],2,FALSE)*AQ520)+(VLOOKUP($AR$8,Prices[],2,FALSE)*AR520)+(VLOOKUP($AS$8,Prices[],2,FALSE)*AS520)</f>
        <v>0</v>
      </c>
      <c r="AV520" s="132">
        <f t="shared" si="30"/>
        <v>0</v>
      </c>
      <c r="AW520" s="91" t="str">
        <f t="shared" si="31"/>
        <v xml:space="preserve"> </v>
      </c>
      <c r="AX520" s="91" t="str">
        <f>IFERROR(IF(VLOOKUP(C520,'Overdue Credits'!$A:$F,6,0)&gt;2,"High Risk Customer",IF(VLOOKUP(C520,'Overdue Credits'!$A:$F,6,0)&gt;0,"Medium Risk Customer","Low Risk Customer")),"Low Risk Customer")</f>
        <v>Low Risk Customer</v>
      </c>
    </row>
    <row r="521" spans="1:50" x14ac:dyDescent="0.3">
      <c r="A521" s="14">
        <v>513</v>
      </c>
      <c r="B521" s="14" t="s">
        <v>22</v>
      </c>
      <c r="C521" s="14" t="s">
        <v>1144</v>
      </c>
      <c r="D521" s="14"/>
      <c r="E521" s="14" t="s">
        <v>256</v>
      </c>
      <c r="F521" s="14" t="s">
        <v>753</v>
      </c>
      <c r="G521" s="137">
        <f t="shared" si="32"/>
        <v>0</v>
      </c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132">
        <f>(VLOOKUP($H$8,Prices[],2,FALSE)*H521)+(VLOOKUP($I$8,Prices[],2,FALSE)*I521)+(VLOOKUP($J$8,Prices[],2,FALSE)*J521)+(VLOOKUP($K$8,Prices[],2,FALSE)*K521)+(VLOOKUP($L$8,Prices[],2,FALSE)*L521)+(VLOOKUP($M$8,Prices[],2,FALSE)*M521)+(VLOOKUP($N$8,Prices[],2,FALSE)*N521)+(VLOOKUP($T$8,Prices[],2,FALSE)*T521)+(VLOOKUP($U$8,Prices[],2,FALSE)*U521)+(VLOOKUP($V$8,Prices[],2,FALSE)*V521)+(VLOOKUP($W$8,Prices[],2,FALSE)*W521)+(VLOOKUP($X$8,Prices[],2,FALSE)*X521)+(VLOOKUP($Y$8,Prices[],2,FALSE)*Y521)+(VLOOKUP($Z$8,Prices[],2,FALSE)*Z521)+(VLOOKUP($AB$8,Prices[],2,FALSE)*AB521)+(VLOOKUP($O$8,Prices[],2,FALSE)*O521)+(VLOOKUP($P$8,Prices[],2,FALSE)*P521)+(VLOOKUP($Q$8,Prices[],2,FALSE)*Q521)+(VLOOKUP($R$8,Prices[],2,FALSE)*R521)+(VLOOKUP($AA$8,Prices[],2,FALSE)*AA521)+(VLOOKUP($S$8,Prices[],2,FALSE)*S521)</f>
        <v>0</v>
      </c>
      <c r="AE521" s="132">
        <f t="shared" ref="AE521:AE584" si="33">SUM(AF521:AT521)</f>
        <v>0</v>
      </c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132">
        <f>(VLOOKUP($AF$8,Prices[],2,FALSE)*AF521)+(VLOOKUP($AG$8,Prices[],2,FALSE)*AG521)+(VLOOKUP($AH$8,Prices[],2,FALSE)*AH521)+(VLOOKUP($AI$8,Prices[],2,FALSE)*AI521)+(VLOOKUP($AJ$8,Prices[],2,FALSE)*AJ521)+(VLOOKUP($AK$8,Prices[],2,FALSE)*AK521)+(VLOOKUP($AL$8,Prices[],2,FALSE)*AL521)+(VLOOKUP($AM$8,Prices[],2,FALSE)*AM521)+(VLOOKUP($AN$8,Prices[],2,FALSE)*AN521)+(VLOOKUP($AO$8,Prices[],2,FALSE)*AO521)+(VLOOKUP($AP$8,Prices[],2,FALSE)*AP521)+(VLOOKUP($AT$8,Prices[],2,FALSE)*AT521)+(VLOOKUP($AQ$8,Prices[],2,FALSE)*AQ521)+(VLOOKUP($AR$8,Prices[],2,FALSE)*AR521)+(VLOOKUP($AS$8,Prices[],2,FALSE)*AS521)</f>
        <v>0</v>
      </c>
      <c r="AV521" s="132">
        <f t="shared" ref="AV521:AV584" si="34">AC521*0.35</f>
        <v>0</v>
      </c>
      <c r="AW521" s="91" t="str">
        <f t="shared" ref="AW521:AW584" si="35">IF(AU521&gt;AV521,"Credit is above Limit. Requires HOTM approval",IF(AU521=0," ",IF(AV521&gt;=AU521,"Credit is within Limit","CheckInput")))</f>
        <v xml:space="preserve"> </v>
      </c>
      <c r="AX521" s="91" t="str">
        <f>IFERROR(IF(VLOOKUP(C521,'Overdue Credits'!$A:$F,6,0)&gt;2,"High Risk Customer",IF(VLOOKUP(C521,'Overdue Credits'!$A:$F,6,0)&gt;0,"Medium Risk Customer","Low Risk Customer")),"Low Risk Customer")</f>
        <v>Low Risk Customer</v>
      </c>
    </row>
    <row r="522" spans="1:50" x14ac:dyDescent="0.3">
      <c r="A522" s="14">
        <v>514</v>
      </c>
      <c r="B522" s="14" t="s">
        <v>22</v>
      </c>
      <c r="C522" s="14" t="s">
        <v>1145</v>
      </c>
      <c r="D522" s="14"/>
      <c r="E522" s="14" t="s">
        <v>1174</v>
      </c>
      <c r="F522" s="14" t="s">
        <v>753</v>
      </c>
      <c r="G522" s="137">
        <f t="shared" si="32"/>
        <v>0</v>
      </c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132">
        <f>(VLOOKUP($H$8,Prices[],2,FALSE)*H522)+(VLOOKUP($I$8,Prices[],2,FALSE)*I522)+(VLOOKUP($J$8,Prices[],2,FALSE)*J522)+(VLOOKUP($K$8,Prices[],2,FALSE)*K522)+(VLOOKUP($L$8,Prices[],2,FALSE)*L522)+(VLOOKUP($M$8,Prices[],2,FALSE)*M522)+(VLOOKUP($N$8,Prices[],2,FALSE)*N522)+(VLOOKUP($T$8,Prices[],2,FALSE)*T522)+(VLOOKUP($U$8,Prices[],2,FALSE)*U522)+(VLOOKUP($V$8,Prices[],2,FALSE)*V522)+(VLOOKUP($W$8,Prices[],2,FALSE)*W522)+(VLOOKUP($X$8,Prices[],2,FALSE)*X522)+(VLOOKUP($Y$8,Prices[],2,FALSE)*Y522)+(VLOOKUP($Z$8,Prices[],2,FALSE)*Z522)+(VLOOKUP($AB$8,Prices[],2,FALSE)*AB522)+(VLOOKUP($O$8,Prices[],2,FALSE)*O522)+(VLOOKUP($P$8,Prices[],2,FALSE)*P522)+(VLOOKUP($Q$8,Prices[],2,FALSE)*Q522)+(VLOOKUP($R$8,Prices[],2,FALSE)*R522)+(VLOOKUP($AA$8,Prices[],2,FALSE)*AA522)+(VLOOKUP($S$8,Prices[],2,FALSE)*S522)</f>
        <v>0</v>
      </c>
      <c r="AE522" s="132">
        <f t="shared" si="33"/>
        <v>0</v>
      </c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132">
        <f>(VLOOKUP($AF$8,Prices[],2,FALSE)*AF522)+(VLOOKUP($AG$8,Prices[],2,FALSE)*AG522)+(VLOOKUP($AH$8,Prices[],2,FALSE)*AH522)+(VLOOKUP($AI$8,Prices[],2,FALSE)*AI522)+(VLOOKUP($AJ$8,Prices[],2,FALSE)*AJ522)+(VLOOKUP($AK$8,Prices[],2,FALSE)*AK522)+(VLOOKUP($AL$8,Prices[],2,FALSE)*AL522)+(VLOOKUP($AM$8,Prices[],2,FALSE)*AM522)+(VLOOKUP($AN$8,Prices[],2,FALSE)*AN522)+(VLOOKUP($AO$8,Prices[],2,FALSE)*AO522)+(VLOOKUP($AP$8,Prices[],2,FALSE)*AP522)+(VLOOKUP($AT$8,Prices[],2,FALSE)*AT522)+(VLOOKUP($AQ$8,Prices[],2,FALSE)*AQ522)+(VLOOKUP($AR$8,Prices[],2,FALSE)*AR522)+(VLOOKUP($AS$8,Prices[],2,FALSE)*AS522)</f>
        <v>0</v>
      </c>
      <c r="AV522" s="132">
        <f t="shared" si="34"/>
        <v>0</v>
      </c>
      <c r="AW522" s="91" t="str">
        <f t="shared" si="35"/>
        <v xml:space="preserve"> </v>
      </c>
      <c r="AX522" s="91" t="str">
        <f>IFERROR(IF(VLOOKUP(C522,'Overdue Credits'!$A:$F,6,0)&gt;2,"High Risk Customer",IF(VLOOKUP(C522,'Overdue Credits'!$A:$F,6,0)&gt;0,"Medium Risk Customer","Low Risk Customer")),"Low Risk Customer")</f>
        <v>Low Risk Customer</v>
      </c>
    </row>
    <row r="523" spans="1:50" x14ac:dyDescent="0.3">
      <c r="A523" s="14">
        <v>515</v>
      </c>
      <c r="B523" s="14" t="s">
        <v>22</v>
      </c>
      <c r="C523" s="14" t="s">
        <v>1146</v>
      </c>
      <c r="D523" s="14"/>
      <c r="E523" s="14" t="s">
        <v>1175</v>
      </c>
      <c r="F523" s="14" t="s">
        <v>753</v>
      </c>
      <c r="G523" s="137">
        <f t="shared" si="32"/>
        <v>0</v>
      </c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132">
        <f>(VLOOKUP($H$8,Prices[],2,FALSE)*H523)+(VLOOKUP($I$8,Prices[],2,FALSE)*I523)+(VLOOKUP($J$8,Prices[],2,FALSE)*J523)+(VLOOKUP($K$8,Prices[],2,FALSE)*K523)+(VLOOKUP($L$8,Prices[],2,FALSE)*L523)+(VLOOKUP($M$8,Prices[],2,FALSE)*M523)+(VLOOKUP($N$8,Prices[],2,FALSE)*N523)+(VLOOKUP($T$8,Prices[],2,FALSE)*T523)+(VLOOKUP($U$8,Prices[],2,FALSE)*U523)+(VLOOKUP($V$8,Prices[],2,FALSE)*V523)+(VLOOKUP($W$8,Prices[],2,FALSE)*W523)+(VLOOKUP($X$8,Prices[],2,FALSE)*X523)+(VLOOKUP($Y$8,Prices[],2,FALSE)*Y523)+(VLOOKUP($Z$8,Prices[],2,FALSE)*Z523)+(VLOOKUP($AB$8,Prices[],2,FALSE)*AB523)+(VLOOKUP($O$8,Prices[],2,FALSE)*O523)+(VLOOKUP($P$8,Prices[],2,FALSE)*P523)+(VLOOKUP($Q$8,Prices[],2,FALSE)*Q523)+(VLOOKUP($R$8,Prices[],2,FALSE)*R523)+(VLOOKUP($AA$8,Prices[],2,FALSE)*AA523)+(VLOOKUP($S$8,Prices[],2,FALSE)*S523)</f>
        <v>0</v>
      </c>
      <c r="AE523" s="132">
        <f t="shared" si="33"/>
        <v>0</v>
      </c>
      <c r="AF523" s="91"/>
      <c r="AG523" s="91"/>
      <c r="AH523" s="91"/>
      <c r="AI523" s="91"/>
      <c r="AJ523" s="91"/>
      <c r="AK523" s="91"/>
      <c r="AL523" s="91"/>
      <c r="AM523" s="91"/>
      <c r="AN523" s="91"/>
      <c r="AO523" s="91"/>
      <c r="AP523" s="91"/>
      <c r="AQ523" s="91"/>
      <c r="AR523" s="91"/>
      <c r="AS523" s="91"/>
      <c r="AT523" s="91"/>
      <c r="AU523" s="132">
        <f>(VLOOKUP($AF$8,Prices[],2,FALSE)*AF523)+(VLOOKUP($AG$8,Prices[],2,FALSE)*AG523)+(VLOOKUP($AH$8,Prices[],2,FALSE)*AH523)+(VLOOKUP($AI$8,Prices[],2,FALSE)*AI523)+(VLOOKUP($AJ$8,Prices[],2,FALSE)*AJ523)+(VLOOKUP($AK$8,Prices[],2,FALSE)*AK523)+(VLOOKUP($AL$8,Prices[],2,FALSE)*AL523)+(VLOOKUP($AM$8,Prices[],2,FALSE)*AM523)+(VLOOKUP($AN$8,Prices[],2,FALSE)*AN523)+(VLOOKUP($AO$8,Prices[],2,FALSE)*AO523)+(VLOOKUP($AP$8,Prices[],2,FALSE)*AP523)+(VLOOKUP($AT$8,Prices[],2,FALSE)*AT523)+(VLOOKUP($AQ$8,Prices[],2,FALSE)*AQ523)+(VLOOKUP($AR$8,Prices[],2,FALSE)*AR523)+(VLOOKUP($AS$8,Prices[],2,FALSE)*AS523)</f>
        <v>0</v>
      </c>
      <c r="AV523" s="132">
        <f t="shared" si="34"/>
        <v>0</v>
      </c>
      <c r="AW523" s="91" t="str">
        <f t="shared" si="35"/>
        <v xml:space="preserve"> </v>
      </c>
      <c r="AX523" s="91" t="str">
        <f>IFERROR(IF(VLOOKUP(C523,'Overdue Credits'!$A:$F,6,0)&gt;2,"High Risk Customer",IF(VLOOKUP(C523,'Overdue Credits'!$A:$F,6,0)&gt;0,"Medium Risk Customer","Low Risk Customer")),"Low Risk Customer")</f>
        <v>Low Risk Customer</v>
      </c>
    </row>
    <row r="524" spans="1:50" x14ac:dyDescent="0.3">
      <c r="A524" s="14">
        <v>516</v>
      </c>
      <c r="B524" s="14" t="s">
        <v>22</v>
      </c>
      <c r="C524" s="14" t="s">
        <v>1147</v>
      </c>
      <c r="D524" s="14"/>
      <c r="E524" s="14" t="s">
        <v>252</v>
      </c>
      <c r="F524" s="14" t="s">
        <v>752</v>
      </c>
      <c r="G524" s="137">
        <f t="shared" si="32"/>
        <v>0</v>
      </c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132">
        <f>(VLOOKUP($H$8,Prices[],2,FALSE)*H524)+(VLOOKUP($I$8,Prices[],2,FALSE)*I524)+(VLOOKUP($J$8,Prices[],2,FALSE)*J524)+(VLOOKUP($K$8,Prices[],2,FALSE)*K524)+(VLOOKUP($L$8,Prices[],2,FALSE)*L524)+(VLOOKUP($M$8,Prices[],2,FALSE)*M524)+(VLOOKUP($N$8,Prices[],2,FALSE)*N524)+(VLOOKUP($T$8,Prices[],2,FALSE)*T524)+(VLOOKUP($U$8,Prices[],2,FALSE)*U524)+(VLOOKUP($V$8,Prices[],2,FALSE)*V524)+(VLOOKUP($W$8,Prices[],2,FALSE)*W524)+(VLOOKUP($X$8,Prices[],2,FALSE)*X524)+(VLOOKUP($Y$8,Prices[],2,FALSE)*Y524)+(VLOOKUP($Z$8,Prices[],2,FALSE)*Z524)+(VLOOKUP($AB$8,Prices[],2,FALSE)*AB524)+(VLOOKUP($O$8,Prices[],2,FALSE)*O524)+(VLOOKUP($P$8,Prices[],2,FALSE)*P524)+(VLOOKUP($Q$8,Prices[],2,FALSE)*Q524)+(VLOOKUP($R$8,Prices[],2,FALSE)*R524)+(VLOOKUP($AA$8,Prices[],2,FALSE)*AA524)+(VLOOKUP($S$8,Prices[],2,FALSE)*S524)</f>
        <v>0</v>
      </c>
      <c r="AE524" s="132">
        <f t="shared" si="33"/>
        <v>0</v>
      </c>
      <c r="AF524" s="91"/>
      <c r="AG524" s="91"/>
      <c r="AH524" s="91"/>
      <c r="AI524" s="91"/>
      <c r="AJ524" s="91"/>
      <c r="AK524" s="91"/>
      <c r="AL524" s="91"/>
      <c r="AM524" s="91"/>
      <c r="AN524" s="91"/>
      <c r="AO524" s="91"/>
      <c r="AP524" s="91"/>
      <c r="AQ524" s="91"/>
      <c r="AR524" s="91"/>
      <c r="AS524" s="91"/>
      <c r="AT524" s="91"/>
      <c r="AU524" s="132">
        <f>(VLOOKUP($AF$8,Prices[],2,FALSE)*AF524)+(VLOOKUP($AG$8,Prices[],2,FALSE)*AG524)+(VLOOKUP($AH$8,Prices[],2,FALSE)*AH524)+(VLOOKUP($AI$8,Prices[],2,FALSE)*AI524)+(VLOOKUP($AJ$8,Prices[],2,FALSE)*AJ524)+(VLOOKUP($AK$8,Prices[],2,FALSE)*AK524)+(VLOOKUP($AL$8,Prices[],2,FALSE)*AL524)+(VLOOKUP($AM$8,Prices[],2,FALSE)*AM524)+(VLOOKUP($AN$8,Prices[],2,FALSE)*AN524)+(VLOOKUP($AO$8,Prices[],2,FALSE)*AO524)+(VLOOKUP($AP$8,Prices[],2,FALSE)*AP524)+(VLOOKUP($AT$8,Prices[],2,FALSE)*AT524)+(VLOOKUP($AQ$8,Prices[],2,FALSE)*AQ524)+(VLOOKUP($AR$8,Prices[],2,FALSE)*AR524)+(VLOOKUP($AS$8,Prices[],2,FALSE)*AS524)</f>
        <v>0</v>
      </c>
      <c r="AV524" s="132">
        <f t="shared" si="34"/>
        <v>0</v>
      </c>
      <c r="AW524" s="91" t="str">
        <f t="shared" si="35"/>
        <v xml:space="preserve"> </v>
      </c>
      <c r="AX524" s="91" t="str">
        <f>IFERROR(IF(VLOOKUP(C524,'Overdue Credits'!$A:$F,6,0)&gt;2,"High Risk Customer",IF(VLOOKUP(C524,'Overdue Credits'!$A:$F,6,0)&gt;0,"Medium Risk Customer","Low Risk Customer")),"Low Risk Customer")</f>
        <v>Low Risk Customer</v>
      </c>
    </row>
    <row r="525" spans="1:50" x14ac:dyDescent="0.3">
      <c r="A525" s="14">
        <v>517</v>
      </c>
      <c r="B525" s="14" t="s">
        <v>22</v>
      </c>
      <c r="C525" s="14" t="s">
        <v>1148</v>
      </c>
      <c r="D525" s="14"/>
      <c r="E525" s="14" t="s">
        <v>856</v>
      </c>
      <c r="F525" s="14" t="s">
        <v>753</v>
      </c>
      <c r="G525" s="137">
        <f t="shared" si="32"/>
        <v>0</v>
      </c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132">
        <f>(VLOOKUP($H$8,Prices[],2,FALSE)*H525)+(VLOOKUP($I$8,Prices[],2,FALSE)*I525)+(VLOOKUP($J$8,Prices[],2,FALSE)*J525)+(VLOOKUP($K$8,Prices[],2,FALSE)*K525)+(VLOOKUP($L$8,Prices[],2,FALSE)*L525)+(VLOOKUP($M$8,Prices[],2,FALSE)*M525)+(VLOOKUP($N$8,Prices[],2,FALSE)*N525)+(VLOOKUP($T$8,Prices[],2,FALSE)*T525)+(VLOOKUP($U$8,Prices[],2,FALSE)*U525)+(VLOOKUP($V$8,Prices[],2,FALSE)*V525)+(VLOOKUP($W$8,Prices[],2,FALSE)*W525)+(VLOOKUP($X$8,Prices[],2,FALSE)*X525)+(VLOOKUP($Y$8,Prices[],2,FALSE)*Y525)+(VLOOKUP($Z$8,Prices[],2,FALSE)*Z525)+(VLOOKUP($AB$8,Prices[],2,FALSE)*AB525)+(VLOOKUP($O$8,Prices[],2,FALSE)*O525)+(VLOOKUP($P$8,Prices[],2,FALSE)*P525)+(VLOOKUP($Q$8,Prices[],2,FALSE)*Q525)+(VLOOKUP($R$8,Prices[],2,FALSE)*R525)+(VLOOKUP($AA$8,Prices[],2,FALSE)*AA525)+(VLOOKUP($S$8,Prices[],2,FALSE)*S525)</f>
        <v>0</v>
      </c>
      <c r="AE525" s="132">
        <f t="shared" si="33"/>
        <v>0</v>
      </c>
      <c r="AF525" s="91"/>
      <c r="AG525" s="91"/>
      <c r="AH525" s="91"/>
      <c r="AI525" s="91"/>
      <c r="AJ525" s="91"/>
      <c r="AK525" s="91"/>
      <c r="AL525" s="91"/>
      <c r="AM525" s="91"/>
      <c r="AN525" s="91"/>
      <c r="AO525" s="91"/>
      <c r="AP525" s="91"/>
      <c r="AQ525" s="91"/>
      <c r="AR525" s="91"/>
      <c r="AS525" s="91"/>
      <c r="AT525" s="91"/>
      <c r="AU525" s="132">
        <f>(VLOOKUP($AF$8,Prices[],2,FALSE)*AF525)+(VLOOKUP($AG$8,Prices[],2,FALSE)*AG525)+(VLOOKUP($AH$8,Prices[],2,FALSE)*AH525)+(VLOOKUP($AI$8,Prices[],2,FALSE)*AI525)+(VLOOKUP($AJ$8,Prices[],2,FALSE)*AJ525)+(VLOOKUP($AK$8,Prices[],2,FALSE)*AK525)+(VLOOKUP($AL$8,Prices[],2,FALSE)*AL525)+(VLOOKUP($AM$8,Prices[],2,FALSE)*AM525)+(VLOOKUP($AN$8,Prices[],2,FALSE)*AN525)+(VLOOKUP($AO$8,Prices[],2,FALSE)*AO525)+(VLOOKUP($AP$8,Prices[],2,FALSE)*AP525)+(VLOOKUP($AT$8,Prices[],2,FALSE)*AT525)+(VLOOKUP($AQ$8,Prices[],2,FALSE)*AQ525)+(VLOOKUP($AR$8,Prices[],2,FALSE)*AR525)+(VLOOKUP($AS$8,Prices[],2,FALSE)*AS525)</f>
        <v>0</v>
      </c>
      <c r="AV525" s="132">
        <f t="shared" si="34"/>
        <v>0</v>
      </c>
      <c r="AW525" s="91" t="str">
        <f t="shared" si="35"/>
        <v xml:space="preserve"> </v>
      </c>
      <c r="AX525" s="91" t="str">
        <f>IFERROR(IF(VLOOKUP(C525,'Overdue Credits'!$A:$F,6,0)&gt;2,"High Risk Customer",IF(VLOOKUP(C525,'Overdue Credits'!$A:$F,6,0)&gt;0,"Medium Risk Customer","Low Risk Customer")),"Low Risk Customer")</f>
        <v>Low Risk Customer</v>
      </c>
    </row>
    <row r="526" spans="1:50" x14ac:dyDescent="0.3">
      <c r="A526" s="14">
        <v>518</v>
      </c>
      <c r="B526" s="14" t="s">
        <v>22</v>
      </c>
      <c r="C526" s="14" t="s">
        <v>853</v>
      </c>
      <c r="D526" s="14"/>
      <c r="E526" s="14" t="s">
        <v>854</v>
      </c>
      <c r="F526" s="14" t="s">
        <v>833</v>
      </c>
      <c r="G526" s="137">
        <f t="shared" si="32"/>
        <v>0</v>
      </c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132">
        <f>(VLOOKUP($H$8,Prices[],2,FALSE)*H526)+(VLOOKUP($I$8,Prices[],2,FALSE)*I526)+(VLOOKUP($J$8,Prices[],2,FALSE)*J526)+(VLOOKUP($K$8,Prices[],2,FALSE)*K526)+(VLOOKUP($L$8,Prices[],2,FALSE)*L526)+(VLOOKUP($M$8,Prices[],2,FALSE)*M526)+(VLOOKUP($N$8,Prices[],2,FALSE)*N526)+(VLOOKUP($T$8,Prices[],2,FALSE)*T526)+(VLOOKUP($U$8,Prices[],2,FALSE)*U526)+(VLOOKUP($V$8,Prices[],2,FALSE)*V526)+(VLOOKUP($W$8,Prices[],2,FALSE)*W526)+(VLOOKUP($X$8,Prices[],2,FALSE)*X526)+(VLOOKUP($Y$8,Prices[],2,FALSE)*Y526)+(VLOOKUP($Z$8,Prices[],2,FALSE)*Z526)+(VLOOKUP($AB$8,Prices[],2,FALSE)*AB526)+(VLOOKUP($O$8,Prices[],2,FALSE)*O526)+(VLOOKUP($P$8,Prices[],2,FALSE)*P526)+(VLOOKUP($Q$8,Prices[],2,FALSE)*Q526)+(VLOOKUP($R$8,Prices[],2,FALSE)*R526)+(VLOOKUP($AA$8,Prices[],2,FALSE)*AA526)+(VLOOKUP($S$8,Prices[],2,FALSE)*S526)</f>
        <v>0</v>
      </c>
      <c r="AE526" s="132">
        <f t="shared" si="33"/>
        <v>0</v>
      </c>
      <c r="AF526" s="91"/>
      <c r="AG526" s="91"/>
      <c r="AH526" s="91"/>
      <c r="AI526" s="91"/>
      <c r="AJ526" s="91"/>
      <c r="AK526" s="91"/>
      <c r="AL526" s="91"/>
      <c r="AM526" s="91"/>
      <c r="AN526" s="91"/>
      <c r="AO526" s="91"/>
      <c r="AP526" s="91"/>
      <c r="AQ526" s="91"/>
      <c r="AR526" s="91"/>
      <c r="AS526" s="91"/>
      <c r="AT526" s="91"/>
      <c r="AU526" s="132">
        <f>(VLOOKUP($AF$8,Prices[],2,FALSE)*AF526)+(VLOOKUP($AG$8,Prices[],2,FALSE)*AG526)+(VLOOKUP($AH$8,Prices[],2,FALSE)*AH526)+(VLOOKUP($AI$8,Prices[],2,FALSE)*AI526)+(VLOOKUP($AJ$8,Prices[],2,FALSE)*AJ526)+(VLOOKUP($AK$8,Prices[],2,FALSE)*AK526)+(VLOOKUP($AL$8,Prices[],2,FALSE)*AL526)+(VLOOKUP($AM$8,Prices[],2,FALSE)*AM526)+(VLOOKUP($AN$8,Prices[],2,FALSE)*AN526)+(VLOOKUP($AO$8,Prices[],2,FALSE)*AO526)+(VLOOKUP($AP$8,Prices[],2,FALSE)*AP526)+(VLOOKUP($AT$8,Prices[],2,FALSE)*AT526)+(VLOOKUP($AQ$8,Prices[],2,FALSE)*AQ526)+(VLOOKUP($AR$8,Prices[],2,FALSE)*AR526)+(VLOOKUP($AS$8,Prices[],2,FALSE)*AS526)</f>
        <v>0</v>
      </c>
      <c r="AV526" s="132">
        <f t="shared" si="34"/>
        <v>0</v>
      </c>
      <c r="AW526" s="91" t="str">
        <f t="shared" si="35"/>
        <v xml:space="preserve"> </v>
      </c>
      <c r="AX526" s="91" t="str">
        <f>IFERROR(IF(VLOOKUP(C526,'Overdue Credits'!$A:$F,6,0)&gt;2,"High Risk Customer",IF(VLOOKUP(C526,'Overdue Credits'!$A:$F,6,0)&gt;0,"Medium Risk Customer","Low Risk Customer")),"Low Risk Customer")</f>
        <v>Low Risk Customer</v>
      </c>
    </row>
    <row r="527" spans="1:50" x14ac:dyDescent="0.3">
      <c r="A527" s="14">
        <v>519</v>
      </c>
      <c r="B527" s="14" t="s">
        <v>22</v>
      </c>
      <c r="C527" s="14" t="s">
        <v>1149</v>
      </c>
      <c r="D527" s="14"/>
      <c r="E527" s="14" t="s">
        <v>1176</v>
      </c>
      <c r="F527" s="14" t="s">
        <v>753</v>
      </c>
      <c r="G527" s="137">
        <f t="shared" si="32"/>
        <v>0</v>
      </c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132">
        <f>(VLOOKUP($H$8,Prices[],2,FALSE)*H527)+(VLOOKUP($I$8,Prices[],2,FALSE)*I527)+(VLOOKUP($J$8,Prices[],2,FALSE)*J527)+(VLOOKUP($K$8,Prices[],2,FALSE)*K527)+(VLOOKUP($L$8,Prices[],2,FALSE)*L527)+(VLOOKUP($M$8,Prices[],2,FALSE)*M527)+(VLOOKUP($N$8,Prices[],2,FALSE)*N527)+(VLOOKUP($T$8,Prices[],2,FALSE)*T527)+(VLOOKUP($U$8,Prices[],2,FALSE)*U527)+(VLOOKUP($V$8,Prices[],2,FALSE)*V527)+(VLOOKUP($W$8,Prices[],2,FALSE)*W527)+(VLOOKUP($X$8,Prices[],2,FALSE)*X527)+(VLOOKUP($Y$8,Prices[],2,FALSE)*Y527)+(VLOOKUP($Z$8,Prices[],2,FALSE)*Z527)+(VLOOKUP($AB$8,Prices[],2,FALSE)*AB527)+(VLOOKUP($O$8,Prices[],2,FALSE)*O527)+(VLOOKUP($P$8,Prices[],2,FALSE)*P527)+(VLOOKUP($Q$8,Prices[],2,FALSE)*Q527)+(VLOOKUP($R$8,Prices[],2,FALSE)*R527)+(VLOOKUP($AA$8,Prices[],2,FALSE)*AA527)+(VLOOKUP($S$8,Prices[],2,FALSE)*S527)</f>
        <v>0</v>
      </c>
      <c r="AE527" s="132">
        <f t="shared" si="33"/>
        <v>0</v>
      </c>
      <c r="AF527" s="91"/>
      <c r="AG527" s="91"/>
      <c r="AH527" s="91"/>
      <c r="AI527" s="91"/>
      <c r="AJ527" s="91"/>
      <c r="AK527" s="91"/>
      <c r="AL527" s="91"/>
      <c r="AM527" s="91"/>
      <c r="AN527" s="91"/>
      <c r="AO527" s="91"/>
      <c r="AP527" s="91"/>
      <c r="AQ527" s="91"/>
      <c r="AR527" s="91"/>
      <c r="AS527" s="91"/>
      <c r="AT527" s="91"/>
      <c r="AU527" s="132">
        <f>(VLOOKUP($AF$8,Prices[],2,FALSE)*AF527)+(VLOOKUP($AG$8,Prices[],2,FALSE)*AG527)+(VLOOKUP($AH$8,Prices[],2,FALSE)*AH527)+(VLOOKUP($AI$8,Prices[],2,FALSE)*AI527)+(VLOOKUP($AJ$8,Prices[],2,FALSE)*AJ527)+(VLOOKUP($AK$8,Prices[],2,FALSE)*AK527)+(VLOOKUP($AL$8,Prices[],2,FALSE)*AL527)+(VLOOKUP($AM$8,Prices[],2,FALSE)*AM527)+(VLOOKUP($AN$8,Prices[],2,FALSE)*AN527)+(VLOOKUP($AO$8,Prices[],2,FALSE)*AO527)+(VLOOKUP($AP$8,Prices[],2,FALSE)*AP527)+(VLOOKUP($AT$8,Prices[],2,FALSE)*AT527)+(VLOOKUP($AQ$8,Prices[],2,FALSE)*AQ527)+(VLOOKUP($AR$8,Prices[],2,FALSE)*AR527)+(VLOOKUP($AS$8,Prices[],2,FALSE)*AS527)</f>
        <v>0</v>
      </c>
      <c r="AV527" s="132">
        <f t="shared" si="34"/>
        <v>0</v>
      </c>
      <c r="AW527" s="91" t="str">
        <f t="shared" si="35"/>
        <v xml:space="preserve"> </v>
      </c>
      <c r="AX527" s="91" t="str">
        <f>IFERROR(IF(VLOOKUP(C527,'Overdue Credits'!$A:$F,6,0)&gt;2,"High Risk Customer",IF(VLOOKUP(C527,'Overdue Credits'!$A:$F,6,0)&gt;0,"Medium Risk Customer","Low Risk Customer")),"Low Risk Customer")</f>
        <v>Low Risk Customer</v>
      </c>
    </row>
    <row r="528" spans="1:50" x14ac:dyDescent="0.3">
      <c r="A528" s="14">
        <v>520</v>
      </c>
      <c r="B528" s="14" t="s">
        <v>22</v>
      </c>
      <c r="C528" s="14" t="s">
        <v>219</v>
      </c>
      <c r="D528" s="14"/>
      <c r="E528" s="14" t="s">
        <v>220</v>
      </c>
      <c r="F528" s="14" t="s">
        <v>752</v>
      </c>
      <c r="G528" s="137">
        <f t="shared" si="32"/>
        <v>50</v>
      </c>
      <c r="H528" s="91"/>
      <c r="I528" s="91"/>
      <c r="J528" s="91">
        <v>1</v>
      </c>
      <c r="K528" s="91">
        <v>1</v>
      </c>
      <c r="L528" s="91"/>
      <c r="M528" s="91"/>
      <c r="N528" s="91"/>
      <c r="O528" s="91">
        <v>2</v>
      </c>
      <c r="P528" s="91"/>
      <c r="Q528" s="91"/>
      <c r="R528" s="91"/>
      <c r="S528" s="91"/>
      <c r="T528" s="91"/>
      <c r="U528" s="91"/>
      <c r="V528" s="91">
        <v>25</v>
      </c>
      <c r="W528" s="91">
        <v>16</v>
      </c>
      <c r="X528" s="91">
        <v>5</v>
      </c>
      <c r="Y528" s="91"/>
      <c r="Z528" s="91"/>
      <c r="AA528" s="91"/>
      <c r="AB528" s="91"/>
      <c r="AC528" s="132">
        <f>(VLOOKUP($H$8,Prices[],2,FALSE)*H528)+(VLOOKUP($I$8,Prices[],2,FALSE)*I528)+(VLOOKUP($J$8,Prices[],2,FALSE)*J528)+(VLOOKUP($K$8,Prices[],2,FALSE)*K528)+(VLOOKUP($L$8,Prices[],2,FALSE)*L528)+(VLOOKUP($M$8,Prices[],2,FALSE)*M528)+(VLOOKUP($N$8,Prices[],2,FALSE)*N528)+(VLOOKUP($T$8,Prices[],2,FALSE)*T528)+(VLOOKUP($U$8,Prices[],2,FALSE)*U528)+(VLOOKUP($V$8,Prices[],2,FALSE)*V528)+(VLOOKUP($W$8,Prices[],2,FALSE)*W528)+(VLOOKUP($X$8,Prices[],2,FALSE)*X528)+(VLOOKUP($Y$8,Prices[],2,FALSE)*Y528)+(VLOOKUP($Z$8,Prices[],2,FALSE)*Z528)+(VLOOKUP($AB$8,Prices[],2,FALSE)*AB528)+(VLOOKUP($O$8,Prices[],2,FALSE)*O528)+(VLOOKUP($P$8,Prices[],2,FALSE)*P528)+(VLOOKUP($Q$8,Prices[],2,FALSE)*Q528)+(VLOOKUP($R$8,Prices[],2,FALSE)*R528)+(VLOOKUP($AA$8,Prices[],2,FALSE)*AA528)+(VLOOKUP($S$8,Prices[],2,FALSE)*S528)</f>
        <v>5821000</v>
      </c>
      <c r="AE528" s="132">
        <f t="shared" si="33"/>
        <v>17</v>
      </c>
      <c r="AF528" s="91"/>
      <c r="AG528" s="91"/>
      <c r="AH528" s="91">
        <v>2</v>
      </c>
      <c r="AI528" s="91"/>
      <c r="AJ528" s="91"/>
      <c r="AK528" s="91"/>
      <c r="AL528" s="91">
        <v>1</v>
      </c>
      <c r="AM528" s="91">
        <v>1</v>
      </c>
      <c r="AN528" s="91"/>
      <c r="AO528" s="91"/>
      <c r="AP528" s="91">
        <v>10</v>
      </c>
      <c r="AQ528" s="91"/>
      <c r="AR528" s="91"/>
      <c r="AS528" s="91"/>
      <c r="AT528" s="91">
        <v>3</v>
      </c>
      <c r="AU528" s="132">
        <f>(VLOOKUP($AF$8,Prices[],2,FALSE)*AF528)+(VLOOKUP($AG$8,Prices[],2,FALSE)*AG528)+(VLOOKUP($AH$8,Prices[],2,FALSE)*AH528)+(VLOOKUP($AI$8,Prices[],2,FALSE)*AI528)+(VLOOKUP($AJ$8,Prices[],2,FALSE)*AJ528)+(VLOOKUP($AK$8,Prices[],2,FALSE)*AK528)+(VLOOKUP($AL$8,Prices[],2,FALSE)*AL528)+(VLOOKUP($AM$8,Prices[],2,FALSE)*AM528)+(VLOOKUP($AN$8,Prices[],2,FALSE)*AN528)+(VLOOKUP($AO$8,Prices[],2,FALSE)*AO528)+(VLOOKUP($AP$8,Prices[],2,FALSE)*AP528)+(VLOOKUP($AT$8,Prices[],2,FALSE)*AT528)+(VLOOKUP($AQ$8,Prices[],2,FALSE)*AQ528)+(VLOOKUP($AR$8,Prices[],2,FALSE)*AR528)+(VLOOKUP($AS$8,Prices[],2,FALSE)*AS528)</f>
        <v>2048000</v>
      </c>
      <c r="AV528" s="132">
        <f t="shared" si="34"/>
        <v>2037349.9999999998</v>
      </c>
      <c r="AW528" s="91" t="str">
        <f t="shared" si="35"/>
        <v>Credit is above Limit. Requires HOTM approval</v>
      </c>
      <c r="AX528" s="91" t="str">
        <f>IFERROR(IF(VLOOKUP(C528,'Overdue Credits'!$A:$F,6,0)&gt;2,"High Risk Customer",IF(VLOOKUP(C528,'Overdue Credits'!$A:$F,6,0)&gt;0,"Medium Risk Customer","Low Risk Customer")),"Low Risk Customer")</f>
        <v>Medium Risk Customer</v>
      </c>
    </row>
    <row r="529" spans="1:50" x14ac:dyDescent="0.3">
      <c r="A529" s="14">
        <v>521</v>
      </c>
      <c r="B529" s="14" t="s">
        <v>22</v>
      </c>
      <c r="C529" s="14" t="s">
        <v>1150</v>
      </c>
      <c r="D529" s="14"/>
      <c r="E529" s="14" t="s">
        <v>254</v>
      </c>
      <c r="F529" s="14" t="s">
        <v>753</v>
      </c>
      <c r="G529" s="137">
        <f t="shared" si="32"/>
        <v>0</v>
      </c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132">
        <f>(VLOOKUP($H$8,Prices[],2,FALSE)*H529)+(VLOOKUP($I$8,Prices[],2,FALSE)*I529)+(VLOOKUP($J$8,Prices[],2,FALSE)*J529)+(VLOOKUP($K$8,Prices[],2,FALSE)*K529)+(VLOOKUP($L$8,Prices[],2,FALSE)*L529)+(VLOOKUP($M$8,Prices[],2,FALSE)*M529)+(VLOOKUP($N$8,Prices[],2,FALSE)*N529)+(VLOOKUP($T$8,Prices[],2,FALSE)*T529)+(VLOOKUP($U$8,Prices[],2,FALSE)*U529)+(VLOOKUP($V$8,Prices[],2,FALSE)*V529)+(VLOOKUP($W$8,Prices[],2,FALSE)*W529)+(VLOOKUP($X$8,Prices[],2,FALSE)*X529)+(VLOOKUP($Y$8,Prices[],2,FALSE)*Y529)+(VLOOKUP($Z$8,Prices[],2,FALSE)*Z529)+(VLOOKUP($AB$8,Prices[],2,FALSE)*AB529)+(VLOOKUP($O$8,Prices[],2,FALSE)*O529)+(VLOOKUP($P$8,Prices[],2,FALSE)*P529)+(VLOOKUP($Q$8,Prices[],2,FALSE)*Q529)+(VLOOKUP($R$8,Prices[],2,FALSE)*R529)+(VLOOKUP($AA$8,Prices[],2,FALSE)*AA529)+(VLOOKUP($S$8,Prices[],2,FALSE)*S529)</f>
        <v>0</v>
      </c>
      <c r="AE529" s="132">
        <f t="shared" si="33"/>
        <v>0</v>
      </c>
      <c r="AF529" s="91"/>
      <c r="AG529" s="91"/>
      <c r="AH529" s="91"/>
      <c r="AI529" s="91"/>
      <c r="AJ529" s="91"/>
      <c r="AK529" s="91"/>
      <c r="AL529" s="91"/>
      <c r="AM529" s="91"/>
      <c r="AN529" s="91"/>
      <c r="AO529" s="91"/>
      <c r="AP529" s="91"/>
      <c r="AQ529" s="91"/>
      <c r="AR529" s="91"/>
      <c r="AS529" s="91"/>
      <c r="AT529" s="91"/>
      <c r="AU529" s="132">
        <f>(VLOOKUP($AF$8,Prices[],2,FALSE)*AF529)+(VLOOKUP($AG$8,Prices[],2,FALSE)*AG529)+(VLOOKUP($AH$8,Prices[],2,FALSE)*AH529)+(VLOOKUP($AI$8,Prices[],2,FALSE)*AI529)+(VLOOKUP($AJ$8,Prices[],2,FALSE)*AJ529)+(VLOOKUP($AK$8,Prices[],2,FALSE)*AK529)+(VLOOKUP($AL$8,Prices[],2,FALSE)*AL529)+(VLOOKUP($AM$8,Prices[],2,FALSE)*AM529)+(VLOOKUP($AN$8,Prices[],2,FALSE)*AN529)+(VLOOKUP($AO$8,Prices[],2,FALSE)*AO529)+(VLOOKUP($AP$8,Prices[],2,FALSE)*AP529)+(VLOOKUP($AT$8,Prices[],2,FALSE)*AT529)+(VLOOKUP($AQ$8,Prices[],2,FALSE)*AQ529)+(VLOOKUP($AR$8,Prices[],2,FALSE)*AR529)+(VLOOKUP($AS$8,Prices[],2,FALSE)*AS529)</f>
        <v>0</v>
      </c>
      <c r="AV529" s="132">
        <f t="shared" si="34"/>
        <v>0</v>
      </c>
      <c r="AW529" s="91" t="str">
        <f t="shared" si="35"/>
        <v xml:space="preserve"> </v>
      </c>
      <c r="AX529" s="91" t="str">
        <f>IFERROR(IF(VLOOKUP(C529,'Overdue Credits'!$A:$F,6,0)&gt;2,"High Risk Customer",IF(VLOOKUP(C529,'Overdue Credits'!$A:$F,6,0)&gt;0,"Medium Risk Customer","Low Risk Customer")),"Low Risk Customer")</f>
        <v>Low Risk Customer</v>
      </c>
    </row>
    <row r="530" spans="1:50" x14ac:dyDescent="0.3">
      <c r="A530" s="14">
        <v>522</v>
      </c>
      <c r="B530" s="14" t="s">
        <v>22</v>
      </c>
      <c r="C530" s="14" t="s">
        <v>857</v>
      </c>
      <c r="D530" s="14"/>
      <c r="E530" s="14" t="s">
        <v>858</v>
      </c>
      <c r="F530" s="14" t="s">
        <v>753</v>
      </c>
      <c r="G530" s="137">
        <f t="shared" si="32"/>
        <v>0</v>
      </c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132">
        <f>(VLOOKUP($H$8,Prices[],2,FALSE)*H530)+(VLOOKUP($I$8,Prices[],2,FALSE)*I530)+(VLOOKUP($J$8,Prices[],2,FALSE)*J530)+(VLOOKUP($K$8,Prices[],2,FALSE)*K530)+(VLOOKUP($L$8,Prices[],2,FALSE)*L530)+(VLOOKUP($M$8,Prices[],2,FALSE)*M530)+(VLOOKUP($N$8,Prices[],2,FALSE)*N530)+(VLOOKUP($T$8,Prices[],2,FALSE)*T530)+(VLOOKUP($U$8,Prices[],2,FALSE)*U530)+(VLOOKUP($V$8,Prices[],2,FALSE)*V530)+(VLOOKUP($W$8,Prices[],2,FALSE)*W530)+(VLOOKUP($X$8,Prices[],2,FALSE)*X530)+(VLOOKUP($Y$8,Prices[],2,FALSE)*Y530)+(VLOOKUP($Z$8,Prices[],2,FALSE)*Z530)+(VLOOKUP($AB$8,Prices[],2,FALSE)*AB530)+(VLOOKUP($O$8,Prices[],2,FALSE)*O530)+(VLOOKUP($P$8,Prices[],2,FALSE)*P530)+(VLOOKUP($Q$8,Prices[],2,FALSE)*Q530)+(VLOOKUP($R$8,Prices[],2,FALSE)*R530)+(VLOOKUP($AA$8,Prices[],2,FALSE)*AA530)+(VLOOKUP($S$8,Prices[],2,FALSE)*S530)</f>
        <v>0</v>
      </c>
      <c r="AE530" s="132">
        <f t="shared" si="33"/>
        <v>0</v>
      </c>
      <c r="AF530" s="91"/>
      <c r="AG530" s="91"/>
      <c r="AH530" s="91"/>
      <c r="AI530" s="91"/>
      <c r="AJ530" s="91"/>
      <c r="AK530" s="91"/>
      <c r="AL530" s="91"/>
      <c r="AM530" s="91"/>
      <c r="AN530" s="91"/>
      <c r="AO530" s="91"/>
      <c r="AP530" s="91"/>
      <c r="AQ530" s="91"/>
      <c r="AR530" s="91"/>
      <c r="AS530" s="91"/>
      <c r="AT530" s="91"/>
      <c r="AU530" s="132">
        <f>(VLOOKUP($AF$8,Prices[],2,FALSE)*AF530)+(VLOOKUP($AG$8,Prices[],2,FALSE)*AG530)+(VLOOKUP($AH$8,Prices[],2,FALSE)*AH530)+(VLOOKUP($AI$8,Prices[],2,FALSE)*AI530)+(VLOOKUP($AJ$8,Prices[],2,FALSE)*AJ530)+(VLOOKUP($AK$8,Prices[],2,FALSE)*AK530)+(VLOOKUP($AL$8,Prices[],2,FALSE)*AL530)+(VLOOKUP($AM$8,Prices[],2,FALSE)*AM530)+(VLOOKUP($AN$8,Prices[],2,FALSE)*AN530)+(VLOOKUP($AO$8,Prices[],2,FALSE)*AO530)+(VLOOKUP($AP$8,Prices[],2,FALSE)*AP530)+(VLOOKUP($AT$8,Prices[],2,FALSE)*AT530)+(VLOOKUP($AQ$8,Prices[],2,FALSE)*AQ530)+(VLOOKUP($AR$8,Prices[],2,FALSE)*AR530)+(VLOOKUP($AS$8,Prices[],2,FALSE)*AS530)</f>
        <v>0</v>
      </c>
      <c r="AV530" s="132">
        <f t="shared" si="34"/>
        <v>0</v>
      </c>
      <c r="AW530" s="91" t="str">
        <f t="shared" si="35"/>
        <v xml:space="preserve"> </v>
      </c>
      <c r="AX530" s="91" t="str">
        <f>IFERROR(IF(VLOOKUP(C530,'Overdue Credits'!$A:$F,6,0)&gt;2,"High Risk Customer",IF(VLOOKUP(C530,'Overdue Credits'!$A:$F,6,0)&gt;0,"Medium Risk Customer","Low Risk Customer")),"Low Risk Customer")</f>
        <v>Low Risk Customer</v>
      </c>
    </row>
    <row r="531" spans="1:50" x14ac:dyDescent="0.3">
      <c r="A531" s="14">
        <v>523</v>
      </c>
      <c r="B531" s="14" t="s">
        <v>22</v>
      </c>
      <c r="C531" s="14" t="s">
        <v>1335</v>
      </c>
      <c r="D531" s="14"/>
      <c r="E531" s="14" t="s">
        <v>1336</v>
      </c>
      <c r="F531" s="14" t="s">
        <v>753</v>
      </c>
      <c r="G531" s="137">
        <f t="shared" si="32"/>
        <v>11</v>
      </c>
      <c r="H531" s="91"/>
      <c r="I531" s="91"/>
      <c r="J531" s="91">
        <v>0.5</v>
      </c>
      <c r="K531" s="91">
        <v>0.5</v>
      </c>
      <c r="L531" s="91"/>
      <c r="M531" s="91"/>
      <c r="N531" s="91">
        <v>2</v>
      </c>
      <c r="O531" s="91">
        <v>1</v>
      </c>
      <c r="P531" s="91"/>
      <c r="Q531" s="91"/>
      <c r="R531" s="91"/>
      <c r="S531" s="91"/>
      <c r="T531" s="91"/>
      <c r="U531" s="91"/>
      <c r="V531" s="91">
        <v>1</v>
      </c>
      <c r="W531" s="91">
        <v>1</v>
      </c>
      <c r="X531" s="91">
        <v>3</v>
      </c>
      <c r="Y531" s="91">
        <v>2</v>
      </c>
      <c r="Z531" s="91"/>
      <c r="AA531" s="91"/>
      <c r="AB531" s="91"/>
      <c r="AC531" s="132">
        <f>(VLOOKUP($H$8,Prices[],2,FALSE)*H531)+(VLOOKUP($I$8,Prices[],2,FALSE)*I531)+(VLOOKUP($J$8,Prices[],2,FALSE)*J531)+(VLOOKUP($K$8,Prices[],2,FALSE)*K531)+(VLOOKUP($L$8,Prices[],2,FALSE)*L531)+(VLOOKUP($M$8,Prices[],2,FALSE)*M531)+(VLOOKUP($N$8,Prices[],2,FALSE)*N531)+(VLOOKUP($T$8,Prices[],2,FALSE)*T531)+(VLOOKUP($U$8,Prices[],2,FALSE)*U531)+(VLOOKUP($V$8,Prices[],2,FALSE)*V531)+(VLOOKUP($W$8,Prices[],2,FALSE)*W531)+(VLOOKUP($X$8,Prices[],2,FALSE)*X531)+(VLOOKUP($Y$8,Prices[],2,FALSE)*Y531)+(VLOOKUP($Z$8,Prices[],2,FALSE)*Z531)+(VLOOKUP($AB$8,Prices[],2,FALSE)*AB531)+(VLOOKUP($O$8,Prices[],2,FALSE)*O531)+(VLOOKUP($P$8,Prices[],2,FALSE)*P531)+(VLOOKUP($Q$8,Prices[],2,FALSE)*Q531)+(VLOOKUP($R$8,Prices[],2,FALSE)*R531)+(VLOOKUP($AA$8,Prices[],2,FALSE)*AA531)+(VLOOKUP($S$8,Prices[],2,FALSE)*S531)</f>
        <v>1421250</v>
      </c>
      <c r="AE531" s="132">
        <f t="shared" si="33"/>
        <v>0</v>
      </c>
      <c r="AF531" s="91"/>
      <c r="AG531" s="91"/>
      <c r="AH531" s="91"/>
      <c r="AI531" s="91"/>
      <c r="AJ531" s="91"/>
      <c r="AK531" s="91"/>
      <c r="AL531" s="91"/>
      <c r="AM531" s="91"/>
      <c r="AN531" s="91"/>
      <c r="AO531" s="91"/>
      <c r="AP531" s="91"/>
      <c r="AQ531" s="91"/>
      <c r="AR531" s="91"/>
      <c r="AS531" s="91"/>
      <c r="AT531" s="91"/>
      <c r="AU531" s="132">
        <f>(VLOOKUP($AF$8,Prices[],2,FALSE)*AF531)+(VLOOKUP($AG$8,Prices[],2,FALSE)*AG531)+(VLOOKUP($AH$8,Prices[],2,FALSE)*AH531)+(VLOOKUP($AI$8,Prices[],2,FALSE)*AI531)+(VLOOKUP($AJ$8,Prices[],2,FALSE)*AJ531)+(VLOOKUP($AK$8,Prices[],2,FALSE)*AK531)+(VLOOKUP($AL$8,Prices[],2,FALSE)*AL531)+(VLOOKUP($AM$8,Prices[],2,FALSE)*AM531)+(VLOOKUP($AN$8,Prices[],2,FALSE)*AN531)+(VLOOKUP($AO$8,Prices[],2,FALSE)*AO531)+(VLOOKUP($AP$8,Prices[],2,FALSE)*AP531)+(VLOOKUP($AT$8,Prices[],2,FALSE)*AT531)+(VLOOKUP($AQ$8,Prices[],2,FALSE)*AQ531)+(VLOOKUP($AR$8,Prices[],2,FALSE)*AR531)+(VLOOKUP($AS$8,Prices[],2,FALSE)*AS531)</f>
        <v>0</v>
      </c>
      <c r="AV531" s="132">
        <f t="shared" si="34"/>
        <v>497437.49999999994</v>
      </c>
      <c r="AW531" s="91" t="str">
        <f t="shared" si="35"/>
        <v xml:space="preserve"> </v>
      </c>
      <c r="AX531" s="91" t="str">
        <f>IFERROR(IF(VLOOKUP(C531,'Overdue Credits'!$A:$F,6,0)&gt;2,"High Risk Customer",IF(VLOOKUP(C531,'Overdue Credits'!$A:$F,6,0)&gt;0,"Medium Risk Customer","Low Risk Customer")),"Low Risk Customer")</f>
        <v>Low Risk Customer</v>
      </c>
    </row>
    <row r="532" spans="1:50" x14ac:dyDescent="0.3">
      <c r="A532" s="14">
        <v>524</v>
      </c>
      <c r="B532" s="14" t="s">
        <v>22</v>
      </c>
      <c r="C532" s="14" t="s">
        <v>1337</v>
      </c>
      <c r="D532" s="14"/>
      <c r="E532" s="14" t="s">
        <v>1338</v>
      </c>
      <c r="F532" s="14" t="s">
        <v>753</v>
      </c>
      <c r="G532" s="137">
        <f t="shared" si="32"/>
        <v>11</v>
      </c>
      <c r="H532" s="91"/>
      <c r="I532" s="91"/>
      <c r="J532" s="91">
        <v>0.5</v>
      </c>
      <c r="K532" s="91">
        <v>0.5</v>
      </c>
      <c r="L532" s="91"/>
      <c r="M532" s="91"/>
      <c r="N532" s="91">
        <v>2</v>
      </c>
      <c r="O532" s="91">
        <v>1</v>
      </c>
      <c r="P532" s="91"/>
      <c r="Q532" s="91"/>
      <c r="R532" s="91"/>
      <c r="S532" s="91"/>
      <c r="T532" s="91"/>
      <c r="U532" s="91"/>
      <c r="V532" s="91">
        <v>1</v>
      </c>
      <c r="W532" s="91">
        <v>1</v>
      </c>
      <c r="X532" s="91">
        <v>3</v>
      </c>
      <c r="Y532" s="91">
        <v>2</v>
      </c>
      <c r="Z532" s="91"/>
      <c r="AA532" s="91"/>
      <c r="AB532" s="91"/>
      <c r="AC532" s="132">
        <f>(VLOOKUP($H$8,Prices[],2,FALSE)*H532)+(VLOOKUP($I$8,Prices[],2,FALSE)*I532)+(VLOOKUP($J$8,Prices[],2,FALSE)*J532)+(VLOOKUP($K$8,Prices[],2,FALSE)*K532)+(VLOOKUP($L$8,Prices[],2,FALSE)*L532)+(VLOOKUP($M$8,Prices[],2,FALSE)*M532)+(VLOOKUP($N$8,Prices[],2,FALSE)*N532)+(VLOOKUP($T$8,Prices[],2,FALSE)*T532)+(VLOOKUP($U$8,Prices[],2,FALSE)*U532)+(VLOOKUP($V$8,Prices[],2,FALSE)*V532)+(VLOOKUP($W$8,Prices[],2,FALSE)*W532)+(VLOOKUP($X$8,Prices[],2,FALSE)*X532)+(VLOOKUP($Y$8,Prices[],2,FALSE)*Y532)+(VLOOKUP($Z$8,Prices[],2,FALSE)*Z532)+(VLOOKUP($AB$8,Prices[],2,FALSE)*AB532)+(VLOOKUP($O$8,Prices[],2,FALSE)*O532)+(VLOOKUP($P$8,Prices[],2,FALSE)*P532)+(VLOOKUP($Q$8,Prices[],2,FALSE)*Q532)+(VLOOKUP($R$8,Prices[],2,FALSE)*R532)+(VLOOKUP($AA$8,Prices[],2,FALSE)*AA532)+(VLOOKUP($S$8,Prices[],2,FALSE)*S532)</f>
        <v>1421250</v>
      </c>
      <c r="AE532" s="132">
        <f t="shared" si="33"/>
        <v>0</v>
      </c>
      <c r="AF532" s="91"/>
      <c r="AG532" s="91"/>
      <c r="AH532" s="91"/>
      <c r="AI532" s="91"/>
      <c r="AJ532" s="91"/>
      <c r="AK532" s="91"/>
      <c r="AL532" s="91"/>
      <c r="AM532" s="91"/>
      <c r="AN532" s="91"/>
      <c r="AO532" s="91"/>
      <c r="AP532" s="91"/>
      <c r="AQ532" s="91"/>
      <c r="AR532" s="91"/>
      <c r="AS532" s="91"/>
      <c r="AT532" s="91"/>
      <c r="AU532" s="132">
        <f>(VLOOKUP($AF$8,Prices[],2,FALSE)*AF532)+(VLOOKUP($AG$8,Prices[],2,FALSE)*AG532)+(VLOOKUP($AH$8,Prices[],2,FALSE)*AH532)+(VLOOKUP($AI$8,Prices[],2,FALSE)*AI532)+(VLOOKUP($AJ$8,Prices[],2,FALSE)*AJ532)+(VLOOKUP($AK$8,Prices[],2,FALSE)*AK532)+(VLOOKUP($AL$8,Prices[],2,FALSE)*AL532)+(VLOOKUP($AM$8,Prices[],2,FALSE)*AM532)+(VLOOKUP($AN$8,Prices[],2,FALSE)*AN532)+(VLOOKUP($AO$8,Prices[],2,FALSE)*AO532)+(VLOOKUP($AP$8,Prices[],2,FALSE)*AP532)+(VLOOKUP($AT$8,Prices[],2,FALSE)*AT532)+(VLOOKUP($AQ$8,Prices[],2,FALSE)*AQ532)+(VLOOKUP($AR$8,Prices[],2,FALSE)*AR532)+(VLOOKUP($AS$8,Prices[],2,FALSE)*AS532)</f>
        <v>0</v>
      </c>
      <c r="AV532" s="132">
        <f t="shared" si="34"/>
        <v>497437.49999999994</v>
      </c>
      <c r="AW532" s="91" t="str">
        <f t="shared" si="35"/>
        <v xml:space="preserve"> </v>
      </c>
      <c r="AX532" s="91" t="str">
        <f>IFERROR(IF(VLOOKUP(C532,'Overdue Credits'!$A:$F,6,0)&gt;2,"High Risk Customer",IF(VLOOKUP(C532,'Overdue Credits'!$A:$F,6,0)&gt;0,"Medium Risk Customer","Low Risk Customer")),"Low Risk Customer")</f>
        <v>Low Risk Customer</v>
      </c>
    </row>
    <row r="533" spans="1:50" x14ac:dyDescent="0.3">
      <c r="A533" s="14">
        <v>525</v>
      </c>
      <c r="B533" s="14" t="s">
        <v>22</v>
      </c>
      <c r="C533" s="14" t="s">
        <v>1339</v>
      </c>
      <c r="D533" s="14"/>
      <c r="E533" s="14" t="s">
        <v>1340</v>
      </c>
      <c r="F533" s="14" t="s">
        <v>753</v>
      </c>
      <c r="G533" s="137">
        <f t="shared" si="32"/>
        <v>0</v>
      </c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132">
        <f>(VLOOKUP($H$8,Prices[],2,FALSE)*H533)+(VLOOKUP($I$8,Prices[],2,FALSE)*I533)+(VLOOKUP($J$8,Prices[],2,FALSE)*J533)+(VLOOKUP($K$8,Prices[],2,FALSE)*K533)+(VLOOKUP($L$8,Prices[],2,FALSE)*L533)+(VLOOKUP($M$8,Prices[],2,FALSE)*M533)+(VLOOKUP($N$8,Prices[],2,FALSE)*N533)+(VLOOKUP($T$8,Prices[],2,FALSE)*T533)+(VLOOKUP($U$8,Prices[],2,FALSE)*U533)+(VLOOKUP($V$8,Prices[],2,FALSE)*V533)+(VLOOKUP($W$8,Prices[],2,FALSE)*W533)+(VLOOKUP($X$8,Prices[],2,FALSE)*X533)+(VLOOKUP($Y$8,Prices[],2,FALSE)*Y533)+(VLOOKUP($Z$8,Prices[],2,FALSE)*Z533)+(VLOOKUP($AB$8,Prices[],2,FALSE)*AB533)+(VLOOKUP($O$8,Prices[],2,FALSE)*O533)+(VLOOKUP($P$8,Prices[],2,FALSE)*P533)+(VLOOKUP($Q$8,Prices[],2,FALSE)*Q533)+(VLOOKUP($R$8,Prices[],2,FALSE)*R533)+(VLOOKUP($AA$8,Prices[],2,FALSE)*AA533)+(VLOOKUP($S$8,Prices[],2,FALSE)*S533)</f>
        <v>0</v>
      </c>
      <c r="AE533" s="132">
        <f t="shared" si="33"/>
        <v>0</v>
      </c>
      <c r="AF533" s="91"/>
      <c r="AG533" s="91"/>
      <c r="AH533" s="91"/>
      <c r="AI533" s="91"/>
      <c r="AJ533" s="91"/>
      <c r="AK533" s="91"/>
      <c r="AL533" s="91"/>
      <c r="AM533" s="91"/>
      <c r="AN533" s="91"/>
      <c r="AO533" s="91"/>
      <c r="AP533" s="91"/>
      <c r="AQ533" s="91"/>
      <c r="AR533" s="91"/>
      <c r="AS533" s="91"/>
      <c r="AT533" s="91"/>
      <c r="AU533" s="132">
        <f>(VLOOKUP($AF$8,Prices[],2,FALSE)*AF533)+(VLOOKUP($AG$8,Prices[],2,FALSE)*AG533)+(VLOOKUP($AH$8,Prices[],2,FALSE)*AH533)+(VLOOKUP($AI$8,Prices[],2,FALSE)*AI533)+(VLOOKUP($AJ$8,Prices[],2,FALSE)*AJ533)+(VLOOKUP($AK$8,Prices[],2,FALSE)*AK533)+(VLOOKUP($AL$8,Prices[],2,FALSE)*AL533)+(VLOOKUP($AM$8,Prices[],2,FALSE)*AM533)+(VLOOKUP($AN$8,Prices[],2,FALSE)*AN533)+(VLOOKUP($AO$8,Prices[],2,FALSE)*AO533)+(VLOOKUP($AP$8,Prices[],2,FALSE)*AP533)+(VLOOKUP($AT$8,Prices[],2,FALSE)*AT533)+(VLOOKUP($AQ$8,Prices[],2,FALSE)*AQ533)+(VLOOKUP($AR$8,Prices[],2,FALSE)*AR533)+(VLOOKUP($AS$8,Prices[],2,FALSE)*AS533)</f>
        <v>0</v>
      </c>
      <c r="AV533" s="132">
        <f t="shared" si="34"/>
        <v>0</v>
      </c>
      <c r="AW533" s="91" t="str">
        <f t="shared" si="35"/>
        <v xml:space="preserve"> </v>
      </c>
      <c r="AX533" s="91" t="str">
        <f>IFERROR(IF(VLOOKUP(C533,'Overdue Credits'!$A:$F,6,0)&gt;2,"High Risk Customer",IF(VLOOKUP(C533,'Overdue Credits'!$A:$F,6,0)&gt;0,"Medium Risk Customer","Low Risk Customer")),"Low Risk Customer")</f>
        <v>Low Risk Customer</v>
      </c>
    </row>
    <row r="534" spans="1:50" x14ac:dyDescent="0.3">
      <c r="A534" s="14">
        <v>526</v>
      </c>
      <c r="B534" s="14" t="s">
        <v>22</v>
      </c>
      <c r="C534" s="14" t="s">
        <v>1341</v>
      </c>
      <c r="D534" s="14"/>
      <c r="E534" s="14" t="s">
        <v>1342</v>
      </c>
      <c r="F534" s="14" t="s">
        <v>753</v>
      </c>
      <c r="G534" s="137">
        <f t="shared" si="32"/>
        <v>11</v>
      </c>
      <c r="H534" s="91"/>
      <c r="I534" s="91"/>
      <c r="J534" s="91">
        <v>0.5</v>
      </c>
      <c r="K534" s="91">
        <v>0.5</v>
      </c>
      <c r="L534" s="91"/>
      <c r="M534" s="91"/>
      <c r="N534" s="91">
        <v>2</v>
      </c>
      <c r="O534" s="91">
        <v>1</v>
      </c>
      <c r="P534" s="91"/>
      <c r="Q534" s="91"/>
      <c r="R534" s="91"/>
      <c r="S534" s="91"/>
      <c r="T534" s="91"/>
      <c r="U534" s="91"/>
      <c r="V534" s="91">
        <v>1</v>
      </c>
      <c r="W534" s="91">
        <v>1</v>
      </c>
      <c r="X534" s="91">
        <v>3</v>
      </c>
      <c r="Y534" s="91">
        <v>2</v>
      </c>
      <c r="Z534" s="91"/>
      <c r="AA534" s="91"/>
      <c r="AB534" s="91"/>
      <c r="AC534" s="132">
        <f>(VLOOKUP($H$8,Prices[],2,FALSE)*H534)+(VLOOKUP($I$8,Prices[],2,FALSE)*I534)+(VLOOKUP($J$8,Prices[],2,FALSE)*J534)+(VLOOKUP($K$8,Prices[],2,FALSE)*K534)+(VLOOKUP($L$8,Prices[],2,FALSE)*L534)+(VLOOKUP($M$8,Prices[],2,FALSE)*M534)+(VLOOKUP($N$8,Prices[],2,FALSE)*N534)+(VLOOKUP($T$8,Prices[],2,FALSE)*T534)+(VLOOKUP($U$8,Prices[],2,FALSE)*U534)+(VLOOKUP($V$8,Prices[],2,FALSE)*V534)+(VLOOKUP($W$8,Prices[],2,FALSE)*W534)+(VLOOKUP($X$8,Prices[],2,FALSE)*X534)+(VLOOKUP($Y$8,Prices[],2,FALSE)*Y534)+(VLOOKUP($Z$8,Prices[],2,FALSE)*Z534)+(VLOOKUP($AB$8,Prices[],2,FALSE)*AB534)+(VLOOKUP($O$8,Prices[],2,FALSE)*O534)+(VLOOKUP($P$8,Prices[],2,FALSE)*P534)+(VLOOKUP($Q$8,Prices[],2,FALSE)*Q534)+(VLOOKUP($R$8,Prices[],2,FALSE)*R534)+(VLOOKUP($AA$8,Prices[],2,FALSE)*AA534)+(VLOOKUP($S$8,Prices[],2,FALSE)*S534)</f>
        <v>1421250</v>
      </c>
      <c r="AE534" s="132">
        <f t="shared" si="33"/>
        <v>0</v>
      </c>
      <c r="AF534" s="91"/>
      <c r="AG534" s="91"/>
      <c r="AH534" s="91"/>
      <c r="AI534" s="91"/>
      <c r="AJ534" s="91"/>
      <c r="AK534" s="91"/>
      <c r="AL534" s="91"/>
      <c r="AM534" s="91"/>
      <c r="AN534" s="91"/>
      <c r="AO534" s="91"/>
      <c r="AP534" s="91"/>
      <c r="AQ534" s="91"/>
      <c r="AR534" s="91"/>
      <c r="AS534" s="91"/>
      <c r="AT534" s="91"/>
      <c r="AU534" s="132">
        <f>(VLOOKUP($AF$8,Prices[],2,FALSE)*AF534)+(VLOOKUP($AG$8,Prices[],2,FALSE)*AG534)+(VLOOKUP($AH$8,Prices[],2,FALSE)*AH534)+(VLOOKUP($AI$8,Prices[],2,FALSE)*AI534)+(VLOOKUP($AJ$8,Prices[],2,FALSE)*AJ534)+(VLOOKUP($AK$8,Prices[],2,FALSE)*AK534)+(VLOOKUP($AL$8,Prices[],2,FALSE)*AL534)+(VLOOKUP($AM$8,Prices[],2,FALSE)*AM534)+(VLOOKUP($AN$8,Prices[],2,FALSE)*AN534)+(VLOOKUP($AO$8,Prices[],2,FALSE)*AO534)+(VLOOKUP($AP$8,Prices[],2,FALSE)*AP534)+(VLOOKUP($AT$8,Prices[],2,FALSE)*AT534)+(VLOOKUP($AQ$8,Prices[],2,FALSE)*AQ534)+(VLOOKUP($AR$8,Prices[],2,FALSE)*AR534)+(VLOOKUP($AS$8,Prices[],2,FALSE)*AS534)</f>
        <v>0</v>
      </c>
      <c r="AV534" s="132">
        <f t="shared" si="34"/>
        <v>497437.49999999994</v>
      </c>
      <c r="AW534" s="91" t="str">
        <f t="shared" si="35"/>
        <v xml:space="preserve"> </v>
      </c>
      <c r="AX534" s="91" t="str">
        <f>IFERROR(IF(VLOOKUP(C534,'Overdue Credits'!$A:$F,6,0)&gt;2,"High Risk Customer",IF(VLOOKUP(C534,'Overdue Credits'!$A:$F,6,0)&gt;0,"Medium Risk Customer","Low Risk Customer")),"Low Risk Customer")</f>
        <v>Low Risk Customer</v>
      </c>
    </row>
    <row r="535" spans="1:50" x14ac:dyDescent="0.3">
      <c r="A535" s="14">
        <v>527</v>
      </c>
      <c r="B535" s="14" t="s">
        <v>22</v>
      </c>
      <c r="C535" s="14" t="s">
        <v>1343</v>
      </c>
      <c r="D535" s="14"/>
      <c r="E535" s="14" t="s">
        <v>1344</v>
      </c>
      <c r="F535" s="14" t="s">
        <v>753</v>
      </c>
      <c r="G535" s="137">
        <f t="shared" si="32"/>
        <v>10</v>
      </c>
      <c r="H535" s="91"/>
      <c r="I535" s="91"/>
      <c r="J535" s="91">
        <v>0.2</v>
      </c>
      <c r="K535" s="91">
        <v>0.3</v>
      </c>
      <c r="L535" s="91"/>
      <c r="M535" s="91">
        <v>0.5</v>
      </c>
      <c r="N535" s="91">
        <v>1.5</v>
      </c>
      <c r="O535" s="91">
        <v>0.5</v>
      </c>
      <c r="P535" s="91">
        <v>0.2</v>
      </c>
      <c r="Q535" s="91"/>
      <c r="R535" s="91"/>
      <c r="S535" s="91"/>
      <c r="T535" s="91"/>
      <c r="U535" s="91"/>
      <c r="V535" s="91">
        <v>2</v>
      </c>
      <c r="W535" s="91">
        <v>1.3</v>
      </c>
      <c r="X535" s="91">
        <v>0.5</v>
      </c>
      <c r="Y535" s="91">
        <v>3</v>
      </c>
      <c r="Z535" s="91"/>
      <c r="AA535" s="91"/>
      <c r="AB535" s="91"/>
      <c r="AC535" s="132">
        <f>(VLOOKUP($H$8,Prices[],2,FALSE)*H535)+(VLOOKUP($I$8,Prices[],2,FALSE)*I535)+(VLOOKUP($J$8,Prices[],2,FALSE)*J535)+(VLOOKUP($K$8,Prices[],2,FALSE)*K535)+(VLOOKUP($L$8,Prices[],2,FALSE)*L535)+(VLOOKUP($M$8,Prices[],2,FALSE)*M535)+(VLOOKUP($N$8,Prices[],2,FALSE)*N535)+(VLOOKUP($T$8,Prices[],2,FALSE)*T535)+(VLOOKUP($U$8,Prices[],2,FALSE)*U535)+(VLOOKUP($V$8,Prices[],2,FALSE)*V535)+(VLOOKUP($W$8,Prices[],2,FALSE)*W535)+(VLOOKUP($X$8,Prices[],2,FALSE)*X535)+(VLOOKUP($Y$8,Prices[],2,FALSE)*Y535)+(VLOOKUP($Z$8,Prices[],2,FALSE)*Z535)+(VLOOKUP($AB$8,Prices[],2,FALSE)*AB535)+(VLOOKUP($O$8,Prices[],2,FALSE)*O535)+(VLOOKUP($P$8,Prices[],2,FALSE)*P535)+(VLOOKUP($Q$8,Prices[],2,FALSE)*Q535)+(VLOOKUP($R$8,Prices[],2,FALSE)*R535)+(VLOOKUP($AA$8,Prices[],2,FALSE)*AA535)+(VLOOKUP($S$8,Prices[],2,FALSE)*S535)</f>
        <v>1164700</v>
      </c>
      <c r="AE535" s="132">
        <f t="shared" si="33"/>
        <v>3</v>
      </c>
      <c r="AF535" s="91"/>
      <c r="AG535" s="91"/>
      <c r="AH535" s="91"/>
      <c r="AI535" s="91"/>
      <c r="AJ535" s="91"/>
      <c r="AK535" s="91"/>
      <c r="AL535" s="91"/>
      <c r="AM535" s="91"/>
      <c r="AN535" s="91"/>
      <c r="AO535" s="91"/>
      <c r="AP535" s="91">
        <v>2</v>
      </c>
      <c r="AQ535" s="91"/>
      <c r="AR535" s="91"/>
      <c r="AS535" s="91"/>
      <c r="AT535" s="91">
        <v>1</v>
      </c>
      <c r="AU535" s="132">
        <f>(VLOOKUP($AF$8,Prices[],2,FALSE)*AF535)+(VLOOKUP($AG$8,Prices[],2,FALSE)*AG535)+(VLOOKUP($AH$8,Prices[],2,FALSE)*AH535)+(VLOOKUP($AI$8,Prices[],2,FALSE)*AI535)+(VLOOKUP($AJ$8,Prices[],2,FALSE)*AJ535)+(VLOOKUP($AK$8,Prices[],2,FALSE)*AK535)+(VLOOKUP($AL$8,Prices[],2,FALSE)*AL535)+(VLOOKUP($AM$8,Prices[],2,FALSE)*AM535)+(VLOOKUP($AN$8,Prices[],2,FALSE)*AN535)+(VLOOKUP($AO$8,Prices[],2,FALSE)*AO535)+(VLOOKUP($AP$8,Prices[],2,FALSE)*AP535)+(VLOOKUP($AT$8,Prices[],2,FALSE)*AT535)+(VLOOKUP($AQ$8,Prices[],2,FALSE)*AQ535)+(VLOOKUP($AR$8,Prices[],2,FALSE)*AR535)+(VLOOKUP($AS$8,Prices[],2,FALSE)*AS535)</f>
        <v>315000</v>
      </c>
      <c r="AV535" s="132">
        <f t="shared" si="34"/>
        <v>407645</v>
      </c>
      <c r="AW535" s="91" t="str">
        <f t="shared" si="35"/>
        <v>Credit is within Limit</v>
      </c>
      <c r="AX535" s="91" t="str">
        <f>IFERROR(IF(VLOOKUP(C535,'Overdue Credits'!$A:$F,6,0)&gt;2,"High Risk Customer",IF(VLOOKUP(C535,'Overdue Credits'!$A:$F,6,0)&gt;0,"Medium Risk Customer","Low Risk Customer")),"Low Risk Customer")</f>
        <v>Low Risk Customer</v>
      </c>
    </row>
    <row r="536" spans="1:50" x14ac:dyDescent="0.3">
      <c r="A536" s="14">
        <v>528</v>
      </c>
      <c r="B536" s="14" t="s">
        <v>22</v>
      </c>
      <c r="C536" s="14" t="s">
        <v>1345</v>
      </c>
      <c r="D536" s="14"/>
      <c r="E536" s="14" t="s">
        <v>1346</v>
      </c>
      <c r="F536" s="14" t="s">
        <v>752</v>
      </c>
      <c r="G536" s="137">
        <f t="shared" si="32"/>
        <v>35</v>
      </c>
      <c r="H536" s="91"/>
      <c r="I536" s="91"/>
      <c r="J536" s="91">
        <v>1</v>
      </c>
      <c r="K536" s="91">
        <v>2</v>
      </c>
      <c r="L536" s="91"/>
      <c r="M536" s="91">
        <v>1</v>
      </c>
      <c r="N536" s="91">
        <v>4</v>
      </c>
      <c r="O536" s="91">
        <v>3</v>
      </c>
      <c r="P536" s="91"/>
      <c r="Q536" s="91"/>
      <c r="R536" s="91"/>
      <c r="S536" s="91"/>
      <c r="T536" s="91"/>
      <c r="U536" s="91"/>
      <c r="V536" s="91">
        <v>4</v>
      </c>
      <c r="W536" s="91">
        <v>4</v>
      </c>
      <c r="X536" s="91">
        <v>10</v>
      </c>
      <c r="Y536" s="91">
        <v>6</v>
      </c>
      <c r="Z536" s="91"/>
      <c r="AA536" s="91"/>
      <c r="AB536" s="91"/>
      <c r="AC536" s="132">
        <f>(VLOOKUP($H$8,Prices[],2,FALSE)*H536)+(VLOOKUP($I$8,Prices[],2,FALSE)*I536)+(VLOOKUP($J$8,Prices[],2,FALSE)*J536)+(VLOOKUP($K$8,Prices[],2,FALSE)*K536)+(VLOOKUP($L$8,Prices[],2,FALSE)*L536)+(VLOOKUP($M$8,Prices[],2,FALSE)*M536)+(VLOOKUP($N$8,Prices[],2,FALSE)*N536)+(VLOOKUP($T$8,Prices[],2,FALSE)*T536)+(VLOOKUP($U$8,Prices[],2,FALSE)*U536)+(VLOOKUP($V$8,Prices[],2,FALSE)*V536)+(VLOOKUP($W$8,Prices[],2,FALSE)*W536)+(VLOOKUP($X$8,Prices[],2,FALSE)*X536)+(VLOOKUP($Y$8,Prices[],2,FALSE)*Y536)+(VLOOKUP($Z$8,Prices[],2,FALSE)*Z536)+(VLOOKUP($AB$8,Prices[],2,FALSE)*AB536)+(VLOOKUP($O$8,Prices[],2,FALSE)*O536)+(VLOOKUP($P$8,Prices[],2,FALSE)*P536)+(VLOOKUP($Q$8,Prices[],2,FALSE)*Q536)+(VLOOKUP($R$8,Prices[],2,FALSE)*R536)+(VLOOKUP($AA$8,Prices[],2,FALSE)*AA536)+(VLOOKUP($S$8,Prices[],2,FALSE)*S536)</f>
        <v>4568500</v>
      </c>
      <c r="AE536" s="132">
        <f t="shared" si="33"/>
        <v>13.5</v>
      </c>
      <c r="AF536" s="91"/>
      <c r="AG536" s="91"/>
      <c r="AH536" s="91"/>
      <c r="AI536" s="91"/>
      <c r="AJ536" s="91"/>
      <c r="AK536" s="91"/>
      <c r="AL536" s="91">
        <v>2</v>
      </c>
      <c r="AM536" s="91"/>
      <c r="AN536" s="91"/>
      <c r="AO536" s="91"/>
      <c r="AP536" s="91">
        <v>9</v>
      </c>
      <c r="AQ536" s="91"/>
      <c r="AR536" s="91"/>
      <c r="AS536" s="91"/>
      <c r="AT536" s="91">
        <v>2.5</v>
      </c>
      <c r="AU536" s="132">
        <f>(VLOOKUP($AF$8,Prices[],2,FALSE)*AF536)+(VLOOKUP($AG$8,Prices[],2,FALSE)*AG536)+(VLOOKUP($AH$8,Prices[],2,FALSE)*AH536)+(VLOOKUP($AI$8,Prices[],2,FALSE)*AI536)+(VLOOKUP($AJ$8,Prices[],2,FALSE)*AJ536)+(VLOOKUP($AK$8,Prices[],2,FALSE)*AK536)+(VLOOKUP($AL$8,Prices[],2,FALSE)*AL536)+(VLOOKUP($AM$8,Prices[],2,FALSE)*AM536)+(VLOOKUP($AN$8,Prices[],2,FALSE)*AN536)+(VLOOKUP($AO$8,Prices[],2,FALSE)*AO536)+(VLOOKUP($AP$8,Prices[],2,FALSE)*AP536)+(VLOOKUP($AT$8,Prices[],2,FALSE)*AT536)+(VLOOKUP($AQ$8,Prices[],2,FALSE)*AQ536)+(VLOOKUP($AR$8,Prices[],2,FALSE)*AR536)+(VLOOKUP($AS$8,Prices[],2,FALSE)*AS536)</f>
        <v>1512500</v>
      </c>
      <c r="AV536" s="132">
        <f t="shared" si="34"/>
        <v>1598975</v>
      </c>
      <c r="AW536" s="91" t="str">
        <f t="shared" si="35"/>
        <v>Credit is within Limit</v>
      </c>
      <c r="AX536" s="91" t="str">
        <f>IFERROR(IF(VLOOKUP(C536,'Overdue Credits'!$A:$F,6,0)&gt;2,"High Risk Customer",IF(VLOOKUP(C536,'Overdue Credits'!$A:$F,6,0)&gt;0,"Medium Risk Customer","Low Risk Customer")),"Low Risk Customer")</f>
        <v>Low Risk Customer</v>
      </c>
    </row>
    <row r="537" spans="1:50" x14ac:dyDescent="0.3">
      <c r="A537" s="14">
        <v>529</v>
      </c>
      <c r="B537" s="14" t="s">
        <v>22</v>
      </c>
      <c r="C537" s="14" t="s">
        <v>1347</v>
      </c>
      <c r="D537" s="14"/>
      <c r="E537" s="14" t="s">
        <v>1348</v>
      </c>
      <c r="F537" s="14" t="s">
        <v>753</v>
      </c>
      <c r="G537" s="137">
        <f t="shared" si="32"/>
        <v>0</v>
      </c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132">
        <f>(VLOOKUP($H$8,Prices[],2,FALSE)*H537)+(VLOOKUP($I$8,Prices[],2,FALSE)*I537)+(VLOOKUP($J$8,Prices[],2,FALSE)*J537)+(VLOOKUP($K$8,Prices[],2,FALSE)*K537)+(VLOOKUP($L$8,Prices[],2,FALSE)*L537)+(VLOOKUP($M$8,Prices[],2,FALSE)*M537)+(VLOOKUP($N$8,Prices[],2,FALSE)*N537)+(VLOOKUP($T$8,Prices[],2,FALSE)*T537)+(VLOOKUP($U$8,Prices[],2,FALSE)*U537)+(VLOOKUP($V$8,Prices[],2,FALSE)*V537)+(VLOOKUP($W$8,Prices[],2,FALSE)*W537)+(VLOOKUP($X$8,Prices[],2,FALSE)*X537)+(VLOOKUP($Y$8,Prices[],2,FALSE)*Y537)+(VLOOKUP($Z$8,Prices[],2,FALSE)*Z537)+(VLOOKUP($AB$8,Prices[],2,FALSE)*AB537)+(VLOOKUP($O$8,Prices[],2,FALSE)*O537)+(VLOOKUP($P$8,Prices[],2,FALSE)*P537)+(VLOOKUP($Q$8,Prices[],2,FALSE)*Q537)+(VLOOKUP($R$8,Prices[],2,FALSE)*R537)+(VLOOKUP($AA$8,Prices[],2,FALSE)*AA537)+(VLOOKUP($S$8,Prices[],2,FALSE)*S537)</f>
        <v>0</v>
      </c>
      <c r="AE537" s="132">
        <f t="shared" si="33"/>
        <v>0</v>
      </c>
      <c r="AF537" s="91"/>
      <c r="AG537" s="91"/>
      <c r="AH537" s="91"/>
      <c r="AI537" s="91"/>
      <c r="AJ537" s="91"/>
      <c r="AK537" s="91"/>
      <c r="AL537" s="91"/>
      <c r="AM537" s="91"/>
      <c r="AN537" s="91"/>
      <c r="AO537" s="91"/>
      <c r="AP537" s="91"/>
      <c r="AQ537" s="91"/>
      <c r="AR537" s="91"/>
      <c r="AS537" s="91"/>
      <c r="AT537" s="91"/>
      <c r="AU537" s="132">
        <f>(VLOOKUP($AF$8,Prices[],2,FALSE)*AF537)+(VLOOKUP($AG$8,Prices[],2,FALSE)*AG537)+(VLOOKUP($AH$8,Prices[],2,FALSE)*AH537)+(VLOOKUP($AI$8,Prices[],2,FALSE)*AI537)+(VLOOKUP($AJ$8,Prices[],2,FALSE)*AJ537)+(VLOOKUP($AK$8,Prices[],2,FALSE)*AK537)+(VLOOKUP($AL$8,Prices[],2,FALSE)*AL537)+(VLOOKUP($AM$8,Prices[],2,FALSE)*AM537)+(VLOOKUP($AN$8,Prices[],2,FALSE)*AN537)+(VLOOKUP($AO$8,Prices[],2,FALSE)*AO537)+(VLOOKUP($AP$8,Prices[],2,FALSE)*AP537)+(VLOOKUP($AT$8,Prices[],2,FALSE)*AT537)+(VLOOKUP($AQ$8,Prices[],2,FALSE)*AQ537)+(VLOOKUP($AR$8,Prices[],2,FALSE)*AR537)+(VLOOKUP($AS$8,Prices[],2,FALSE)*AS537)</f>
        <v>0</v>
      </c>
      <c r="AV537" s="132">
        <f t="shared" si="34"/>
        <v>0</v>
      </c>
      <c r="AW537" s="91" t="str">
        <f t="shared" si="35"/>
        <v xml:space="preserve"> </v>
      </c>
      <c r="AX537" s="91" t="str">
        <f>IFERROR(IF(VLOOKUP(C537,'Overdue Credits'!$A:$F,6,0)&gt;2,"High Risk Customer",IF(VLOOKUP(C537,'Overdue Credits'!$A:$F,6,0)&gt;0,"Medium Risk Customer","Low Risk Customer")),"Low Risk Customer")</f>
        <v>Low Risk Customer</v>
      </c>
    </row>
    <row r="538" spans="1:50" x14ac:dyDescent="0.3">
      <c r="A538" s="14">
        <v>530</v>
      </c>
      <c r="B538" s="14" t="s">
        <v>22</v>
      </c>
      <c r="C538" s="14" t="s">
        <v>1349</v>
      </c>
      <c r="D538" s="14"/>
      <c r="E538" s="14" t="s">
        <v>1350</v>
      </c>
      <c r="F538" s="14" t="s">
        <v>753</v>
      </c>
      <c r="G538" s="137">
        <f t="shared" si="32"/>
        <v>35</v>
      </c>
      <c r="H538" s="91"/>
      <c r="I538" s="91"/>
      <c r="J538" s="91">
        <v>1</v>
      </c>
      <c r="K538" s="91">
        <v>1</v>
      </c>
      <c r="L538" s="91"/>
      <c r="M538" s="91">
        <v>1</v>
      </c>
      <c r="N538" s="91">
        <v>5</v>
      </c>
      <c r="O538" s="91">
        <v>3</v>
      </c>
      <c r="P538" s="91"/>
      <c r="Q538" s="91"/>
      <c r="R538" s="91"/>
      <c r="S538" s="91"/>
      <c r="T538" s="91"/>
      <c r="U538" s="91"/>
      <c r="V538" s="91">
        <v>5</v>
      </c>
      <c r="W538" s="91">
        <v>2</v>
      </c>
      <c r="X538" s="91">
        <v>10</v>
      </c>
      <c r="Y538" s="91">
        <v>7</v>
      </c>
      <c r="Z538" s="91"/>
      <c r="AA538" s="91"/>
      <c r="AB538" s="91"/>
      <c r="AC538" s="132">
        <f>(VLOOKUP($H$8,Prices[],2,FALSE)*H538)+(VLOOKUP($I$8,Prices[],2,FALSE)*I538)+(VLOOKUP($J$8,Prices[],2,FALSE)*J538)+(VLOOKUP($K$8,Prices[],2,FALSE)*K538)+(VLOOKUP($L$8,Prices[],2,FALSE)*L538)+(VLOOKUP($M$8,Prices[],2,FALSE)*M538)+(VLOOKUP($N$8,Prices[],2,FALSE)*N538)+(VLOOKUP($T$8,Prices[],2,FALSE)*T538)+(VLOOKUP($U$8,Prices[],2,FALSE)*U538)+(VLOOKUP($V$8,Prices[],2,FALSE)*V538)+(VLOOKUP($W$8,Prices[],2,FALSE)*W538)+(VLOOKUP($X$8,Prices[],2,FALSE)*X538)+(VLOOKUP($Y$8,Prices[],2,FALSE)*Y538)+(VLOOKUP($Z$8,Prices[],2,FALSE)*Z538)+(VLOOKUP($AB$8,Prices[],2,FALSE)*AB538)+(VLOOKUP($O$8,Prices[],2,FALSE)*O538)+(VLOOKUP($P$8,Prices[],2,FALSE)*P538)+(VLOOKUP($Q$8,Prices[],2,FALSE)*Q538)+(VLOOKUP($R$8,Prices[],2,FALSE)*R538)+(VLOOKUP($AA$8,Prices[],2,FALSE)*AA538)+(VLOOKUP($S$8,Prices[],2,FALSE)*S538)</f>
        <v>4499500</v>
      </c>
      <c r="AE538" s="132">
        <f t="shared" si="33"/>
        <v>13</v>
      </c>
      <c r="AF538" s="91"/>
      <c r="AG538" s="91"/>
      <c r="AH538" s="91">
        <v>1</v>
      </c>
      <c r="AI538" s="91"/>
      <c r="AJ538" s="91"/>
      <c r="AK538" s="91"/>
      <c r="AL538" s="91">
        <v>2</v>
      </c>
      <c r="AM538" s="91"/>
      <c r="AN538" s="91"/>
      <c r="AO538" s="91"/>
      <c r="AP538" s="91">
        <v>7</v>
      </c>
      <c r="AQ538" s="91"/>
      <c r="AR538" s="91"/>
      <c r="AS538" s="91"/>
      <c r="AT538" s="91">
        <v>3</v>
      </c>
      <c r="AU538" s="132">
        <f>(VLOOKUP($AF$8,Prices[],2,FALSE)*AF538)+(VLOOKUP($AG$8,Prices[],2,FALSE)*AG538)+(VLOOKUP($AH$8,Prices[],2,FALSE)*AH538)+(VLOOKUP($AI$8,Prices[],2,FALSE)*AI538)+(VLOOKUP($AJ$8,Prices[],2,FALSE)*AJ538)+(VLOOKUP($AK$8,Prices[],2,FALSE)*AK538)+(VLOOKUP($AL$8,Prices[],2,FALSE)*AL538)+(VLOOKUP($AM$8,Prices[],2,FALSE)*AM538)+(VLOOKUP($AN$8,Prices[],2,FALSE)*AN538)+(VLOOKUP($AO$8,Prices[],2,FALSE)*AO538)+(VLOOKUP($AP$8,Prices[],2,FALSE)*AP538)+(VLOOKUP($AT$8,Prices[],2,FALSE)*AT538)+(VLOOKUP($AQ$8,Prices[],2,FALSE)*AQ538)+(VLOOKUP($AR$8,Prices[],2,FALSE)*AR538)+(VLOOKUP($AS$8,Prices[],2,FALSE)*AS538)</f>
        <v>1544000</v>
      </c>
      <c r="AV538" s="132">
        <f t="shared" si="34"/>
        <v>1574825</v>
      </c>
      <c r="AW538" s="91" t="str">
        <f t="shared" si="35"/>
        <v>Credit is within Limit</v>
      </c>
      <c r="AX538" s="91" t="str">
        <f>IFERROR(IF(VLOOKUP(C538,'Overdue Credits'!$A:$F,6,0)&gt;2,"High Risk Customer",IF(VLOOKUP(C538,'Overdue Credits'!$A:$F,6,0)&gt;0,"Medium Risk Customer","Low Risk Customer")),"Low Risk Customer")</f>
        <v>Low Risk Customer</v>
      </c>
    </row>
    <row r="539" spans="1:50" x14ac:dyDescent="0.3">
      <c r="A539" s="14">
        <v>531</v>
      </c>
      <c r="B539" s="14" t="s">
        <v>22</v>
      </c>
      <c r="C539" s="14" t="s">
        <v>1351</v>
      </c>
      <c r="D539" s="14"/>
      <c r="E539" s="14" t="s">
        <v>1352</v>
      </c>
      <c r="F539" s="14" t="s">
        <v>753</v>
      </c>
      <c r="G539" s="137">
        <f t="shared" si="32"/>
        <v>15</v>
      </c>
      <c r="H539" s="91"/>
      <c r="I539" s="91"/>
      <c r="J539" s="91"/>
      <c r="K539" s="91">
        <v>1</v>
      </c>
      <c r="L539" s="91"/>
      <c r="M539" s="91"/>
      <c r="N539" s="91"/>
      <c r="O539" s="91">
        <v>1</v>
      </c>
      <c r="P539" s="91"/>
      <c r="Q539" s="91"/>
      <c r="R539" s="91"/>
      <c r="S539" s="91"/>
      <c r="T539" s="91"/>
      <c r="U539" s="91"/>
      <c r="V539" s="91">
        <v>10</v>
      </c>
      <c r="W539" s="91">
        <v>1</v>
      </c>
      <c r="X539" s="91">
        <v>2</v>
      </c>
      <c r="Y539" s="91"/>
      <c r="Z539" s="91"/>
      <c r="AA539" s="91"/>
      <c r="AB539" s="91"/>
      <c r="AC539" s="132">
        <f>(VLOOKUP($H$8,Prices[],2,FALSE)*H539)+(VLOOKUP($I$8,Prices[],2,FALSE)*I539)+(VLOOKUP($J$8,Prices[],2,FALSE)*J539)+(VLOOKUP($K$8,Prices[],2,FALSE)*K539)+(VLOOKUP($L$8,Prices[],2,FALSE)*L539)+(VLOOKUP($M$8,Prices[],2,FALSE)*M539)+(VLOOKUP($N$8,Prices[],2,FALSE)*N539)+(VLOOKUP($T$8,Prices[],2,FALSE)*T539)+(VLOOKUP($U$8,Prices[],2,FALSE)*U539)+(VLOOKUP($V$8,Prices[],2,FALSE)*V539)+(VLOOKUP($W$8,Prices[],2,FALSE)*W539)+(VLOOKUP($X$8,Prices[],2,FALSE)*X539)+(VLOOKUP($Y$8,Prices[],2,FALSE)*Y539)+(VLOOKUP($Z$8,Prices[],2,FALSE)*Z539)+(VLOOKUP($AB$8,Prices[],2,FALSE)*AB539)+(VLOOKUP($O$8,Prices[],2,FALSE)*O539)+(VLOOKUP($P$8,Prices[],2,FALSE)*P539)+(VLOOKUP($Q$8,Prices[],2,FALSE)*Q539)+(VLOOKUP($R$8,Prices[],2,FALSE)*R539)+(VLOOKUP($AA$8,Prices[],2,FALSE)*AA539)+(VLOOKUP($S$8,Prices[],2,FALSE)*S539)</f>
        <v>1801500</v>
      </c>
      <c r="AE539" s="132">
        <f t="shared" si="33"/>
        <v>3.5</v>
      </c>
      <c r="AF539" s="91"/>
      <c r="AG539" s="91"/>
      <c r="AH539" s="91">
        <v>1</v>
      </c>
      <c r="AI539" s="91"/>
      <c r="AJ539" s="91"/>
      <c r="AK539" s="91"/>
      <c r="AL539" s="91">
        <v>2.5</v>
      </c>
      <c r="AM539" s="91"/>
      <c r="AN539" s="91"/>
      <c r="AO539" s="91"/>
      <c r="AP539" s="91"/>
      <c r="AQ539" s="91"/>
      <c r="AR539" s="91"/>
      <c r="AS539" s="91"/>
      <c r="AT539" s="91"/>
      <c r="AU539" s="132">
        <f>(VLOOKUP($AF$8,Prices[],2,FALSE)*AF539)+(VLOOKUP($AG$8,Prices[],2,FALSE)*AG539)+(VLOOKUP($AH$8,Prices[],2,FALSE)*AH539)+(VLOOKUP($AI$8,Prices[],2,FALSE)*AI539)+(VLOOKUP($AJ$8,Prices[],2,FALSE)*AJ539)+(VLOOKUP($AK$8,Prices[],2,FALSE)*AK539)+(VLOOKUP($AL$8,Prices[],2,FALSE)*AL539)+(VLOOKUP($AM$8,Prices[],2,FALSE)*AM539)+(VLOOKUP($AN$8,Prices[],2,FALSE)*AN539)+(VLOOKUP($AO$8,Prices[],2,FALSE)*AO539)+(VLOOKUP($AP$8,Prices[],2,FALSE)*AP539)+(VLOOKUP($AT$8,Prices[],2,FALSE)*AT539)+(VLOOKUP($AQ$8,Prices[],2,FALSE)*AQ539)+(VLOOKUP($AR$8,Prices[],2,FALSE)*AR539)+(VLOOKUP($AS$8,Prices[],2,FALSE)*AS539)</f>
        <v>570250</v>
      </c>
      <c r="AV539" s="132">
        <f t="shared" si="34"/>
        <v>630525</v>
      </c>
      <c r="AW539" s="91" t="str">
        <f t="shared" si="35"/>
        <v>Credit is within Limit</v>
      </c>
      <c r="AX539" s="91" t="str">
        <f>IFERROR(IF(VLOOKUP(C539,'Overdue Credits'!$A:$F,6,0)&gt;2,"High Risk Customer",IF(VLOOKUP(C539,'Overdue Credits'!$A:$F,6,0)&gt;0,"Medium Risk Customer","Low Risk Customer")),"Low Risk Customer")</f>
        <v>Low Risk Customer</v>
      </c>
    </row>
    <row r="540" spans="1:50" x14ac:dyDescent="0.3">
      <c r="A540" s="14">
        <v>532</v>
      </c>
      <c r="B540" s="14" t="s">
        <v>22</v>
      </c>
      <c r="C540" s="14" t="s">
        <v>1353</v>
      </c>
      <c r="D540" s="14"/>
      <c r="E540" s="14" t="s">
        <v>1354</v>
      </c>
      <c r="F540" s="14" t="s">
        <v>753</v>
      </c>
      <c r="G540" s="137">
        <f t="shared" si="32"/>
        <v>0</v>
      </c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132">
        <f>(VLOOKUP($H$8,Prices[],2,FALSE)*H540)+(VLOOKUP($I$8,Prices[],2,FALSE)*I540)+(VLOOKUP($J$8,Prices[],2,FALSE)*J540)+(VLOOKUP($K$8,Prices[],2,FALSE)*K540)+(VLOOKUP($L$8,Prices[],2,FALSE)*L540)+(VLOOKUP($M$8,Prices[],2,FALSE)*M540)+(VLOOKUP($N$8,Prices[],2,FALSE)*N540)+(VLOOKUP($T$8,Prices[],2,FALSE)*T540)+(VLOOKUP($U$8,Prices[],2,FALSE)*U540)+(VLOOKUP($V$8,Prices[],2,FALSE)*V540)+(VLOOKUP($W$8,Prices[],2,FALSE)*W540)+(VLOOKUP($X$8,Prices[],2,FALSE)*X540)+(VLOOKUP($Y$8,Prices[],2,FALSE)*Y540)+(VLOOKUP($Z$8,Prices[],2,FALSE)*Z540)+(VLOOKUP($AB$8,Prices[],2,FALSE)*AB540)+(VLOOKUP($O$8,Prices[],2,FALSE)*O540)+(VLOOKUP($P$8,Prices[],2,FALSE)*P540)+(VLOOKUP($Q$8,Prices[],2,FALSE)*Q540)+(VLOOKUP($R$8,Prices[],2,FALSE)*R540)+(VLOOKUP($AA$8,Prices[],2,FALSE)*AA540)+(VLOOKUP($S$8,Prices[],2,FALSE)*S540)</f>
        <v>0</v>
      </c>
      <c r="AE540" s="132">
        <f t="shared" si="33"/>
        <v>0</v>
      </c>
      <c r="AF540" s="91"/>
      <c r="AG540" s="91"/>
      <c r="AH540" s="91"/>
      <c r="AI540" s="91"/>
      <c r="AJ540" s="91"/>
      <c r="AK540" s="91"/>
      <c r="AL540" s="91"/>
      <c r="AM540" s="91"/>
      <c r="AN540" s="91"/>
      <c r="AO540" s="91"/>
      <c r="AP540" s="91"/>
      <c r="AQ540" s="91"/>
      <c r="AR540" s="91"/>
      <c r="AS540" s="91"/>
      <c r="AT540" s="91"/>
      <c r="AU540" s="132">
        <f>(VLOOKUP($AF$8,Prices[],2,FALSE)*AF540)+(VLOOKUP($AG$8,Prices[],2,FALSE)*AG540)+(VLOOKUP($AH$8,Prices[],2,FALSE)*AH540)+(VLOOKUP($AI$8,Prices[],2,FALSE)*AI540)+(VLOOKUP($AJ$8,Prices[],2,FALSE)*AJ540)+(VLOOKUP($AK$8,Prices[],2,FALSE)*AK540)+(VLOOKUP($AL$8,Prices[],2,FALSE)*AL540)+(VLOOKUP($AM$8,Prices[],2,FALSE)*AM540)+(VLOOKUP($AN$8,Prices[],2,FALSE)*AN540)+(VLOOKUP($AO$8,Prices[],2,FALSE)*AO540)+(VLOOKUP($AP$8,Prices[],2,FALSE)*AP540)+(VLOOKUP($AT$8,Prices[],2,FALSE)*AT540)+(VLOOKUP($AQ$8,Prices[],2,FALSE)*AQ540)+(VLOOKUP($AR$8,Prices[],2,FALSE)*AR540)+(VLOOKUP($AS$8,Prices[],2,FALSE)*AS540)</f>
        <v>0</v>
      </c>
      <c r="AV540" s="132">
        <f t="shared" si="34"/>
        <v>0</v>
      </c>
      <c r="AW540" s="91" t="str">
        <f t="shared" si="35"/>
        <v xml:space="preserve"> </v>
      </c>
      <c r="AX540" s="91" t="str">
        <f>IFERROR(IF(VLOOKUP(C540,'Overdue Credits'!$A:$F,6,0)&gt;2,"High Risk Customer",IF(VLOOKUP(C540,'Overdue Credits'!$A:$F,6,0)&gt;0,"Medium Risk Customer","Low Risk Customer")),"Low Risk Customer")</f>
        <v>Low Risk Customer</v>
      </c>
    </row>
    <row r="541" spans="1:50" x14ac:dyDescent="0.3">
      <c r="A541" s="14">
        <v>533</v>
      </c>
      <c r="B541" s="14" t="s">
        <v>22</v>
      </c>
      <c r="C541" s="14" t="s">
        <v>1355</v>
      </c>
      <c r="D541" s="14"/>
      <c r="E541" s="14" t="s">
        <v>1356</v>
      </c>
      <c r="F541" s="14" t="s">
        <v>752</v>
      </c>
      <c r="G541" s="137">
        <f t="shared" si="32"/>
        <v>0</v>
      </c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132">
        <f>(VLOOKUP($H$8,Prices[],2,FALSE)*H541)+(VLOOKUP($I$8,Prices[],2,FALSE)*I541)+(VLOOKUP($J$8,Prices[],2,FALSE)*J541)+(VLOOKUP($K$8,Prices[],2,FALSE)*K541)+(VLOOKUP($L$8,Prices[],2,FALSE)*L541)+(VLOOKUP($M$8,Prices[],2,FALSE)*M541)+(VLOOKUP($N$8,Prices[],2,FALSE)*N541)+(VLOOKUP($T$8,Prices[],2,FALSE)*T541)+(VLOOKUP($U$8,Prices[],2,FALSE)*U541)+(VLOOKUP($V$8,Prices[],2,FALSE)*V541)+(VLOOKUP($W$8,Prices[],2,FALSE)*W541)+(VLOOKUP($X$8,Prices[],2,FALSE)*X541)+(VLOOKUP($Y$8,Prices[],2,FALSE)*Y541)+(VLOOKUP($Z$8,Prices[],2,FALSE)*Z541)+(VLOOKUP($AB$8,Prices[],2,FALSE)*AB541)+(VLOOKUP($O$8,Prices[],2,FALSE)*O541)+(VLOOKUP($P$8,Prices[],2,FALSE)*P541)+(VLOOKUP($Q$8,Prices[],2,FALSE)*Q541)+(VLOOKUP($R$8,Prices[],2,FALSE)*R541)+(VLOOKUP($AA$8,Prices[],2,FALSE)*AA541)+(VLOOKUP($S$8,Prices[],2,FALSE)*S541)</f>
        <v>0</v>
      </c>
      <c r="AE541" s="132">
        <f t="shared" si="33"/>
        <v>0</v>
      </c>
      <c r="AF541" s="91"/>
      <c r="AG541" s="91"/>
      <c r="AH541" s="91"/>
      <c r="AI541" s="91"/>
      <c r="AJ541" s="91"/>
      <c r="AK541" s="91"/>
      <c r="AL541" s="91"/>
      <c r="AM541" s="91"/>
      <c r="AN541" s="91"/>
      <c r="AO541" s="91"/>
      <c r="AP541" s="91"/>
      <c r="AQ541" s="91"/>
      <c r="AR541" s="91"/>
      <c r="AS541" s="91"/>
      <c r="AT541" s="91"/>
      <c r="AU541" s="132">
        <f>(VLOOKUP($AF$8,Prices[],2,FALSE)*AF541)+(VLOOKUP($AG$8,Prices[],2,FALSE)*AG541)+(VLOOKUP($AH$8,Prices[],2,FALSE)*AH541)+(VLOOKUP($AI$8,Prices[],2,FALSE)*AI541)+(VLOOKUP($AJ$8,Prices[],2,FALSE)*AJ541)+(VLOOKUP($AK$8,Prices[],2,FALSE)*AK541)+(VLOOKUP($AL$8,Prices[],2,FALSE)*AL541)+(VLOOKUP($AM$8,Prices[],2,FALSE)*AM541)+(VLOOKUP($AN$8,Prices[],2,FALSE)*AN541)+(VLOOKUP($AO$8,Prices[],2,FALSE)*AO541)+(VLOOKUP($AP$8,Prices[],2,FALSE)*AP541)+(VLOOKUP($AT$8,Prices[],2,FALSE)*AT541)+(VLOOKUP($AQ$8,Prices[],2,FALSE)*AQ541)+(VLOOKUP($AR$8,Prices[],2,FALSE)*AR541)+(VLOOKUP($AS$8,Prices[],2,FALSE)*AS541)</f>
        <v>0</v>
      </c>
      <c r="AV541" s="132">
        <f t="shared" si="34"/>
        <v>0</v>
      </c>
      <c r="AW541" s="91" t="str">
        <f t="shared" si="35"/>
        <v xml:space="preserve"> </v>
      </c>
      <c r="AX541" s="91" t="str">
        <f>IFERROR(IF(VLOOKUP(C541,'Overdue Credits'!$A:$F,6,0)&gt;2,"High Risk Customer",IF(VLOOKUP(C541,'Overdue Credits'!$A:$F,6,0)&gt;0,"Medium Risk Customer","Low Risk Customer")),"Low Risk Customer")</f>
        <v>Medium Risk Customer</v>
      </c>
    </row>
    <row r="542" spans="1:50" x14ac:dyDescent="0.3">
      <c r="A542" s="14">
        <v>534</v>
      </c>
      <c r="B542" s="14" t="s">
        <v>22</v>
      </c>
      <c r="C542" s="14" t="s">
        <v>1357</v>
      </c>
      <c r="D542" s="14"/>
      <c r="E542" s="14" t="s">
        <v>1358</v>
      </c>
      <c r="F542" s="14" t="s">
        <v>753</v>
      </c>
      <c r="G542" s="137">
        <f t="shared" si="32"/>
        <v>0</v>
      </c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132">
        <f>(VLOOKUP($H$8,Prices[],2,FALSE)*H542)+(VLOOKUP($I$8,Prices[],2,FALSE)*I542)+(VLOOKUP($J$8,Prices[],2,FALSE)*J542)+(VLOOKUP($K$8,Prices[],2,FALSE)*K542)+(VLOOKUP($L$8,Prices[],2,FALSE)*L542)+(VLOOKUP($M$8,Prices[],2,FALSE)*M542)+(VLOOKUP($N$8,Prices[],2,FALSE)*N542)+(VLOOKUP($T$8,Prices[],2,FALSE)*T542)+(VLOOKUP($U$8,Prices[],2,FALSE)*U542)+(VLOOKUP($V$8,Prices[],2,FALSE)*V542)+(VLOOKUP($W$8,Prices[],2,FALSE)*W542)+(VLOOKUP($X$8,Prices[],2,FALSE)*X542)+(VLOOKUP($Y$8,Prices[],2,FALSE)*Y542)+(VLOOKUP($Z$8,Prices[],2,FALSE)*Z542)+(VLOOKUP($AB$8,Prices[],2,FALSE)*AB542)+(VLOOKUP($O$8,Prices[],2,FALSE)*O542)+(VLOOKUP($P$8,Prices[],2,FALSE)*P542)+(VLOOKUP($Q$8,Prices[],2,FALSE)*Q542)+(VLOOKUP($R$8,Prices[],2,FALSE)*R542)+(VLOOKUP($AA$8,Prices[],2,FALSE)*AA542)+(VLOOKUP($S$8,Prices[],2,FALSE)*S542)</f>
        <v>0</v>
      </c>
      <c r="AE542" s="132">
        <f t="shared" si="33"/>
        <v>0</v>
      </c>
      <c r="AF542" s="91"/>
      <c r="AG542" s="91"/>
      <c r="AH542" s="91"/>
      <c r="AI542" s="91"/>
      <c r="AJ542" s="91"/>
      <c r="AK542" s="91"/>
      <c r="AL542" s="91"/>
      <c r="AM542" s="91"/>
      <c r="AN542" s="91"/>
      <c r="AO542" s="91"/>
      <c r="AP542" s="91"/>
      <c r="AQ542" s="91"/>
      <c r="AR542" s="91"/>
      <c r="AS542" s="91"/>
      <c r="AT542" s="91"/>
      <c r="AU542" s="132">
        <f>(VLOOKUP($AF$8,Prices[],2,FALSE)*AF542)+(VLOOKUP($AG$8,Prices[],2,FALSE)*AG542)+(VLOOKUP($AH$8,Prices[],2,FALSE)*AH542)+(VLOOKUP($AI$8,Prices[],2,FALSE)*AI542)+(VLOOKUP($AJ$8,Prices[],2,FALSE)*AJ542)+(VLOOKUP($AK$8,Prices[],2,FALSE)*AK542)+(VLOOKUP($AL$8,Prices[],2,FALSE)*AL542)+(VLOOKUP($AM$8,Prices[],2,FALSE)*AM542)+(VLOOKUP($AN$8,Prices[],2,FALSE)*AN542)+(VLOOKUP($AO$8,Prices[],2,FALSE)*AO542)+(VLOOKUP($AP$8,Prices[],2,FALSE)*AP542)+(VLOOKUP($AT$8,Prices[],2,FALSE)*AT542)+(VLOOKUP($AQ$8,Prices[],2,FALSE)*AQ542)+(VLOOKUP($AR$8,Prices[],2,FALSE)*AR542)+(VLOOKUP($AS$8,Prices[],2,FALSE)*AS542)</f>
        <v>0</v>
      </c>
      <c r="AV542" s="132">
        <f t="shared" si="34"/>
        <v>0</v>
      </c>
      <c r="AW542" s="91" t="str">
        <f t="shared" si="35"/>
        <v xml:space="preserve"> </v>
      </c>
      <c r="AX542" s="91" t="str">
        <f>IFERROR(IF(VLOOKUP(C542,'Overdue Credits'!$A:$F,6,0)&gt;2,"High Risk Customer",IF(VLOOKUP(C542,'Overdue Credits'!$A:$F,6,0)&gt;0,"Medium Risk Customer","Low Risk Customer")),"Low Risk Customer")</f>
        <v>High Risk Customer</v>
      </c>
    </row>
    <row r="543" spans="1:50" x14ac:dyDescent="0.3">
      <c r="A543" s="14">
        <v>535</v>
      </c>
      <c r="B543" s="14" t="s">
        <v>22</v>
      </c>
      <c r="C543" s="14" t="s">
        <v>1409</v>
      </c>
      <c r="D543" s="14"/>
      <c r="E543" s="14" t="s">
        <v>1411</v>
      </c>
      <c r="F543" s="14" t="s">
        <v>61</v>
      </c>
      <c r="G543" s="137">
        <f t="shared" si="32"/>
        <v>35</v>
      </c>
      <c r="H543" s="91"/>
      <c r="I543" s="91"/>
      <c r="J543" s="91">
        <v>1</v>
      </c>
      <c r="K543" s="91">
        <v>1</v>
      </c>
      <c r="L543" s="91"/>
      <c r="M543" s="91"/>
      <c r="N543" s="91">
        <v>4</v>
      </c>
      <c r="O543" s="91">
        <v>2</v>
      </c>
      <c r="P543" s="91"/>
      <c r="Q543" s="91"/>
      <c r="R543" s="91"/>
      <c r="S543" s="91"/>
      <c r="T543" s="91"/>
      <c r="U543" s="91"/>
      <c r="V543" s="91">
        <v>24</v>
      </c>
      <c r="W543" s="91">
        <v>1</v>
      </c>
      <c r="X543" s="91">
        <v>2</v>
      </c>
      <c r="Y543" s="91"/>
      <c r="Z543" s="91"/>
      <c r="AA543" s="91"/>
      <c r="AB543" s="91"/>
      <c r="AC543" s="132">
        <f>(VLOOKUP($H$8,Prices[],2,FALSE)*H543)+(VLOOKUP($I$8,Prices[],2,FALSE)*I543)+(VLOOKUP($J$8,Prices[],2,FALSE)*J543)+(VLOOKUP($K$8,Prices[],2,FALSE)*K543)+(VLOOKUP($L$8,Prices[],2,FALSE)*L543)+(VLOOKUP($M$8,Prices[],2,FALSE)*M543)+(VLOOKUP($N$8,Prices[],2,FALSE)*N543)+(VLOOKUP($T$8,Prices[],2,FALSE)*T543)+(VLOOKUP($U$8,Prices[],2,FALSE)*U543)+(VLOOKUP($V$8,Prices[],2,FALSE)*V543)+(VLOOKUP($W$8,Prices[],2,FALSE)*W543)+(VLOOKUP($X$8,Prices[],2,FALSE)*X543)+(VLOOKUP($Y$8,Prices[],2,FALSE)*Y543)+(VLOOKUP($Z$8,Prices[],2,FALSE)*Z543)+(VLOOKUP($AB$8,Prices[],2,FALSE)*AB543)+(VLOOKUP($O$8,Prices[],2,FALSE)*O543)+(VLOOKUP($P$8,Prices[],2,FALSE)*P543)+(VLOOKUP($Q$8,Prices[],2,FALSE)*Q543)+(VLOOKUP($R$8,Prices[],2,FALSE)*R543)+(VLOOKUP($AA$8,Prices[],2,FALSE)*AA543)+(VLOOKUP($S$8,Prices[],2,FALSE)*S543)</f>
        <v>4017500</v>
      </c>
      <c r="AE543" s="132">
        <f t="shared" si="33"/>
        <v>11</v>
      </c>
      <c r="AF543" s="91"/>
      <c r="AG543" s="91"/>
      <c r="AH543" s="91"/>
      <c r="AI543" s="91"/>
      <c r="AJ543" s="91"/>
      <c r="AK543" s="91"/>
      <c r="AL543" s="91">
        <v>1</v>
      </c>
      <c r="AM543" s="91"/>
      <c r="AN543" s="91"/>
      <c r="AO543" s="91"/>
      <c r="AP543" s="91">
        <v>10</v>
      </c>
      <c r="AQ543" s="91"/>
      <c r="AR543" s="91"/>
      <c r="AS543" s="91"/>
      <c r="AT543" s="91"/>
      <c r="AU543" s="132">
        <f>(VLOOKUP($AF$8,Prices[],2,FALSE)*AF543)+(VLOOKUP($AG$8,Prices[],2,FALSE)*AG543)+(VLOOKUP($AH$8,Prices[],2,FALSE)*AH543)+(VLOOKUP($AI$8,Prices[],2,FALSE)*AI543)+(VLOOKUP($AJ$8,Prices[],2,FALSE)*AJ543)+(VLOOKUP($AK$8,Prices[],2,FALSE)*AK543)+(VLOOKUP($AL$8,Prices[],2,FALSE)*AL543)+(VLOOKUP($AM$8,Prices[],2,FALSE)*AM543)+(VLOOKUP($AN$8,Prices[],2,FALSE)*AN543)+(VLOOKUP($AO$8,Prices[],2,FALSE)*AO543)+(VLOOKUP($AP$8,Prices[],2,FALSE)*AP543)+(VLOOKUP($AT$8,Prices[],2,FALSE)*AT543)+(VLOOKUP($AQ$8,Prices[],2,FALSE)*AQ543)+(VLOOKUP($AR$8,Prices[],2,FALSE)*AR543)+(VLOOKUP($AS$8,Prices[],2,FALSE)*AS543)</f>
        <v>1202500</v>
      </c>
      <c r="AV543" s="132">
        <f t="shared" si="34"/>
        <v>1406125</v>
      </c>
      <c r="AW543" s="91" t="str">
        <f t="shared" si="35"/>
        <v>Credit is within Limit</v>
      </c>
      <c r="AX543" s="91" t="str">
        <f>IFERROR(IF(VLOOKUP(C543,'Overdue Credits'!$A:$F,6,0)&gt;2,"High Risk Customer",IF(VLOOKUP(C543,'Overdue Credits'!$A:$F,6,0)&gt;0,"Medium Risk Customer","Low Risk Customer")),"Low Risk Customer")</f>
        <v>Medium Risk Customer</v>
      </c>
    </row>
    <row r="544" spans="1:50" x14ac:dyDescent="0.3">
      <c r="A544" s="14">
        <v>536</v>
      </c>
      <c r="B544" s="14" t="s">
        <v>22</v>
      </c>
      <c r="C544" s="14" t="s">
        <v>1547</v>
      </c>
      <c r="D544" s="14"/>
      <c r="E544" s="14" t="s">
        <v>1548</v>
      </c>
      <c r="F544" s="14" t="s">
        <v>752</v>
      </c>
      <c r="G544" s="137">
        <f t="shared" si="32"/>
        <v>46</v>
      </c>
      <c r="H544" s="91"/>
      <c r="I544" s="91"/>
      <c r="J544" s="91">
        <v>2</v>
      </c>
      <c r="K544" s="91">
        <v>4</v>
      </c>
      <c r="L544" s="91"/>
      <c r="M544" s="91">
        <v>3</v>
      </c>
      <c r="N544" s="91">
        <v>4</v>
      </c>
      <c r="O544" s="91">
        <v>3</v>
      </c>
      <c r="P544" s="91"/>
      <c r="Q544" s="91"/>
      <c r="R544" s="91"/>
      <c r="S544" s="91"/>
      <c r="T544" s="91"/>
      <c r="U544" s="91"/>
      <c r="V544" s="91">
        <v>18</v>
      </c>
      <c r="W544" s="91">
        <v>5</v>
      </c>
      <c r="X544" s="91">
        <v>7</v>
      </c>
      <c r="Y544" s="91"/>
      <c r="Z544" s="91"/>
      <c r="AA544" s="91"/>
      <c r="AB544" s="91"/>
      <c r="AC544" s="132">
        <f>(VLOOKUP($H$8,Prices[],2,FALSE)*H544)+(VLOOKUP($I$8,Prices[],2,FALSE)*I544)+(VLOOKUP($J$8,Prices[],2,FALSE)*J544)+(VLOOKUP($K$8,Prices[],2,FALSE)*K544)+(VLOOKUP($L$8,Prices[],2,FALSE)*L544)+(VLOOKUP($M$8,Prices[],2,FALSE)*M544)+(VLOOKUP($N$8,Prices[],2,FALSE)*N544)+(VLOOKUP($T$8,Prices[],2,FALSE)*T544)+(VLOOKUP($U$8,Prices[],2,FALSE)*U544)+(VLOOKUP($V$8,Prices[],2,FALSE)*V544)+(VLOOKUP($W$8,Prices[],2,FALSE)*W544)+(VLOOKUP($X$8,Prices[],2,FALSE)*X544)+(VLOOKUP($Y$8,Prices[],2,FALSE)*Y544)+(VLOOKUP($Z$8,Prices[],2,FALSE)*Z544)+(VLOOKUP($AB$8,Prices[],2,FALSE)*AB544)+(VLOOKUP($O$8,Prices[],2,FALSE)*O544)+(VLOOKUP($P$8,Prices[],2,FALSE)*P544)+(VLOOKUP($Q$8,Prices[],2,FALSE)*Q544)+(VLOOKUP($R$8,Prices[],2,FALSE)*R544)+(VLOOKUP($AA$8,Prices[],2,FALSE)*AA544)+(VLOOKUP($S$8,Prices[],2,FALSE)*S544)</f>
        <v>5873000</v>
      </c>
      <c r="AE544" s="132">
        <f t="shared" si="33"/>
        <v>15.5</v>
      </c>
      <c r="AF544" s="91"/>
      <c r="AG544" s="91"/>
      <c r="AH544" s="91">
        <v>1</v>
      </c>
      <c r="AI544" s="91">
        <v>1</v>
      </c>
      <c r="AJ544" s="91"/>
      <c r="AK544" s="91"/>
      <c r="AL544" s="91">
        <v>2</v>
      </c>
      <c r="AM544" s="91">
        <v>2</v>
      </c>
      <c r="AN544" s="91"/>
      <c r="AO544" s="91"/>
      <c r="AP544" s="91">
        <v>7.5</v>
      </c>
      <c r="AQ544" s="91"/>
      <c r="AR544" s="91"/>
      <c r="AS544" s="91"/>
      <c r="AT544" s="91">
        <v>2</v>
      </c>
      <c r="AU544" s="132">
        <f>(VLOOKUP($AF$8,Prices[],2,FALSE)*AF544)+(VLOOKUP($AG$8,Prices[],2,FALSE)*AG544)+(VLOOKUP($AH$8,Prices[],2,FALSE)*AH544)+(VLOOKUP($AI$8,Prices[],2,FALSE)*AI544)+(VLOOKUP($AJ$8,Prices[],2,FALSE)*AJ544)+(VLOOKUP($AK$8,Prices[],2,FALSE)*AK544)+(VLOOKUP($AL$8,Prices[],2,FALSE)*AL544)+(VLOOKUP($AM$8,Prices[],2,FALSE)*AM544)+(VLOOKUP($AN$8,Prices[],2,FALSE)*AN544)+(VLOOKUP($AO$8,Prices[],2,FALSE)*AO544)+(VLOOKUP($AP$8,Prices[],2,FALSE)*AP544)+(VLOOKUP($AT$8,Prices[],2,FALSE)*AT544)+(VLOOKUP($AQ$8,Prices[],2,FALSE)*AQ544)+(VLOOKUP($AR$8,Prices[],2,FALSE)*AR544)+(VLOOKUP($AS$8,Prices[],2,FALSE)*AS544)</f>
        <v>2019500</v>
      </c>
      <c r="AV544" s="132">
        <f t="shared" si="34"/>
        <v>2055549.9999999998</v>
      </c>
      <c r="AW544" s="91" t="str">
        <f t="shared" si="35"/>
        <v>Credit is within Limit</v>
      </c>
      <c r="AX544" s="91" t="str">
        <f>IFERROR(IF(VLOOKUP(C544,'Overdue Credits'!$A:$F,6,0)&gt;2,"High Risk Customer",IF(VLOOKUP(C544,'Overdue Credits'!$A:$F,6,0)&gt;0,"Medium Risk Customer","Low Risk Customer")),"Low Risk Customer")</f>
        <v>Low Risk Customer</v>
      </c>
    </row>
    <row r="545" spans="1:50" x14ac:dyDescent="0.3">
      <c r="A545" s="14">
        <v>537</v>
      </c>
      <c r="B545" s="14" t="s">
        <v>25</v>
      </c>
      <c r="C545" s="14" t="s">
        <v>710</v>
      </c>
      <c r="D545" s="14"/>
      <c r="E545" s="14" t="s">
        <v>711</v>
      </c>
      <c r="F545" s="14" t="s">
        <v>753</v>
      </c>
      <c r="G545" s="137">
        <f t="shared" si="32"/>
        <v>13</v>
      </c>
      <c r="H545" s="91"/>
      <c r="I545" s="91">
        <v>0</v>
      </c>
      <c r="J545" s="91"/>
      <c r="K545" s="91">
        <v>1</v>
      </c>
      <c r="L545" s="91">
        <v>0</v>
      </c>
      <c r="M545" s="91"/>
      <c r="N545" s="91"/>
      <c r="O545" s="91">
        <v>2</v>
      </c>
      <c r="P545" s="91">
        <v>0</v>
      </c>
      <c r="Q545" s="91"/>
      <c r="R545" s="91">
        <v>1</v>
      </c>
      <c r="S545" s="91"/>
      <c r="T545" s="91">
        <v>0</v>
      </c>
      <c r="U545" s="91">
        <v>0</v>
      </c>
      <c r="V545" s="91">
        <v>2</v>
      </c>
      <c r="W545" s="91">
        <v>2</v>
      </c>
      <c r="X545" s="91">
        <v>2</v>
      </c>
      <c r="Y545" s="91">
        <v>3</v>
      </c>
      <c r="Z545" s="91"/>
      <c r="AA545" s="91"/>
      <c r="AB545" s="91"/>
      <c r="AC545" s="132">
        <f>(VLOOKUP($H$8,Prices[],2,FALSE)*H545)+(VLOOKUP($I$8,Prices[],2,FALSE)*I545)+(VLOOKUP($J$8,Prices[],2,FALSE)*J545)+(VLOOKUP($K$8,Prices[],2,FALSE)*K545)+(VLOOKUP($L$8,Prices[],2,FALSE)*L545)+(VLOOKUP($M$8,Prices[],2,FALSE)*M545)+(VLOOKUP($N$8,Prices[],2,FALSE)*N545)+(VLOOKUP($T$8,Prices[],2,FALSE)*T545)+(VLOOKUP($U$8,Prices[],2,FALSE)*U545)+(VLOOKUP($V$8,Prices[],2,FALSE)*V545)+(VLOOKUP($W$8,Prices[],2,FALSE)*W545)+(VLOOKUP($X$8,Prices[],2,FALSE)*X545)+(VLOOKUP($Y$8,Prices[],2,FALSE)*Y545)+(VLOOKUP($Z$8,Prices[],2,FALSE)*Z545)+(VLOOKUP($AB$8,Prices[],2,FALSE)*AB545)+(VLOOKUP($O$8,Prices[],2,FALSE)*O545)+(VLOOKUP($P$8,Prices[],2,FALSE)*P545)+(VLOOKUP($Q$8,Prices[],2,FALSE)*Q545)+(VLOOKUP($R$8,Prices[],2,FALSE)*R545)+(VLOOKUP($AA$8,Prices[],2,FALSE)*AA545)+(VLOOKUP($S$8,Prices[],2,FALSE)*S545)</f>
        <v>1703000</v>
      </c>
      <c r="AE545" s="132">
        <f t="shared" si="33"/>
        <v>5</v>
      </c>
      <c r="AF545" s="91"/>
      <c r="AG545" s="91"/>
      <c r="AH545" s="91">
        <v>0</v>
      </c>
      <c r="AI545" s="91"/>
      <c r="AJ545" s="91"/>
      <c r="AK545" s="91"/>
      <c r="AL545" s="91">
        <v>1</v>
      </c>
      <c r="AM545" s="91"/>
      <c r="AN545" s="91"/>
      <c r="AO545" s="91"/>
      <c r="AP545" s="91">
        <v>2</v>
      </c>
      <c r="AQ545" s="91"/>
      <c r="AR545" s="91"/>
      <c r="AS545" s="91"/>
      <c r="AT545" s="91">
        <v>2</v>
      </c>
      <c r="AU545" s="132">
        <f>(VLOOKUP($AF$8,Prices[],2,FALSE)*AF545)+(VLOOKUP($AG$8,Prices[],2,FALSE)*AG545)+(VLOOKUP($AH$8,Prices[],2,FALSE)*AH545)+(VLOOKUP($AI$8,Prices[],2,FALSE)*AI545)+(VLOOKUP($AJ$8,Prices[],2,FALSE)*AJ545)+(VLOOKUP($AK$8,Prices[],2,FALSE)*AK545)+(VLOOKUP($AL$8,Prices[],2,FALSE)*AL545)+(VLOOKUP($AM$8,Prices[],2,FALSE)*AM545)+(VLOOKUP($AN$8,Prices[],2,FALSE)*AN545)+(VLOOKUP($AO$8,Prices[],2,FALSE)*AO545)+(VLOOKUP($AP$8,Prices[],2,FALSE)*AP545)+(VLOOKUP($AT$8,Prices[],2,FALSE)*AT545)+(VLOOKUP($AQ$8,Prices[],2,FALSE)*AQ545)+(VLOOKUP($AR$8,Prices[],2,FALSE)*AR545)+(VLOOKUP($AS$8,Prices[],2,FALSE)*AS545)</f>
        <v>572500</v>
      </c>
      <c r="AV545" s="132">
        <f t="shared" si="34"/>
        <v>596050</v>
      </c>
      <c r="AW545" s="91" t="str">
        <f t="shared" si="35"/>
        <v>Credit is within Limit</v>
      </c>
      <c r="AX545" s="91" t="str">
        <f>IFERROR(IF(VLOOKUP(C545,'Overdue Credits'!$A:$F,6,0)&gt;2,"High Risk Customer",IF(VLOOKUP(C545,'Overdue Credits'!$A:$F,6,0)&gt;0,"Medium Risk Customer","Low Risk Customer")),"Low Risk Customer")</f>
        <v>Low Risk Customer</v>
      </c>
    </row>
    <row r="546" spans="1:50" x14ac:dyDescent="0.3">
      <c r="A546" s="14">
        <v>538</v>
      </c>
      <c r="B546" s="14" t="s">
        <v>25</v>
      </c>
      <c r="C546" s="14" t="s">
        <v>700</v>
      </c>
      <c r="D546" s="14"/>
      <c r="E546" s="14" t="s">
        <v>701</v>
      </c>
      <c r="F546" s="14" t="s">
        <v>752</v>
      </c>
      <c r="G546" s="137">
        <f t="shared" si="32"/>
        <v>0</v>
      </c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132">
        <f>(VLOOKUP($H$8,Prices[],2,FALSE)*H546)+(VLOOKUP($I$8,Prices[],2,FALSE)*I546)+(VLOOKUP($J$8,Prices[],2,FALSE)*J546)+(VLOOKUP($K$8,Prices[],2,FALSE)*K546)+(VLOOKUP($L$8,Prices[],2,FALSE)*L546)+(VLOOKUP($M$8,Prices[],2,FALSE)*M546)+(VLOOKUP($N$8,Prices[],2,FALSE)*N546)+(VLOOKUP($T$8,Prices[],2,FALSE)*T546)+(VLOOKUP($U$8,Prices[],2,FALSE)*U546)+(VLOOKUP($V$8,Prices[],2,FALSE)*V546)+(VLOOKUP($W$8,Prices[],2,FALSE)*W546)+(VLOOKUP($X$8,Prices[],2,FALSE)*X546)+(VLOOKUP($Y$8,Prices[],2,FALSE)*Y546)+(VLOOKUP($Z$8,Prices[],2,FALSE)*Z546)+(VLOOKUP($AB$8,Prices[],2,FALSE)*AB546)+(VLOOKUP($O$8,Prices[],2,FALSE)*O546)+(VLOOKUP($P$8,Prices[],2,FALSE)*P546)+(VLOOKUP($Q$8,Prices[],2,FALSE)*Q546)+(VLOOKUP($R$8,Prices[],2,FALSE)*R546)+(VLOOKUP($AA$8,Prices[],2,FALSE)*AA546)+(VLOOKUP($S$8,Prices[],2,FALSE)*S546)</f>
        <v>0</v>
      </c>
      <c r="AE546" s="132">
        <f t="shared" si="33"/>
        <v>0</v>
      </c>
      <c r="AF546" s="91"/>
      <c r="AG546" s="91"/>
      <c r="AH546" s="91"/>
      <c r="AI546" s="91"/>
      <c r="AJ546" s="91"/>
      <c r="AK546" s="91"/>
      <c r="AL546" s="91"/>
      <c r="AM546" s="91"/>
      <c r="AN546" s="91"/>
      <c r="AO546" s="91"/>
      <c r="AP546" s="91"/>
      <c r="AQ546" s="91"/>
      <c r="AR546" s="91"/>
      <c r="AS546" s="91"/>
      <c r="AT546" s="91"/>
      <c r="AU546" s="132">
        <f>(VLOOKUP($AF$8,Prices[],2,FALSE)*AF546)+(VLOOKUP($AG$8,Prices[],2,FALSE)*AG546)+(VLOOKUP($AH$8,Prices[],2,FALSE)*AH546)+(VLOOKUP($AI$8,Prices[],2,FALSE)*AI546)+(VLOOKUP($AJ$8,Prices[],2,FALSE)*AJ546)+(VLOOKUP($AK$8,Prices[],2,FALSE)*AK546)+(VLOOKUP($AL$8,Prices[],2,FALSE)*AL546)+(VLOOKUP($AM$8,Prices[],2,FALSE)*AM546)+(VLOOKUP($AN$8,Prices[],2,FALSE)*AN546)+(VLOOKUP($AO$8,Prices[],2,FALSE)*AO546)+(VLOOKUP($AP$8,Prices[],2,FALSE)*AP546)+(VLOOKUP($AT$8,Prices[],2,FALSE)*AT546)+(VLOOKUP($AQ$8,Prices[],2,FALSE)*AQ546)+(VLOOKUP($AR$8,Prices[],2,FALSE)*AR546)+(VLOOKUP($AS$8,Prices[],2,FALSE)*AS546)</f>
        <v>0</v>
      </c>
      <c r="AV546" s="132">
        <f t="shared" si="34"/>
        <v>0</v>
      </c>
      <c r="AW546" s="91" t="str">
        <f t="shared" si="35"/>
        <v xml:space="preserve"> </v>
      </c>
      <c r="AX546" s="91" t="str">
        <f>IFERROR(IF(VLOOKUP(C546,'Overdue Credits'!$A:$F,6,0)&gt;2,"High Risk Customer",IF(VLOOKUP(C546,'Overdue Credits'!$A:$F,6,0)&gt;0,"Medium Risk Customer","Low Risk Customer")),"Low Risk Customer")</f>
        <v>Low Risk Customer</v>
      </c>
    </row>
    <row r="547" spans="1:50" x14ac:dyDescent="0.3">
      <c r="A547" s="14">
        <v>539</v>
      </c>
      <c r="B547" s="14" t="s">
        <v>25</v>
      </c>
      <c r="C547" s="14" t="s">
        <v>696</v>
      </c>
      <c r="D547" s="14"/>
      <c r="E547" s="14" t="s">
        <v>697</v>
      </c>
      <c r="F547" s="14" t="s">
        <v>752</v>
      </c>
      <c r="G547" s="137">
        <f t="shared" si="32"/>
        <v>0</v>
      </c>
      <c r="H547" s="91"/>
      <c r="I547" s="91"/>
      <c r="J547" s="91">
        <v>0</v>
      </c>
      <c r="K547" s="91">
        <v>0</v>
      </c>
      <c r="L547" s="91"/>
      <c r="M547" s="91"/>
      <c r="N547" s="91">
        <v>0</v>
      </c>
      <c r="O547" s="91">
        <v>0</v>
      </c>
      <c r="P547" s="91"/>
      <c r="Q547" s="91"/>
      <c r="R547" s="91">
        <v>0</v>
      </c>
      <c r="S547" s="91"/>
      <c r="T547" s="91">
        <v>0</v>
      </c>
      <c r="U547" s="91">
        <v>0</v>
      </c>
      <c r="V547" s="91">
        <v>0</v>
      </c>
      <c r="W547" s="91">
        <v>0</v>
      </c>
      <c r="X547" s="91">
        <v>0</v>
      </c>
      <c r="Y547" s="91">
        <v>0</v>
      </c>
      <c r="Z547" s="91">
        <v>0</v>
      </c>
      <c r="AA547" s="91"/>
      <c r="AB547" s="91"/>
      <c r="AC547" s="132">
        <f>(VLOOKUP($H$8,Prices[],2,FALSE)*H547)+(VLOOKUP($I$8,Prices[],2,FALSE)*I547)+(VLOOKUP($J$8,Prices[],2,FALSE)*J547)+(VLOOKUP($K$8,Prices[],2,FALSE)*K547)+(VLOOKUP($L$8,Prices[],2,FALSE)*L547)+(VLOOKUP($M$8,Prices[],2,FALSE)*M547)+(VLOOKUP($N$8,Prices[],2,FALSE)*N547)+(VLOOKUP($T$8,Prices[],2,FALSE)*T547)+(VLOOKUP($U$8,Prices[],2,FALSE)*U547)+(VLOOKUP($V$8,Prices[],2,FALSE)*V547)+(VLOOKUP($W$8,Prices[],2,FALSE)*W547)+(VLOOKUP($X$8,Prices[],2,FALSE)*X547)+(VLOOKUP($Y$8,Prices[],2,FALSE)*Y547)+(VLOOKUP($Z$8,Prices[],2,FALSE)*Z547)+(VLOOKUP($AB$8,Prices[],2,FALSE)*AB547)+(VLOOKUP($O$8,Prices[],2,FALSE)*O547)+(VLOOKUP($P$8,Prices[],2,FALSE)*P547)+(VLOOKUP($Q$8,Prices[],2,FALSE)*Q547)+(VLOOKUP($R$8,Prices[],2,FALSE)*R547)+(VLOOKUP($AA$8,Prices[],2,FALSE)*AA547)+(VLOOKUP($S$8,Prices[],2,FALSE)*S547)</f>
        <v>0</v>
      </c>
      <c r="AE547" s="132">
        <f t="shared" si="33"/>
        <v>0</v>
      </c>
      <c r="AF547" s="91"/>
      <c r="AG547" s="91"/>
      <c r="AH547" s="91">
        <v>0</v>
      </c>
      <c r="AI547" s="91"/>
      <c r="AJ547" s="91"/>
      <c r="AK547" s="91"/>
      <c r="AL547" s="91">
        <v>0</v>
      </c>
      <c r="AM547" s="91">
        <v>0</v>
      </c>
      <c r="AN547" s="91"/>
      <c r="AO547" s="91"/>
      <c r="AP547" s="91">
        <v>0</v>
      </c>
      <c r="AQ547" s="91"/>
      <c r="AR547" s="91"/>
      <c r="AS547" s="91"/>
      <c r="AT547" s="91">
        <v>0</v>
      </c>
      <c r="AU547" s="132">
        <f>(VLOOKUP($AF$8,Prices[],2,FALSE)*AF547)+(VLOOKUP($AG$8,Prices[],2,FALSE)*AG547)+(VLOOKUP($AH$8,Prices[],2,FALSE)*AH547)+(VLOOKUP($AI$8,Prices[],2,FALSE)*AI547)+(VLOOKUP($AJ$8,Prices[],2,FALSE)*AJ547)+(VLOOKUP($AK$8,Prices[],2,FALSE)*AK547)+(VLOOKUP($AL$8,Prices[],2,FALSE)*AL547)+(VLOOKUP($AM$8,Prices[],2,FALSE)*AM547)+(VLOOKUP($AN$8,Prices[],2,FALSE)*AN547)+(VLOOKUP($AO$8,Prices[],2,FALSE)*AO547)+(VLOOKUP($AP$8,Prices[],2,FALSE)*AP547)+(VLOOKUP($AT$8,Prices[],2,FALSE)*AT547)+(VLOOKUP($AQ$8,Prices[],2,FALSE)*AQ547)+(VLOOKUP($AR$8,Prices[],2,FALSE)*AR547)+(VLOOKUP($AS$8,Prices[],2,FALSE)*AS547)</f>
        <v>0</v>
      </c>
      <c r="AV547" s="132">
        <f t="shared" si="34"/>
        <v>0</v>
      </c>
      <c r="AW547" s="91" t="str">
        <f t="shared" si="35"/>
        <v xml:space="preserve"> </v>
      </c>
      <c r="AX547" s="91" t="str">
        <f>IFERROR(IF(VLOOKUP(C547,'Overdue Credits'!$A:$F,6,0)&gt;2,"High Risk Customer",IF(VLOOKUP(C547,'Overdue Credits'!$A:$F,6,0)&gt;0,"Medium Risk Customer","Low Risk Customer")),"Low Risk Customer")</f>
        <v>Medium Risk Customer</v>
      </c>
    </row>
    <row r="548" spans="1:50" x14ac:dyDescent="0.3">
      <c r="A548" s="14">
        <v>540</v>
      </c>
      <c r="B548" s="14" t="s">
        <v>25</v>
      </c>
      <c r="C548" s="14" t="s">
        <v>566</v>
      </c>
      <c r="D548" s="14"/>
      <c r="E548" s="14" t="s">
        <v>567</v>
      </c>
      <c r="F548" s="14" t="s">
        <v>753</v>
      </c>
      <c r="G548" s="137">
        <f t="shared" si="32"/>
        <v>11</v>
      </c>
      <c r="H548" s="91"/>
      <c r="I548" s="91"/>
      <c r="J548" s="91"/>
      <c r="K548" s="91">
        <v>0</v>
      </c>
      <c r="L548" s="91"/>
      <c r="M548" s="91"/>
      <c r="N548" s="91"/>
      <c r="O548" s="91">
        <v>2</v>
      </c>
      <c r="P548" s="91"/>
      <c r="Q548" s="91"/>
      <c r="R548" s="91">
        <v>2</v>
      </c>
      <c r="S548" s="91"/>
      <c r="T548" s="91">
        <v>0</v>
      </c>
      <c r="U548" s="91">
        <v>0</v>
      </c>
      <c r="V548" s="91">
        <v>1</v>
      </c>
      <c r="W548" s="91">
        <v>1</v>
      </c>
      <c r="X548" s="91">
        <v>2</v>
      </c>
      <c r="Y548" s="91">
        <v>3</v>
      </c>
      <c r="Z548" s="91"/>
      <c r="AA548" s="91"/>
      <c r="AB548" s="91"/>
      <c r="AC548" s="132">
        <f>(VLOOKUP($H$8,Prices[],2,FALSE)*H548)+(VLOOKUP($I$8,Prices[],2,FALSE)*I548)+(VLOOKUP($J$8,Prices[],2,FALSE)*J548)+(VLOOKUP($K$8,Prices[],2,FALSE)*K548)+(VLOOKUP($L$8,Prices[],2,FALSE)*L548)+(VLOOKUP($M$8,Prices[],2,FALSE)*M548)+(VLOOKUP($N$8,Prices[],2,FALSE)*N548)+(VLOOKUP($T$8,Prices[],2,FALSE)*T548)+(VLOOKUP($U$8,Prices[],2,FALSE)*U548)+(VLOOKUP($V$8,Prices[],2,FALSE)*V548)+(VLOOKUP($W$8,Prices[],2,FALSE)*W548)+(VLOOKUP($X$8,Prices[],2,FALSE)*X548)+(VLOOKUP($Y$8,Prices[],2,FALSE)*Y548)+(VLOOKUP($Z$8,Prices[],2,FALSE)*Z548)+(VLOOKUP($AB$8,Prices[],2,FALSE)*AB548)+(VLOOKUP($O$8,Prices[],2,FALSE)*O548)+(VLOOKUP($P$8,Prices[],2,FALSE)*P548)+(VLOOKUP($Q$8,Prices[],2,FALSE)*Q548)+(VLOOKUP($R$8,Prices[],2,FALSE)*R548)+(VLOOKUP($AA$8,Prices[],2,FALSE)*AA548)+(VLOOKUP($S$8,Prices[],2,FALSE)*S548)</f>
        <v>1473000</v>
      </c>
      <c r="AE548" s="132">
        <f t="shared" si="33"/>
        <v>3</v>
      </c>
      <c r="AF548" s="91"/>
      <c r="AG548" s="91"/>
      <c r="AH548" s="91">
        <v>1</v>
      </c>
      <c r="AI548" s="91"/>
      <c r="AJ548" s="91"/>
      <c r="AK548" s="91"/>
      <c r="AL548" s="91">
        <v>1</v>
      </c>
      <c r="AM548" s="91"/>
      <c r="AN548" s="91"/>
      <c r="AO548" s="91"/>
      <c r="AP548" s="91"/>
      <c r="AQ548" s="91"/>
      <c r="AR548" s="91"/>
      <c r="AS548" s="91"/>
      <c r="AT548" s="91">
        <v>1</v>
      </c>
      <c r="AU548" s="132">
        <f>(VLOOKUP($AF$8,Prices[],2,FALSE)*AF548)+(VLOOKUP($AG$8,Prices[],2,FALSE)*AG548)+(VLOOKUP($AH$8,Prices[],2,FALSE)*AH548)+(VLOOKUP($AI$8,Prices[],2,FALSE)*AI548)+(VLOOKUP($AJ$8,Prices[],2,FALSE)*AJ548)+(VLOOKUP($AK$8,Prices[],2,FALSE)*AK548)+(VLOOKUP($AL$8,Prices[],2,FALSE)*AL548)+(VLOOKUP($AM$8,Prices[],2,FALSE)*AM548)+(VLOOKUP($AN$8,Prices[],2,FALSE)*AN548)+(VLOOKUP($AO$8,Prices[],2,FALSE)*AO548)+(VLOOKUP($AP$8,Prices[],2,FALSE)*AP548)+(VLOOKUP($AT$8,Prices[],2,FALSE)*AT548)+(VLOOKUP($AQ$8,Prices[],2,FALSE)*AQ548)+(VLOOKUP($AR$8,Prices[],2,FALSE)*AR548)+(VLOOKUP($AS$8,Prices[],2,FALSE)*AS548)</f>
        <v>446500</v>
      </c>
      <c r="AV548" s="132">
        <f t="shared" si="34"/>
        <v>515549.99999999994</v>
      </c>
      <c r="AW548" s="91" t="str">
        <f t="shared" si="35"/>
        <v>Credit is within Limit</v>
      </c>
      <c r="AX548" s="91" t="str">
        <f>IFERROR(IF(VLOOKUP(C548,'Overdue Credits'!$A:$F,6,0)&gt;2,"High Risk Customer",IF(VLOOKUP(C548,'Overdue Credits'!$A:$F,6,0)&gt;0,"Medium Risk Customer","Low Risk Customer")),"Low Risk Customer")</f>
        <v>Low Risk Customer</v>
      </c>
    </row>
    <row r="549" spans="1:50" x14ac:dyDescent="0.3">
      <c r="A549" s="14">
        <v>541</v>
      </c>
      <c r="B549" s="14" t="s">
        <v>25</v>
      </c>
      <c r="C549" s="14" t="s">
        <v>1177</v>
      </c>
      <c r="D549" s="14"/>
      <c r="E549" s="14" t="s">
        <v>1183</v>
      </c>
      <c r="F549" s="14" t="s">
        <v>753</v>
      </c>
      <c r="G549" s="137">
        <f t="shared" si="32"/>
        <v>0</v>
      </c>
      <c r="H549" s="91"/>
      <c r="I549" s="91"/>
      <c r="J549" s="91"/>
      <c r="K549" s="91">
        <v>0</v>
      </c>
      <c r="L549" s="91"/>
      <c r="M549" s="91"/>
      <c r="N549" s="91">
        <v>0</v>
      </c>
      <c r="O549" s="91">
        <v>0</v>
      </c>
      <c r="P549" s="91">
        <v>0</v>
      </c>
      <c r="Q549" s="91"/>
      <c r="R549" s="91">
        <v>0</v>
      </c>
      <c r="S549" s="91"/>
      <c r="T549" s="91">
        <v>0</v>
      </c>
      <c r="U549" s="91">
        <v>0</v>
      </c>
      <c r="V549" s="91">
        <v>0</v>
      </c>
      <c r="W549" s="91">
        <v>0</v>
      </c>
      <c r="X549" s="91">
        <v>0</v>
      </c>
      <c r="Y549" s="91"/>
      <c r="Z549" s="91"/>
      <c r="AA549" s="91"/>
      <c r="AB549" s="91"/>
      <c r="AC549" s="132">
        <f>(VLOOKUP($H$8,Prices[],2,FALSE)*H549)+(VLOOKUP($I$8,Prices[],2,FALSE)*I549)+(VLOOKUP($J$8,Prices[],2,FALSE)*J549)+(VLOOKUP($K$8,Prices[],2,FALSE)*K549)+(VLOOKUP($L$8,Prices[],2,FALSE)*L549)+(VLOOKUP($M$8,Prices[],2,FALSE)*M549)+(VLOOKUP($N$8,Prices[],2,FALSE)*N549)+(VLOOKUP($T$8,Prices[],2,FALSE)*T549)+(VLOOKUP($U$8,Prices[],2,FALSE)*U549)+(VLOOKUP($V$8,Prices[],2,FALSE)*V549)+(VLOOKUP($W$8,Prices[],2,FALSE)*W549)+(VLOOKUP($X$8,Prices[],2,FALSE)*X549)+(VLOOKUP($Y$8,Prices[],2,FALSE)*Y549)+(VLOOKUP($Z$8,Prices[],2,FALSE)*Z549)+(VLOOKUP($AB$8,Prices[],2,FALSE)*AB549)+(VLOOKUP($O$8,Prices[],2,FALSE)*O549)+(VLOOKUP($P$8,Prices[],2,FALSE)*P549)+(VLOOKUP($Q$8,Prices[],2,FALSE)*Q549)+(VLOOKUP($R$8,Prices[],2,FALSE)*R549)+(VLOOKUP($AA$8,Prices[],2,FALSE)*AA549)+(VLOOKUP($S$8,Prices[],2,FALSE)*S549)</f>
        <v>0</v>
      </c>
      <c r="AE549" s="132">
        <f t="shared" si="33"/>
        <v>0</v>
      </c>
      <c r="AF549" s="91"/>
      <c r="AG549" s="91"/>
      <c r="AH549" s="91"/>
      <c r="AI549" s="91"/>
      <c r="AJ549" s="91"/>
      <c r="AK549" s="91"/>
      <c r="AL549" s="91"/>
      <c r="AM549" s="91"/>
      <c r="AN549" s="91"/>
      <c r="AO549" s="91"/>
      <c r="AP549" s="91"/>
      <c r="AQ549" s="91"/>
      <c r="AR549" s="91"/>
      <c r="AS549" s="91"/>
      <c r="AT549" s="91"/>
      <c r="AU549" s="132">
        <f>(VLOOKUP($AF$8,Prices[],2,FALSE)*AF549)+(VLOOKUP($AG$8,Prices[],2,FALSE)*AG549)+(VLOOKUP($AH$8,Prices[],2,FALSE)*AH549)+(VLOOKUP($AI$8,Prices[],2,FALSE)*AI549)+(VLOOKUP($AJ$8,Prices[],2,FALSE)*AJ549)+(VLOOKUP($AK$8,Prices[],2,FALSE)*AK549)+(VLOOKUP($AL$8,Prices[],2,FALSE)*AL549)+(VLOOKUP($AM$8,Prices[],2,FALSE)*AM549)+(VLOOKUP($AN$8,Prices[],2,FALSE)*AN549)+(VLOOKUP($AO$8,Prices[],2,FALSE)*AO549)+(VLOOKUP($AP$8,Prices[],2,FALSE)*AP549)+(VLOOKUP($AT$8,Prices[],2,FALSE)*AT549)+(VLOOKUP($AQ$8,Prices[],2,FALSE)*AQ549)+(VLOOKUP($AR$8,Prices[],2,FALSE)*AR549)+(VLOOKUP($AS$8,Prices[],2,FALSE)*AS549)</f>
        <v>0</v>
      </c>
      <c r="AV549" s="132">
        <f t="shared" si="34"/>
        <v>0</v>
      </c>
      <c r="AW549" s="91" t="str">
        <f t="shared" si="35"/>
        <v xml:space="preserve"> </v>
      </c>
      <c r="AX549" s="91" t="str">
        <f>IFERROR(IF(VLOOKUP(C549,'Overdue Credits'!$A:$F,6,0)&gt;2,"High Risk Customer",IF(VLOOKUP(C549,'Overdue Credits'!$A:$F,6,0)&gt;0,"Medium Risk Customer","Low Risk Customer")),"Low Risk Customer")</f>
        <v>Low Risk Customer</v>
      </c>
    </row>
    <row r="550" spans="1:50" x14ac:dyDescent="0.3">
      <c r="A550" s="14">
        <v>542</v>
      </c>
      <c r="B550" s="14" t="s">
        <v>25</v>
      </c>
      <c r="C550" s="14" t="s">
        <v>1178</v>
      </c>
      <c r="D550" s="14"/>
      <c r="E550" s="14" t="s">
        <v>1184</v>
      </c>
      <c r="F550" s="14" t="s">
        <v>753</v>
      </c>
      <c r="G550" s="137">
        <f t="shared" si="32"/>
        <v>0</v>
      </c>
      <c r="H550" s="91"/>
      <c r="I550" s="91"/>
      <c r="J550" s="91">
        <v>0</v>
      </c>
      <c r="K550" s="91">
        <v>0</v>
      </c>
      <c r="L550" s="91"/>
      <c r="M550" s="91"/>
      <c r="N550" s="91"/>
      <c r="O550" s="91">
        <v>0</v>
      </c>
      <c r="P550" s="91"/>
      <c r="Q550" s="91"/>
      <c r="R550" s="91">
        <v>0</v>
      </c>
      <c r="S550" s="91"/>
      <c r="T550" s="91">
        <v>0</v>
      </c>
      <c r="U550" s="91">
        <v>0</v>
      </c>
      <c r="V550" s="91">
        <v>0</v>
      </c>
      <c r="W550" s="91">
        <v>0</v>
      </c>
      <c r="X550" s="91">
        <v>0</v>
      </c>
      <c r="Y550" s="91"/>
      <c r="Z550" s="91"/>
      <c r="AA550" s="91"/>
      <c r="AB550" s="91"/>
      <c r="AC550" s="132">
        <f>(VLOOKUP($H$8,Prices[],2,FALSE)*H550)+(VLOOKUP($I$8,Prices[],2,FALSE)*I550)+(VLOOKUP($J$8,Prices[],2,FALSE)*J550)+(VLOOKUP($K$8,Prices[],2,FALSE)*K550)+(VLOOKUP($L$8,Prices[],2,FALSE)*L550)+(VLOOKUP($M$8,Prices[],2,FALSE)*M550)+(VLOOKUP($N$8,Prices[],2,FALSE)*N550)+(VLOOKUP($T$8,Prices[],2,FALSE)*T550)+(VLOOKUP($U$8,Prices[],2,FALSE)*U550)+(VLOOKUP($V$8,Prices[],2,FALSE)*V550)+(VLOOKUP($W$8,Prices[],2,FALSE)*W550)+(VLOOKUP($X$8,Prices[],2,FALSE)*X550)+(VLOOKUP($Y$8,Prices[],2,FALSE)*Y550)+(VLOOKUP($Z$8,Prices[],2,FALSE)*Z550)+(VLOOKUP($AB$8,Prices[],2,FALSE)*AB550)+(VLOOKUP($O$8,Prices[],2,FALSE)*O550)+(VLOOKUP($P$8,Prices[],2,FALSE)*P550)+(VLOOKUP($Q$8,Prices[],2,FALSE)*Q550)+(VLOOKUP($R$8,Prices[],2,FALSE)*R550)+(VLOOKUP($AA$8,Prices[],2,FALSE)*AA550)+(VLOOKUP($S$8,Prices[],2,FALSE)*S550)</f>
        <v>0</v>
      </c>
      <c r="AE550" s="132">
        <f t="shared" si="33"/>
        <v>0</v>
      </c>
      <c r="AF550" s="91"/>
      <c r="AG550" s="91"/>
      <c r="AH550" s="91">
        <v>0</v>
      </c>
      <c r="AI550" s="91"/>
      <c r="AJ550" s="91"/>
      <c r="AK550" s="91">
        <v>0</v>
      </c>
      <c r="AL550" s="91">
        <v>0</v>
      </c>
      <c r="AM550" s="91"/>
      <c r="AN550" s="91"/>
      <c r="AO550" s="91"/>
      <c r="AP550" s="91">
        <v>0</v>
      </c>
      <c r="AQ550" s="91">
        <v>0</v>
      </c>
      <c r="AR550" s="91"/>
      <c r="AS550" s="91">
        <v>0</v>
      </c>
      <c r="AT550" s="91"/>
      <c r="AU550" s="132">
        <f>(VLOOKUP($AF$8,Prices[],2,FALSE)*AF550)+(VLOOKUP($AG$8,Prices[],2,FALSE)*AG550)+(VLOOKUP($AH$8,Prices[],2,FALSE)*AH550)+(VLOOKUP($AI$8,Prices[],2,FALSE)*AI550)+(VLOOKUP($AJ$8,Prices[],2,FALSE)*AJ550)+(VLOOKUP($AK$8,Prices[],2,FALSE)*AK550)+(VLOOKUP($AL$8,Prices[],2,FALSE)*AL550)+(VLOOKUP($AM$8,Prices[],2,FALSE)*AM550)+(VLOOKUP($AN$8,Prices[],2,FALSE)*AN550)+(VLOOKUP($AO$8,Prices[],2,FALSE)*AO550)+(VLOOKUP($AP$8,Prices[],2,FALSE)*AP550)+(VLOOKUP($AT$8,Prices[],2,FALSE)*AT550)+(VLOOKUP($AQ$8,Prices[],2,FALSE)*AQ550)+(VLOOKUP($AR$8,Prices[],2,FALSE)*AR550)+(VLOOKUP($AS$8,Prices[],2,FALSE)*AS550)</f>
        <v>0</v>
      </c>
      <c r="AV550" s="132">
        <f t="shared" si="34"/>
        <v>0</v>
      </c>
      <c r="AW550" s="91" t="str">
        <f t="shared" si="35"/>
        <v xml:space="preserve"> </v>
      </c>
      <c r="AX550" s="91" t="str">
        <f>IFERROR(IF(VLOOKUP(C550,'Overdue Credits'!$A:$F,6,0)&gt;2,"High Risk Customer",IF(VLOOKUP(C550,'Overdue Credits'!$A:$F,6,0)&gt;0,"Medium Risk Customer","Low Risk Customer")),"Low Risk Customer")</f>
        <v>Low Risk Customer</v>
      </c>
    </row>
    <row r="551" spans="1:50" x14ac:dyDescent="0.3">
      <c r="A551" s="14">
        <v>543</v>
      </c>
      <c r="B551" s="14" t="s">
        <v>25</v>
      </c>
      <c r="C551" s="14" t="s">
        <v>1179</v>
      </c>
      <c r="D551" s="14"/>
      <c r="E551" s="14" t="s">
        <v>1185</v>
      </c>
      <c r="F551" s="14" t="s">
        <v>753</v>
      </c>
      <c r="G551" s="137">
        <f t="shared" si="32"/>
        <v>10</v>
      </c>
      <c r="H551" s="91"/>
      <c r="I551" s="91"/>
      <c r="J551" s="91"/>
      <c r="K551" s="91">
        <v>0</v>
      </c>
      <c r="L551" s="91"/>
      <c r="M551" s="91"/>
      <c r="N551" s="91">
        <v>1</v>
      </c>
      <c r="O551" s="91">
        <v>1</v>
      </c>
      <c r="P551" s="91"/>
      <c r="Q551" s="91"/>
      <c r="R551" s="91">
        <v>1</v>
      </c>
      <c r="S551" s="91"/>
      <c r="T551" s="91">
        <v>0</v>
      </c>
      <c r="U551" s="91">
        <v>0</v>
      </c>
      <c r="V551" s="91">
        <v>2</v>
      </c>
      <c r="W551" s="91">
        <v>2</v>
      </c>
      <c r="X551" s="91">
        <v>2</v>
      </c>
      <c r="Y551" s="91">
        <v>1</v>
      </c>
      <c r="Z551" s="91"/>
      <c r="AA551" s="91"/>
      <c r="AB551" s="91"/>
      <c r="AC551" s="132">
        <f>(VLOOKUP($H$8,Prices[],2,FALSE)*H551)+(VLOOKUP($I$8,Prices[],2,FALSE)*I551)+(VLOOKUP($J$8,Prices[],2,FALSE)*J551)+(VLOOKUP($K$8,Prices[],2,FALSE)*K551)+(VLOOKUP($L$8,Prices[],2,FALSE)*L551)+(VLOOKUP($M$8,Prices[],2,FALSE)*M551)+(VLOOKUP($N$8,Prices[],2,FALSE)*N551)+(VLOOKUP($T$8,Prices[],2,FALSE)*T551)+(VLOOKUP($U$8,Prices[],2,FALSE)*U551)+(VLOOKUP($V$8,Prices[],2,FALSE)*V551)+(VLOOKUP($W$8,Prices[],2,FALSE)*W551)+(VLOOKUP($X$8,Prices[],2,FALSE)*X551)+(VLOOKUP($Y$8,Prices[],2,FALSE)*Y551)+(VLOOKUP($Z$8,Prices[],2,FALSE)*Z551)+(VLOOKUP($AB$8,Prices[],2,FALSE)*AB551)+(VLOOKUP($O$8,Prices[],2,FALSE)*O551)+(VLOOKUP($P$8,Prices[],2,FALSE)*P551)+(VLOOKUP($Q$8,Prices[],2,FALSE)*Q551)+(VLOOKUP($R$8,Prices[],2,FALSE)*R551)+(VLOOKUP($AA$8,Prices[],2,FALSE)*AA551)+(VLOOKUP($S$8,Prices[],2,FALSE)*S551)</f>
        <v>1235000</v>
      </c>
      <c r="AE551" s="132">
        <f t="shared" si="33"/>
        <v>2</v>
      </c>
      <c r="AF551" s="91"/>
      <c r="AG551" s="91"/>
      <c r="AH551" s="91">
        <v>1</v>
      </c>
      <c r="AI551" s="91"/>
      <c r="AJ551" s="91"/>
      <c r="AK551" s="91"/>
      <c r="AL551" s="91">
        <v>1</v>
      </c>
      <c r="AM551" s="91"/>
      <c r="AN551" s="91"/>
      <c r="AO551" s="91"/>
      <c r="AP551" s="91">
        <v>0</v>
      </c>
      <c r="AQ551" s="91"/>
      <c r="AR551" s="91"/>
      <c r="AS551" s="91"/>
      <c r="AT551" s="91"/>
      <c r="AU551" s="132">
        <f>(VLOOKUP($AF$8,Prices[],2,FALSE)*AF551)+(VLOOKUP($AG$8,Prices[],2,FALSE)*AG551)+(VLOOKUP($AH$8,Prices[],2,FALSE)*AH551)+(VLOOKUP($AI$8,Prices[],2,FALSE)*AI551)+(VLOOKUP($AJ$8,Prices[],2,FALSE)*AJ551)+(VLOOKUP($AK$8,Prices[],2,FALSE)*AK551)+(VLOOKUP($AL$8,Prices[],2,FALSE)*AL551)+(VLOOKUP($AM$8,Prices[],2,FALSE)*AM551)+(VLOOKUP($AN$8,Prices[],2,FALSE)*AN551)+(VLOOKUP($AO$8,Prices[],2,FALSE)*AO551)+(VLOOKUP($AP$8,Prices[],2,FALSE)*AP551)+(VLOOKUP($AT$8,Prices[],2,FALSE)*AT551)+(VLOOKUP($AQ$8,Prices[],2,FALSE)*AQ551)+(VLOOKUP($AR$8,Prices[],2,FALSE)*AR551)+(VLOOKUP($AS$8,Prices[],2,FALSE)*AS551)</f>
        <v>341500</v>
      </c>
      <c r="AV551" s="132">
        <f t="shared" si="34"/>
        <v>432250</v>
      </c>
      <c r="AW551" s="91" t="str">
        <f t="shared" si="35"/>
        <v>Credit is within Limit</v>
      </c>
      <c r="AX551" s="91" t="str">
        <f>IFERROR(IF(VLOOKUP(C551,'Overdue Credits'!$A:$F,6,0)&gt;2,"High Risk Customer",IF(VLOOKUP(C551,'Overdue Credits'!$A:$F,6,0)&gt;0,"Medium Risk Customer","Low Risk Customer")),"Low Risk Customer")</f>
        <v>Low Risk Customer</v>
      </c>
    </row>
    <row r="552" spans="1:50" x14ac:dyDescent="0.3">
      <c r="A552" s="14">
        <v>544</v>
      </c>
      <c r="B552" s="14" t="s">
        <v>25</v>
      </c>
      <c r="C552" s="14" t="s">
        <v>1180</v>
      </c>
      <c r="D552" s="14"/>
      <c r="E552" s="14" t="s">
        <v>583</v>
      </c>
      <c r="F552" s="14" t="s">
        <v>753</v>
      </c>
      <c r="G552" s="137">
        <f t="shared" si="32"/>
        <v>0</v>
      </c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132">
        <f>(VLOOKUP($H$8,Prices[],2,FALSE)*H552)+(VLOOKUP($I$8,Prices[],2,FALSE)*I552)+(VLOOKUP($J$8,Prices[],2,FALSE)*J552)+(VLOOKUP($K$8,Prices[],2,FALSE)*K552)+(VLOOKUP($L$8,Prices[],2,FALSE)*L552)+(VLOOKUP($M$8,Prices[],2,FALSE)*M552)+(VLOOKUP($N$8,Prices[],2,FALSE)*N552)+(VLOOKUP($T$8,Prices[],2,FALSE)*T552)+(VLOOKUP($U$8,Prices[],2,FALSE)*U552)+(VLOOKUP($V$8,Prices[],2,FALSE)*V552)+(VLOOKUP($W$8,Prices[],2,FALSE)*W552)+(VLOOKUP($X$8,Prices[],2,FALSE)*X552)+(VLOOKUP($Y$8,Prices[],2,FALSE)*Y552)+(VLOOKUP($Z$8,Prices[],2,FALSE)*Z552)+(VLOOKUP($AB$8,Prices[],2,FALSE)*AB552)+(VLOOKUP($O$8,Prices[],2,FALSE)*O552)+(VLOOKUP($P$8,Prices[],2,FALSE)*P552)+(VLOOKUP($Q$8,Prices[],2,FALSE)*Q552)+(VLOOKUP($R$8,Prices[],2,FALSE)*R552)+(VLOOKUP($AA$8,Prices[],2,FALSE)*AA552)+(VLOOKUP($S$8,Prices[],2,FALSE)*S552)</f>
        <v>0</v>
      </c>
      <c r="AE552" s="132">
        <f t="shared" si="33"/>
        <v>0</v>
      </c>
      <c r="AF552" s="91"/>
      <c r="AG552" s="91"/>
      <c r="AH552" s="91"/>
      <c r="AI552" s="91"/>
      <c r="AJ552" s="91"/>
      <c r="AK552" s="91"/>
      <c r="AL552" s="91"/>
      <c r="AM552" s="91"/>
      <c r="AN552" s="91"/>
      <c r="AO552" s="91"/>
      <c r="AP552" s="91"/>
      <c r="AQ552" s="91"/>
      <c r="AR552" s="91"/>
      <c r="AS552" s="91"/>
      <c r="AT552" s="91"/>
      <c r="AU552" s="132">
        <f>(VLOOKUP($AF$8,Prices[],2,FALSE)*AF552)+(VLOOKUP($AG$8,Prices[],2,FALSE)*AG552)+(VLOOKUP($AH$8,Prices[],2,FALSE)*AH552)+(VLOOKUP($AI$8,Prices[],2,FALSE)*AI552)+(VLOOKUP($AJ$8,Prices[],2,FALSE)*AJ552)+(VLOOKUP($AK$8,Prices[],2,FALSE)*AK552)+(VLOOKUP($AL$8,Prices[],2,FALSE)*AL552)+(VLOOKUP($AM$8,Prices[],2,FALSE)*AM552)+(VLOOKUP($AN$8,Prices[],2,FALSE)*AN552)+(VLOOKUP($AO$8,Prices[],2,FALSE)*AO552)+(VLOOKUP($AP$8,Prices[],2,FALSE)*AP552)+(VLOOKUP($AT$8,Prices[],2,FALSE)*AT552)+(VLOOKUP($AQ$8,Prices[],2,FALSE)*AQ552)+(VLOOKUP($AR$8,Prices[],2,FALSE)*AR552)+(VLOOKUP($AS$8,Prices[],2,FALSE)*AS552)</f>
        <v>0</v>
      </c>
      <c r="AV552" s="132">
        <f t="shared" si="34"/>
        <v>0</v>
      </c>
      <c r="AW552" s="91" t="str">
        <f t="shared" si="35"/>
        <v xml:space="preserve"> </v>
      </c>
      <c r="AX552" s="91" t="str">
        <f>IFERROR(IF(VLOOKUP(C552,'Overdue Credits'!$A:$F,6,0)&gt;2,"High Risk Customer",IF(VLOOKUP(C552,'Overdue Credits'!$A:$F,6,0)&gt;0,"Medium Risk Customer","Low Risk Customer")),"Low Risk Customer")</f>
        <v>Low Risk Customer</v>
      </c>
    </row>
    <row r="553" spans="1:50" x14ac:dyDescent="0.3">
      <c r="A553" s="14">
        <v>545</v>
      </c>
      <c r="B553" s="14" t="s">
        <v>25</v>
      </c>
      <c r="C553" s="14" t="s">
        <v>603</v>
      </c>
      <c r="D553" s="14"/>
      <c r="E553" s="14" t="s">
        <v>892</v>
      </c>
      <c r="F553" s="14" t="s">
        <v>753</v>
      </c>
      <c r="G553" s="137">
        <f t="shared" si="32"/>
        <v>10</v>
      </c>
      <c r="H553" s="91"/>
      <c r="I553" s="91"/>
      <c r="J553" s="91"/>
      <c r="K553" s="91">
        <v>1</v>
      </c>
      <c r="L553" s="91"/>
      <c r="M553" s="91"/>
      <c r="N553" s="91">
        <v>0</v>
      </c>
      <c r="O553" s="91">
        <v>2</v>
      </c>
      <c r="P553" s="91"/>
      <c r="Q553" s="91"/>
      <c r="R553" s="91"/>
      <c r="S553" s="91"/>
      <c r="T553" s="91">
        <v>0</v>
      </c>
      <c r="U553" s="91">
        <v>0</v>
      </c>
      <c r="V553" s="91">
        <v>2</v>
      </c>
      <c r="W553" s="91">
        <v>1</v>
      </c>
      <c r="X553" s="91">
        <v>2</v>
      </c>
      <c r="Y553" s="91">
        <v>2</v>
      </c>
      <c r="Z553" s="91"/>
      <c r="AA553" s="91"/>
      <c r="AB553" s="91"/>
      <c r="AC553" s="132">
        <f>(VLOOKUP($H$8,Prices[],2,FALSE)*H553)+(VLOOKUP($I$8,Prices[],2,FALSE)*I553)+(VLOOKUP($J$8,Prices[],2,FALSE)*J553)+(VLOOKUP($K$8,Prices[],2,FALSE)*K553)+(VLOOKUP($L$8,Prices[],2,FALSE)*L553)+(VLOOKUP($M$8,Prices[],2,FALSE)*M553)+(VLOOKUP($N$8,Prices[],2,FALSE)*N553)+(VLOOKUP($T$8,Prices[],2,FALSE)*T553)+(VLOOKUP($U$8,Prices[],2,FALSE)*U553)+(VLOOKUP($V$8,Prices[],2,FALSE)*V553)+(VLOOKUP($W$8,Prices[],2,FALSE)*W553)+(VLOOKUP($X$8,Prices[],2,FALSE)*X553)+(VLOOKUP($Y$8,Prices[],2,FALSE)*Y553)+(VLOOKUP($Z$8,Prices[],2,FALSE)*Z553)+(VLOOKUP($AB$8,Prices[],2,FALSE)*AB553)+(VLOOKUP($O$8,Prices[],2,FALSE)*O553)+(VLOOKUP($P$8,Prices[],2,FALSE)*P553)+(VLOOKUP($Q$8,Prices[],2,FALSE)*Q553)+(VLOOKUP($R$8,Prices[],2,FALSE)*R553)+(VLOOKUP($AA$8,Prices[],2,FALSE)*AA553)+(VLOOKUP($S$8,Prices[],2,FALSE)*S553)</f>
        <v>1360500</v>
      </c>
      <c r="AE553" s="132">
        <f t="shared" si="33"/>
        <v>3</v>
      </c>
      <c r="AF553" s="91"/>
      <c r="AG553" s="91"/>
      <c r="AH553" s="91">
        <v>1</v>
      </c>
      <c r="AI553" s="91"/>
      <c r="AJ553" s="91"/>
      <c r="AK553" s="91"/>
      <c r="AL553" s="91">
        <v>1</v>
      </c>
      <c r="AM553" s="91"/>
      <c r="AN553" s="91"/>
      <c r="AO553" s="91"/>
      <c r="AP553" s="91">
        <v>1</v>
      </c>
      <c r="AQ553" s="91"/>
      <c r="AR553" s="91"/>
      <c r="AS553" s="91"/>
      <c r="AT553" s="91"/>
      <c r="AU553" s="132">
        <f>(VLOOKUP($AF$8,Prices[],2,FALSE)*AF553)+(VLOOKUP($AG$8,Prices[],2,FALSE)*AG553)+(VLOOKUP($AH$8,Prices[],2,FALSE)*AH553)+(VLOOKUP($AI$8,Prices[],2,FALSE)*AI553)+(VLOOKUP($AJ$8,Prices[],2,FALSE)*AJ553)+(VLOOKUP($AK$8,Prices[],2,FALSE)*AK553)+(VLOOKUP($AL$8,Prices[],2,FALSE)*AL553)+(VLOOKUP($AM$8,Prices[],2,FALSE)*AM553)+(VLOOKUP($AN$8,Prices[],2,FALSE)*AN553)+(VLOOKUP($AO$8,Prices[],2,FALSE)*AO553)+(VLOOKUP($AP$8,Prices[],2,FALSE)*AP553)+(VLOOKUP($AT$8,Prices[],2,FALSE)*AT553)+(VLOOKUP($AQ$8,Prices[],2,FALSE)*AQ553)+(VLOOKUP($AR$8,Prices[],2,FALSE)*AR553)+(VLOOKUP($AS$8,Prices[],2,FALSE)*AS553)</f>
        <v>446500</v>
      </c>
      <c r="AV553" s="132">
        <f t="shared" si="34"/>
        <v>476174.99999999994</v>
      </c>
      <c r="AW553" s="91" t="str">
        <f t="shared" si="35"/>
        <v>Credit is within Limit</v>
      </c>
      <c r="AX553" s="91" t="str">
        <f>IFERROR(IF(VLOOKUP(C553,'Overdue Credits'!$A:$F,6,0)&gt;2,"High Risk Customer",IF(VLOOKUP(C553,'Overdue Credits'!$A:$F,6,0)&gt;0,"Medium Risk Customer","Low Risk Customer")),"Low Risk Customer")</f>
        <v>Low Risk Customer</v>
      </c>
    </row>
    <row r="554" spans="1:50" x14ac:dyDescent="0.3">
      <c r="A554" s="14">
        <v>546</v>
      </c>
      <c r="B554" s="14" t="s">
        <v>25</v>
      </c>
      <c r="C554" s="14" t="s">
        <v>1181</v>
      </c>
      <c r="D554" s="14"/>
      <c r="E554" s="14" t="s">
        <v>1186</v>
      </c>
      <c r="F554" s="14" t="s">
        <v>753</v>
      </c>
      <c r="G554" s="137">
        <f t="shared" si="32"/>
        <v>0</v>
      </c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132">
        <f>(VLOOKUP($H$8,Prices[],2,FALSE)*H554)+(VLOOKUP($I$8,Prices[],2,FALSE)*I554)+(VLOOKUP($J$8,Prices[],2,FALSE)*J554)+(VLOOKUP($K$8,Prices[],2,FALSE)*K554)+(VLOOKUP($L$8,Prices[],2,FALSE)*L554)+(VLOOKUP($M$8,Prices[],2,FALSE)*M554)+(VLOOKUP($N$8,Prices[],2,FALSE)*N554)+(VLOOKUP($T$8,Prices[],2,FALSE)*T554)+(VLOOKUP($U$8,Prices[],2,FALSE)*U554)+(VLOOKUP($V$8,Prices[],2,FALSE)*V554)+(VLOOKUP($W$8,Prices[],2,FALSE)*W554)+(VLOOKUP($X$8,Prices[],2,FALSE)*X554)+(VLOOKUP($Y$8,Prices[],2,FALSE)*Y554)+(VLOOKUP($Z$8,Prices[],2,FALSE)*Z554)+(VLOOKUP($AB$8,Prices[],2,FALSE)*AB554)+(VLOOKUP($O$8,Prices[],2,FALSE)*O554)+(VLOOKUP($P$8,Prices[],2,FALSE)*P554)+(VLOOKUP($Q$8,Prices[],2,FALSE)*Q554)+(VLOOKUP($R$8,Prices[],2,FALSE)*R554)+(VLOOKUP($AA$8,Prices[],2,FALSE)*AA554)+(VLOOKUP($S$8,Prices[],2,FALSE)*S554)</f>
        <v>0</v>
      </c>
      <c r="AE554" s="132">
        <f t="shared" si="33"/>
        <v>0</v>
      </c>
      <c r="AF554" s="91"/>
      <c r="AG554" s="91"/>
      <c r="AH554" s="91"/>
      <c r="AI554" s="91"/>
      <c r="AJ554" s="91"/>
      <c r="AK554" s="91"/>
      <c r="AL554" s="91"/>
      <c r="AM554" s="91"/>
      <c r="AN554" s="91"/>
      <c r="AO554" s="91"/>
      <c r="AP554" s="91"/>
      <c r="AQ554" s="91"/>
      <c r="AR554" s="91"/>
      <c r="AS554" s="91"/>
      <c r="AT554" s="91"/>
      <c r="AU554" s="132">
        <f>(VLOOKUP($AF$8,Prices[],2,FALSE)*AF554)+(VLOOKUP($AG$8,Prices[],2,FALSE)*AG554)+(VLOOKUP($AH$8,Prices[],2,FALSE)*AH554)+(VLOOKUP($AI$8,Prices[],2,FALSE)*AI554)+(VLOOKUP($AJ$8,Prices[],2,FALSE)*AJ554)+(VLOOKUP($AK$8,Prices[],2,FALSE)*AK554)+(VLOOKUP($AL$8,Prices[],2,FALSE)*AL554)+(VLOOKUP($AM$8,Prices[],2,FALSE)*AM554)+(VLOOKUP($AN$8,Prices[],2,FALSE)*AN554)+(VLOOKUP($AO$8,Prices[],2,FALSE)*AO554)+(VLOOKUP($AP$8,Prices[],2,FALSE)*AP554)+(VLOOKUP($AT$8,Prices[],2,FALSE)*AT554)+(VLOOKUP($AQ$8,Prices[],2,FALSE)*AQ554)+(VLOOKUP($AR$8,Prices[],2,FALSE)*AR554)+(VLOOKUP($AS$8,Prices[],2,FALSE)*AS554)</f>
        <v>0</v>
      </c>
      <c r="AV554" s="132">
        <f t="shared" si="34"/>
        <v>0</v>
      </c>
      <c r="AW554" s="91" t="str">
        <f t="shared" si="35"/>
        <v xml:space="preserve"> </v>
      </c>
      <c r="AX554" s="91" t="str">
        <f>IFERROR(IF(VLOOKUP(C554,'Overdue Credits'!$A:$F,6,0)&gt;2,"High Risk Customer",IF(VLOOKUP(C554,'Overdue Credits'!$A:$F,6,0)&gt;0,"Medium Risk Customer","Low Risk Customer")),"Low Risk Customer")</f>
        <v>Low Risk Customer</v>
      </c>
    </row>
    <row r="555" spans="1:50" x14ac:dyDescent="0.3">
      <c r="A555" s="14">
        <v>547</v>
      </c>
      <c r="B555" s="14" t="s">
        <v>25</v>
      </c>
      <c r="C555" s="14" t="s">
        <v>1182</v>
      </c>
      <c r="D555" s="14"/>
      <c r="E555" s="14" t="s">
        <v>1187</v>
      </c>
      <c r="F555" s="14" t="s">
        <v>753</v>
      </c>
      <c r="G555" s="137">
        <f t="shared" si="32"/>
        <v>0</v>
      </c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132">
        <f>(VLOOKUP($H$8,Prices[],2,FALSE)*H555)+(VLOOKUP($I$8,Prices[],2,FALSE)*I555)+(VLOOKUP($J$8,Prices[],2,FALSE)*J555)+(VLOOKUP($K$8,Prices[],2,FALSE)*K555)+(VLOOKUP($L$8,Prices[],2,FALSE)*L555)+(VLOOKUP($M$8,Prices[],2,FALSE)*M555)+(VLOOKUP($N$8,Prices[],2,FALSE)*N555)+(VLOOKUP($T$8,Prices[],2,FALSE)*T555)+(VLOOKUP($U$8,Prices[],2,FALSE)*U555)+(VLOOKUP($V$8,Prices[],2,FALSE)*V555)+(VLOOKUP($W$8,Prices[],2,FALSE)*W555)+(VLOOKUP($X$8,Prices[],2,FALSE)*X555)+(VLOOKUP($Y$8,Prices[],2,FALSE)*Y555)+(VLOOKUP($Z$8,Prices[],2,FALSE)*Z555)+(VLOOKUP($AB$8,Prices[],2,FALSE)*AB555)+(VLOOKUP($O$8,Prices[],2,FALSE)*O555)+(VLOOKUP($P$8,Prices[],2,FALSE)*P555)+(VLOOKUP($Q$8,Prices[],2,FALSE)*Q555)+(VLOOKUP($R$8,Prices[],2,FALSE)*R555)+(VLOOKUP($AA$8,Prices[],2,FALSE)*AA555)+(VLOOKUP($S$8,Prices[],2,FALSE)*S555)</f>
        <v>0</v>
      </c>
      <c r="AE555" s="132">
        <f t="shared" si="33"/>
        <v>0</v>
      </c>
      <c r="AF555" s="91"/>
      <c r="AG555" s="91"/>
      <c r="AH555" s="91"/>
      <c r="AI555" s="91"/>
      <c r="AJ555" s="91"/>
      <c r="AK555" s="91"/>
      <c r="AL555" s="91"/>
      <c r="AM555" s="91"/>
      <c r="AN555" s="91"/>
      <c r="AO555" s="91"/>
      <c r="AP555" s="91"/>
      <c r="AQ555" s="91"/>
      <c r="AR555" s="91"/>
      <c r="AS555" s="91"/>
      <c r="AT555" s="91"/>
      <c r="AU555" s="132">
        <f>(VLOOKUP($AF$8,Prices[],2,FALSE)*AF555)+(VLOOKUP($AG$8,Prices[],2,FALSE)*AG555)+(VLOOKUP($AH$8,Prices[],2,FALSE)*AH555)+(VLOOKUP($AI$8,Prices[],2,FALSE)*AI555)+(VLOOKUP($AJ$8,Prices[],2,FALSE)*AJ555)+(VLOOKUP($AK$8,Prices[],2,FALSE)*AK555)+(VLOOKUP($AL$8,Prices[],2,FALSE)*AL555)+(VLOOKUP($AM$8,Prices[],2,FALSE)*AM555)+(VLOOKUP($AN$8,Prices[],2,FALSE)*AN555)+(VLOOKUP($AO$8,Prices[],2,FALSE)*AO555)+(VLOOKUP($AP$8,Prices[],2,FALSE)*AP555)+(VLOOKUP($AT$8,Prices[],2,FALSE)*AT555)+(VLOOKUP($AQ$8,Prices[],2,FALSE)*AQ555)+(VLOOKUP($AR$8,Prices[],2,FALSE)*AR555)+(VLOOKUP($AS$8,Prices[],2,FALSE)*AS555)</f>
        <v>0</v>
      </c>
      <c r="AV555" s="132">
        <f t="shared" si="34"/>
        <v>0</v>
      </c>
      <c r="AW555" s="91" t="str">
        <f t="shared" si="35"/>
        <v xml:space="preserve"> </v>
      </c>
      <c r="AX555" s="91" t="str">
        <f>IFERROR(IF(VLOOKUP(C555,'Overdue Credits'!$A:$F,6,0)&gt;2,"High Risk Customer",IF(VLOOKUP(C555,'Overdue Credits'!$A:$F,6,0)&gt;0,"Medium Risk Customer","Low Risk Customer")),"Low Risk Customer")</f>
        <v>Low Risk Customer</v>
      </c>
    </row>
    <row r="556" spans="1:50" x14ac:dyDescent="0.3">
      <c r="A556" s="14">
        <v>548</v>
      </c>
      <c r="B556" s="14" t="s">
        <v>25</v>
      </c>
      <c r="C556" s="14" t="s">
        <v>736</v>
      </c>
      <c r="D556" s="14"/>
      <c r="E556" s="14" t="s">
        <v>737</v>
      </c>
      <c r="F556" s="14" t="s">
        <v>753</v>
      </c>
      <c r="G556" s="137">
        <f t="shared" si="32"/>
        <v>0</v>
      </c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132">
        <f>(VLOOKUP($H$8,Prices[],2,FALSE)*H556)+(VLOOKUP($I$8,Prices[],2,FALSE)*I556)+(VLOOKUP($J$8,Prices[],2,FALSE)*J556)+(VLOOKUP($K$8,Prices[],2,FALSE)*K556)+(VLOOKUP($L$8,Prices[],2,FALSE)*L556)+(VLOOKUP($M$8,Prices[],2,FALSE)*M556)+(VLOOKUP($N$8,Prices[],2,FALSE)*N556)+(VLOOKUP($T$8,Prices[],2,FALSE)*T556)+(VLOOKUP($U$8,Prices[],2,FALSE)*U556)+(VLOOKUP($V$8,Prices[],2,FALSE)*V556)+(VLOOKUP($W$8,Prices[],2,FALSE)*W556)+(VLOOKUP($X$8,Prices[],2,FALSE)*X556)+(VLOOKUP($Y$8,Prices[],2,FALSE)*Y556)+(VLOOKUP($Z$8,Prices[],2,FALSE)*Z556)+(VLOOKUP($AB$8,Prices[],2,FALSE)*AB556)+(VLOOKUP($O$8,Prices[],2,FALSE)*O556)+(VLOOKUP($P$8,Prices[],2,FALSE)*P556)+(VLOOKUP($Q$8,Prices[],2,FALSE)*Q556)+(VLOOKUP($R$8,Prices[],2,FALSE)*R556)+(VLOOKUP($AA$8,Prices[],2,FALSE)*AA556)+(VLOOKUP($S$8,Prices[],2,FALSE)*S556)</f>
        <v>0</v>
      </c>
      <c r="AE556" s="132">
        <f t="shared" si="33"/>
        <v>0</v>
      </c>
      <c r="AF556" s="91"/>
      <c r="AG556" s="91"/>
      <c r="AH556" s="91"/>
      <c r="AI556" s="91"/>
      <c r="AJ556" s="91"/>
      <c r="AK556" s="91"/>
      <c r="AL556" s="91"/>
      <c r="AM556" s="91"/>
      <c r="AN556" s="91"/>
      <c r="AO556" s="91"/>
      <c r="AP556" s="91"/>
      <c r="AQ556" s="91"/>
      <c r="AR556" s="91"/>
      <c r="AS556" s="91"/>
      <c r="AT556" s="91"/>
      <c r="AU556" s="132">
        <f>(VLOOKUP($AF$8,Prices[],2,FALSE)*AF556)+(VLOOKUP($AG$8,Prices[],2,FALSE)*AG556)+(VLOOKUP($AH$8,Prices[],2,FALSE)*AH556)+(VLOOKUP($AI$8,Prices[],2,FALSE)*AI556)+(VLOOKUP($AJ$8,Prices[],2,FALSE)*AJ556)+(VLOOKUP($AK$8,Prices[],2,FALSE)*AK556)+(VLOOKUP($AL$8,Prices[],2,FALSE)*AL556)+(VLOOKUP($AM$8,Prices[],2,FALSE)*AM556)+(VLOOKUP($AN$8,Prices[],2,FALSE)*AN556)+(VLOOKUP($AO$8,Prices[],2,FALSE)*AO556)+(VLOOKUP($AP$8,Prices[],2,FALSE)*AP556)+(VLOOKUP($AT$8,Prices[],2,FALSE)*AT556)+(VLOOKUP($AQ$8,Prices[],2,FALSE)*AQ556)+(VLOOKUP($AR$8,Prices[],2,FALSE)*AR556)+(VLOOKUP($AS$8,Prices[],2,FALSE)*AS556)</f>
        <v>0</v>
      </c>
      <c r="AV556" s="132">
        <f t="shared" si="34"/>
        <v>0</v>
      </c>
      <c r="AW556" s="91" t="str">
        <f t="shared" si="35"/>
        <v xml:space="preserve"> </v>
      </c>
      <c r="AX556" s="91" t="str">
        <f>IFERROR(IF(VLOOKUP(C556,'Overdue Credits'!$A:$F,6,0)&gt;2,"High Risk Customer",IF(VLOOKUP(C556,'Overdue Credits'!$A:$F,6,0)&gt;0,"Medium Risk Customer","Low Risk Customer")),"Low Risk Customer")</f>
        <v>High Risk Customer</v>
      </c>
    </row>
    <row r="557" spans="1:50" x14ac:dyDescent="0.3">
      <c r="A557" s="14">
        <v>549</v>
      </c>
      <c r="B557" s="14" t="s">
        <v>25</v>
      </c>
      <c r="C557" s="14" t="s">
        <v>734</v>
      </c>
      <c r="D557" s="14"/>
      <c r="E557" s="14" t="s">
        <v>735</v>
      </c>
      <c r="F557" s="14" t="s">
        <v>753</v>
      </c>
      <c r="G557" s="137">
        <f t="shared" si="32"/>
        <v>0</v>
      </c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132">
        <f>(VLOOKUP($H$8,Prices[],2,FALSE)*H557)+(VLOOKUP($I$8,Prices[],2,FALSE)*I557)+(VLOOKUP($J$8,Prices[],2,FALSE)*J557)+(VLOOKUP($K$8,Prices[],2,FALSE)*K557)+(VLOOKUP($L$8,Prices[],2,FALSE)*L557)+(VLOOKUP($M$8,Prices[],2,FALSE)*M557)+(VLOOKUP($N$8,Prices[],2,FALSE)*N557)+(VLOOKUP($T$8,Prices[],2,FALSE)*T557)+(VLOOKUP($U$8,Prices[],2,FALSE)*U557)+(VLOOKUP($V$8,Prices[],2,FALSE)*V557)+(VLOOKUP($W$8,Prices[],2,FALSE)*W557)+(VLOOKUP($X$8,Prices[],2,FALSE)*X557)+(VLOOKUP($Y$8,Prices[],2,FALSE)*Y557)+(VLOOKUP($Z$8,Prices[],2,FALSE)*Z557)+(VLOOKUP($AB$8,Prices[],2,FALSE)*AB557)+(VLOOKUP($O$8,Prices[],2,FALSE)*O557)+(VLOOKUP($P$8,Prices[],2,FALSE)*P557)+(VLOOKUP($Q$8,Prices[],2,FALSE)*Q557)+(VLOOKUP($R$8,Prices[],2,FALSE)*R557)+(VLOOKUP($AA$8,Prices[],2,FALSE)*AA557)+(VLOOKUP($S$8,Prices[],2,FALSE)*S557)</f>
        <v>0</v>
      </c>
      <c r="AE557" s="132">
        <f t="shared" si="33"/>
        <v>0</v>
      </c>
      <c r="AF557" s="91"/>
      <c r="AG557" s="91"/>
      <c r="AH557" s="91"/>
      <c r="AI557" s="91"/>
      <c r="AJ557" s="91"/>
      <c r="AK557" s="91"/>
      <c r="AL557" s="91"/>
      <c r="AM557" s="91"/>
      <c r="AN557" s="91"/>
      <c r="AO557" s="91"/>
      <c r="AP557" s="91"/>
      <c r="AQ557" s="91"/>
      <c r="AR557" s="91"/>
      <c r="AS557" s="91"/>
      <c r="AT557" s="91"/>
      <c r="AU557" s="132">
        <f>(VLOOKUP($AF$8,Prices[],2,FALSE)*AF557)+(VLOOKUP($AG$8,Prices[],2,FALSE)*AG557)+(VLOOKUP($AH$8,Prices[],2,FALSE)*AH557)+(VLOOKUP($AI$8,Prices[],2,FALSE)*AI557)+(VLOOKUP($AJ$8,Prices[],2,FALSE)*AJ557)+(VLOOKUP($AK$8,Prices[],2,FALSE)*AK557)+(VLOOKUP($AL$8,Prices[],2,FALSE)*AL557)+(VLOOKUP($AM$8,Prices[],2,FALSE)*AM557)+(VLOOKUP($AN$8,Prices[],2,FALSE)*AN557)+(VLOOKUP($AO$8,Prices[],2,FALSE)*AO557)+(VLOOKUP($AP$8,Prices[],2,FALSE)*AP557)+(VLOOKUP($AT$8,Prices[],2,FALSE)*AT557)+(VLOOKUP($AQ$8,Prices[],2,FALSE)*AQ557)+(VLOOKUP($AR$8,Prices[],2,FALSE)*AR557)+(VLOOKUP($AS$8,Prices[],2,FALSE)*AS557)</f>
        <v>0</v>
      </c>
      <c r="AV557" s="132">
        <f t="shared" si="34"/>
        <v>0</v>
      </c>
      <c r="AW557" s="91" t="str">
        <f t="shared" si="35"/>
        <v xml:space="preserve"> </v>
      </c>
      <c r="AX557" s="91" t="str">
        <f>IFERROR(IF(VLOOKUP(C557,'Overdue Credits'!$A:$F,6,0)&gt;2,"High Risk Customer",IF(VLOOKUP(C557,'Overdue Credits'!$A:$F,6,0)&gt;0,"Medium Risk Customer","Low Risk Customer")),"Low Risk Customer")</f>
        <v>Low Risk Customer</v>
      </c>
    </row>
    <row r="558" spans="1:50" x14ac:dyDescent="0.3">
      <c r="A558" s="14">
        <v>550</v>
      </c>
      <c r="B558" s="14" t="s">
        <v>25</v>
      </c>
      <c r="C558" s="14" t="s">
        <v>609</v>
      </c>
      <c r="D558" s="14"/>
      <c r="E558" s="14" t="s">
        <v>610</v>
      </c>
      <c r="F558" s="14" t="s">
        <v>752</v>
      </c>
      <c r="G558" s="137">
        <f t="shared" si="32"/>
        <v>0</v>
      </c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132">
        <f>(VLOOKUP($H$8,Prices[],2,FALSE)*H558)+(VLOOKUP($I$8,Prices[],2,FALSE)*I558)+(VLOOKUP($J$8,Prices[],2,FALSE)*J558)+(VLOOKUP($K$8,Prices[],2,FALSE)*K558)+(VLOOKUP($L$8,Prices[],2,FALSE)*L558)+(VLOOKUP($M$8,Prices[],2,FALSE)*M558)+(VLOOKUP($N$8,Prices[],2,FALSE)*N558)+(VLOOKUP($T$8,Prices[],2,FALSE)*T558)+(VLOOKUP($U$8,Prices[],2,FALSE)*U558)+(VLOOKUP($V$8,Prices[],2,FALSE)*V558)+(VLOOKUP($W$8,Prices[],2,FALSE)*W558)+(VLOOKUP($X$8,Prices[],2,FALSE)*X558)+(VLOOKUP($Y$8,Prices[],2,FALSE)*Y558)+(VLOOKUP($Z$8,Prices[],2,FALSE)*Z558)+(VLOOKUP($AB$8,Prices[],2,FALSE)*AB558)+(VLOOKUP($O$8,Prices[],2,FALSE)*O558)+(VLOOKUP($P$8,Prices[],2,FALSE)*P558)+(VLOOKUP($Q$8,Prices[],2,FALSE)*Q558)+(VLOOKUP($R$8,Prices[],2,FALSE)*R558)+(VLOOKUP($AA$8,Prices[],2,FALSE)*AA558)+(VLOOKUP($S$8,Prices[],2,FALSE)*S558)</f>
        <v>0</v>
      </c>
      <c r="AE558" s="132">
        <f t="shared" si="33"/>
        <v>0</v>
      </c>
      <c r="AF558" s="91"/>
      <c r="AG558" s="91"/>
      <c r="AH558" s="91"/>
      <c r="AI558" s="91"/>
      <c r="AJ558" s="91"/>
      <c r="AK558" s="91"/>
      <c r="AL558" s="91"/>
      <c r="AM558" s="91"/>
      <c r="AN558" s="91"/>
      <c r="AO558" s="91"/>
      <c r="AP558" s="91"/>
      <c r="AQ558" s="91"/>
      <c r="AR558" s="91"/>
      <c r="AS558" s="91"/>
      <c r="AT558" s="91"/>
      <c r="AU558" s="132">
        <f>(VLOOKUP($AF$8,Prices[],2,FALSE)*AF558)+(VLOOKUP($AG$8,Prices[],2,FALSE)*AG558)+(VLOOKUP($AH$8,Prices[],2,FALSE)*AH558)+(VLOOKUP($AI$8,Prices[],2,FALSE)*AI558)+(VLOOKUP($AJ$8,Prices[],2,FALSE)*AJ558)+(VLOOKUP($AK$8,Prices[],2,FALSE)*AK558)+(VLOOKUP($AL$8,Prices[],2,FALSE)*AL558)+(VLOOKUP($AM$8,Prices[],2,FALSE)*AM558)+(VLOOKUP($AN$8,Prices[],2,FALSE)*AN558)+(VLOOKUP($AO$8,Prices[],2,FALSE)*AO558)+(VLOOKUP($AP$8,Prices[],2,FALSE)*AP558)+(VLOOKUP($AT$8,Prices[],2,FALSE)*AT558)+(VLOOKUP($AQ$8,Prices[],2,FALSE)*AQ558)+(VLOOKUP($AR$8,Prices[],2,FALSE)*AR558)+(VLOOKUP($AS$8,Prices[],2,FALSE)*AS558)</f>
        <v>0</v>
      </c>
      <c r="AV558" s="132">
        <f t="shared" si="34"/>
        <v>0</v>
      </c>
      <c r="AW558" s="91" t="str">
        <f t="shared" si="35"/>
        <v xml:space="preserve"> </v>
      </c>
      <c r="AX558" s="91" t="str">
        <f>IFERROR(IF(VLOOKUP(C558,'Overdue Credits'!$A:$F,6,0)&gt;2,"High Risk Customer",IF(VLOOKUP(C558,'Overdue Credits'!$A:$F,6,0)&gt;0,"Medium Risk Customer","Low Risk Customer")),"Low Risk Customer")</f>
        <v>High Risk Customer</v>
      </c>
    </row>
    <row r="559" spans="1:50" x14ac:dyDescent="0.3">
      <c r="A559" s="14">
        <v>551</v>
      </c>
      <c r="B559" s="14" t="s">
        <v>25</v>
      </c>
      <c r="C559" s="14" t="s">
        <v>605</v>
      </c>
      <c r="D559" s="14"/>
      <c r="E559" s="14" t="s">
        <v>889</v>
      </c>
      <c r="F559" s="14" t="s">
        <v>752</v>
      </c>
      <c r="G559" s="137">
        <f t="shared" si="32"/>
        <v>40</v>
      </c>
      <c r="H559" s="91"/>
      <c r="I559" s="91"/>
      <c r="J559" s="91"/>
      <c r="K559" s="91">
        <v>2</v>
      </c>
      <c r="L559" s="91"/>
      <c r="M559" s="91"/>
      <c r="N559" s="91"/>
      <c r="O559" s="91">
        <v>5</v>
      </c>
      <c r="P559" s="91"/>
      <c r="Q559" s="91"/>
      <c r="R559" s="91">
        <v>0</v>
      </c>
      <c r="S559" s="91"/>
      <c r="T559" s="91">
        <v>0</v>
      </c>
      <c r="U559" s="91">
        <v>0</v>
      </c>
      <c r="V559" s="91">
        <v>8</v>
      </c>
      <c r="W559" s="91">
        <v>4</v>
      </c>
      <c r="X559" s="91">
        <v>18</v>
      </c>
      <c r="Y559" s="91">
        <v>3</v>
      </c>
      <c r="Z559" s="91">
        <v>0</v>
      </c>
      <c r="AA559" s="91"/>
      <c r="AB559" s="91"/>
      <c r="AC559" s="132">
        <f>(VLOOKUP($H$8,Prices[],2,FALSE)*H559)+(VLOOKUP($I$8,Prices[],2,FALSE)*I559)+(VLOOKUP($J$8,Prices[],2,FALSE)*J559)+(VLOOKUP($K$8,Prices[],2,FALSE)*K559)+(VLOOKUP($L$8,Prices[],2,FALSE)*L559)+(VLOOKUP($M$8,Prices[],2,FALSE)*M559)+(VLOOKUP($N$8,Prices[],2,FALSE)*N559)+(VLOOKUP($T$8,Prices[],2,FALSE)*T559)+(VLOOKUP($U$8,Prices[],2,FALSE)*U559)+(VLOOKUP($V$8,Prices[],2,FALSE)*V559)+(VLOOKUP($W$8,Prices[],2,FALSE)*W559)+(VLOOKUP($X$8,Prices[],2,FALSE)*X559)+(VLOOKUP($Y$8,Prices[],2,FALSE)*Y559)+(VLOOKUP($Z$8,Prices[],2,FALSE)*Z559)+(VLOOKUP($AB$8,Prices[],2,FALSE)*AB559)+(VLOOKUP($O$8,Prices[],2,FALSE)*O559)+(VLOOKUP($P$8,Prices[],2,FALSE)*P559)+(VLOOKUP($Q$8,Prices[],2,FALSE)*Q559)+(VLOOKUP($R$8,Prices[],2,FALSE)*R559)+(VLOOKUP($AA$8,Prices[],2,FALSE)*AA559)+(VLOOKUP($S$8,Prices[],2,FALSE)*S559)</f>
        <v>5570000</v>
      </c>
      <c r="AE559" s="132">
        <f t="shared" si="33"/>
        <v>15</v>
      </c>
      <c r="AF559" s="91"/>
      <c r="AG559" s="91"/>
      <c r="AH559" s="91">
        <v>2</v>
      </c>
      <c r="AI559" s="91"/>
      <c r="AJ559" s="91"/>
      <c r="AK559" s="91"/>
      <c r="AL559" s="91">
        <v>2</v>
      </c>
      <c r="AM559" s="91">
        <v>2</v>
      </c>
      <c r="AN559" s="91"/>
      <c r="AO559" s="91"/>
      <c r="AP559" s="91">
        <v>6</v>
      </c>
      <c r="AQ559" s="91"/>
      <c r="AR559" s="91"/>
      <c r="AS559" s="91"/>
      <c r="AT559" s="91">
        <v>3</v>
      </c>
      <c r="AU559" s="132">
        <f>(VLOOKUP($AF$8,Prices[],2,FALSE)*AF559)+(VLOOKUP($AG$8,Prices[],2,FALSE)*AG559)+(VLOOKUP($AH$8,Prices[],2,FALSE)*AH559)+(VLOOKUP($AI$8,Prices[],2,FALSE)*AI559)+(VLOOKUP($AJ$8,Prices[],2,FALSE)*AJ559)+(VLOOKUP($AK$8,Prices[],2,FALSE)*AK559)+(VLOOKUP($AL$8,Prices[],2,FALSE)*AL559)+(VLOOKUP($AM$8,Prices[],2,FALSE)*AM559)+(VLOOKUP($AN$8,Prices[],2,FALSE)*AN559)+(VLOOKUP($AO$8,Prices[],2,FALSE)*AO559)+(VLOOKUP($AP$8,Prices[],2,FALSE)*AP559)+(VLOOKUP($AT$8,Prices[],2,FALSE)*AT559)+(VLOOKUP($AQ$8,Prices[],2,FALSE)*AQ559)+(VLOOKUP($AR$8,Prices[],2,FALSE)*AR559)+(VLOOKUP($AS$8,Prices[],2,FALSE)*AS559)</f>
        <v>1933000</v>
      </c>
      <c r="AV559" s="132">
        <f t="shared" si="34"/>
        <v>1949499.9999999998</v>
      </c>
      <c r="AW559" s="91" t="str">
        <f t="shared" si="35"/>
        <v>Credit is within Limit</v>
      </c>
      <c r="AX559" s="91" t="str">
        <f>IFERROR(IF(VLOOKUP(C559,'Overdue Credits'!$A:$F,6,0)&gt;2,"High Risk Customer",IF(VLOOKUP(C559,'Overdue Credits'!$A:$F,6,0)&gt;0,"Medium Risk Customer","Low Risk Customer")),"Low Risk Customer")</f>
        <v>Low Risk Customer</v>
      </c>
    </row>
    <row r="560" spans="1:50" x14ac:dyDescent="0.3">
      <c r="A560" s="14">
        <v>552</v>
      </c>
      <c r="B560" s="14" t="s">
        <v>25</v>
      </c>
      <c r="C560" s="14" t="s">
        <v>586</v>
      </c>
      <c r="D560" s="14"/>
      <c r="E560" s="14" t="s">
        <v>587</v>
      </c>
      <c r="F560" s="14" t="s">
        <v>753</v>
      </c>
      <c r="G560" s="137">
        <f t="shared" si="32"/>
        <v>0</v>
      </c>
      <c r="H560" s="91"/>
      <c r="I560" s="91"/>
      <c r="J560" s="91"/>
      <c r="K560" s="91"/>
      <c r="L560" s="91"/>
      <c r="M560" s="91"/>
      <c r="N560" s="91"/>
      <c r="O560" s="91">
        <v>0</v>
      </c>
      <c r="P560" s="91"/>
      <c r="Q560" s="91"/>
      <c r="R560" s="91">
        <v>0</v>
      </c>
      <c r="S560" s="91"/>
      <c r="T560" s="91">
        <v>0</v>
      </c>
      <c r="U560" s="91">
        <v>0</v>
      </c>
      <c r="V560" s="91">
        <v>0</v>
      </c>
      <c r="W560" s="91">
        <v>0</v>
      </c>
      <c r="X560" s="91">
        <v>0</v>
      </c>
      <c r="Y560" s="91"/>
      <c r="Z560" s="91"/>
      <c r="AA560" s="91"/>
      <c r="AB560" s="91"/>
      <c r="AC560" s="132">
        <f>(VLOOKUP($H$8,Prices[],2,FALSE)*H560)+(VLOOKUP($I$8,Prices[],2,FALSE)*I560)+(VLOOKUP($J$8,Prices[],2,FALSE)*J560)+(VLOOKUP($K$8,Prices[],2,FALSE)*K560)+(VLOOKUP($L$8,Prices[],2,FALSE)*L560)+(VLOOKUP($M$8,Prices[],2,FALSE)*M560)+(VLOOKUP($N$8,Prices[],2,FALSE)*N560)+(VLOOKUP($T$8,Prices[],2,FALSE)*T560)+(VLOOKUP($U$8,Prices[],2,FALSE)*U560)+(VLOOKUP($V$8,Prices[],2,FALSE)*V560)+(VLOOKUP($W$8,Prices[],2,FALSE)*W560)+(VLOOKUP($X$8,Prices[],2,FALSE)*X560)+(VLOOKUP($Y$8,Prices[],2,FALSE)*Y560)+(VLOOKUP($Z$8,Prices[],2,FALSE)*Z560)+(VLOOKUP($AB$8,Prices[],2,FALSE)*AB560)+(VLOOKUP($O$8,Prices[],2,FALSE)*O560)+(VLOOKUP($P$8,Prices[],2,FALSE)*P560)+(VLOOKUP($Q$8,Prices[],2,FALSE)*Q560)+(VLOOKUP($R$8,Prices[],2,FALSE)*R560)+(VLOOKUP($AA$8,Prices[],2,FALSE)*AA560)+(VLOOKUP($S$8,Prices[],2,FALSE)*S560)</f>
        <v>0</v>
      </c>
      <c r="AE560" s="132">
        <f t="shared" si="33"/>
        <v>0</v>
      </c>
      <c r="AF560" s="91"/>
      <c r="AG560" s="91"/>
      <c r="AH560" s="91"/>
      <c r="AI560" s="91"/>
      <c r="AJ560" s="91"/>
      <c r="AK560" s="91"/>
      <c r="AL560" s="91"/>
      <c r="AM560" s="91"/>
      <c r="AN560" s="91"/>
      <c r="AO560" s="91"/>
      <c r="AP560" s="91"/>
      <c r="AQ560" s="91"/>
      <c r="AR560" s="91"/>
      <c r="AS560" s="91"/>
      <c r="AT560" s="91"/>
      <c r="AU560" s="132">
        <f>(VLOOKUP($AF$8,Prices[],2,FALSE)*AF560)+(VLOOKUP($AG$8,Prices[],2,FALSE)*AG560)+(VLOOKUP($AH$8,Prices[],2,FALSE)*AH560)+(VLOOKUP($AI$8,Prices[],2,FALSE)*AI560)+(VLOOKUP($AJ$8,Prices[],2,FALSE)*AJ560)+(VLOOKUP($AK$8,Prices[],2,FALSE)*AK560)+(VLOOKUP($AL$8,Prices[],2,FALSE)*AL560)+(VLOOKUP($AM$8,Prices[],2,FALSE)*AM560)+(VLOOKUP($AN$8,Prices[],2,FALSE)*AN560)+(VLOOKUP($AO$8,Prices[],2,FALSE)*AO560)+(VLOOKUP($AP$8,Prices[],2,FALSE)*AP560)+(VLOOKUP($AT$8,Prices[],2,FALSE)*AT560)+(VLOOKUP($AQ$8,Prices[],2,FALSE)*AQ560)+(VLOOKUP($AR$8,Prices[],2,FALSE)*AR560)+(VLOOKUP($AS$8,Prices[],2,FALSE)*AS560)</f>
        <v>0</v>
      </c>
      <c r="AV560" s="132">
        <f t="shared" si="34"/>
        <v>0</v>
      </c>
      <c r="AW560" s="91" t="str">
        <f t="shared" si="35"/>
        <v xml:space="preserve"> </v>
      </c>
      <c r="AX560" s="91" t="str">
        <f>IFERROR(IF(VLOOKUP(C560,'Overdue Credits'!$A:$F,6,0)&gt;2,"High Risk Customer",IF(VLOOKUP(C560,'Overdue Credits'!$A:$F,6,0)&gt;0,"Medium Risk Customer","Low Risk Customer")),"Low Risk Customer")</f>
        <v>Low Risk Customer</v>
      </c>
    </row>
    <row r="561" spans="1:50" x14ac:dyDescent="0.3">
      <c r="A561" s="14">
        <v>553</v>
      </c>
      <c r="B561" s="14" t="s">
        <v>25</v>
      </c>
      <c r="C561" s="14" t="s">
        <v>584</v>
      </c>
      <c r="D561" s="14"/>
      <c r="E561" s="14" t="s">
        <v>585</v>
      </c>
      <c r="F561" s="14" t="s">
        <v>753</v>
      </c>
      <c r="G561" s="137">
        <f t="shared" si="32"/>
        <v>35</v>
      </c>
      <c r="H561" s="91"/>
      <c r="I561" s="91"/>
      <c r="J561" s="91">
        <v>0</v>
      </c>
      <c r="K561" s="91">
        <v>3</v>
      </c>
      <c r="L561" s="91"/>
      <c r="M561" s="91"/>
      <c r="N561" s="91">
        <v>4</v>
      </c>
      <c r="O561" s="91">
        <v>7</v>
      </c>
      <c r="P561" s="91"/>
      <c r="Q561" s="91">
        <v>1</v>
      </c>
      <c r="R561" s="91">
        <v>2</v>
      </c>
      <c r="S561" s="91"/>
      <c r="T561" s="91">
        <v>0</v>
      </c>
      <c r="U561" s="91">
        <v>0</v>
      </c>
      <c r="V561" s="91">
        <v>5</v>
      </c>
      <c r="W561" s="91">
        <v>11</v>
      </c>
      <c r="X561" s="91">
        <v>2</v>
      </c>
      <c r="Y561" s="91">
        <v>0</v>
      </c>
      <c r="Z561" s="91"/>
      <c r="AA561" s="91"/>
      <c r="AB561" s="91"/>
      <c r="AC561" s="132">
        <f>(VLOOKUP($H$8,Prices[],2,FALSE)*H561)+(VLOOKUP($I$8,Prices[],2,FALSE)*I561)+(VLOOKUP($J$8,Prices[],2,FALSE)*J561)+(VLOOKUP($K$8,Prices[],2,FALSE)*K561)+(VLOOKUP($L$8,Prices[],2,FALSE)*L561)+(VLOOKUP($M$8,Prices[],2,FALSE)*M561)+(VLOOKUP($N$8,Prices[],2,FALSE)*N561)+(VLOOKUP($T$8,Prices[],2,FALSE)*T561)+(VLOOKUP($U$8,Prices[],2,FALSE)*U561)+(VLOOKUP($V$8,Prices[],2,FALSE)*V561)+(VLOOKUP($W$8,Prices[],2,FALSE)*W561)+(VLOOKUP($X$8,Prices[],2,FALSE)*X561)+(VLOOKUP($Y$8,Prices[],2,FALSE)*Y561)+(VLOOKUP($Z$8,Prices[],2,FALSE)*Z561)+(VLOOKUP($AB$8,Prices[],2,FALSE)*AB561)+(VLOOKUP($O$8,Prices[],2,FALSE)*O561)+(VLOOKUP($P$8,Prices[],2,FALSE)*P561)+(VLOOKUP($Q$8,Prices[],2,FALSE)*Q561)+(VLOOKUP($R$8,Prices[],2,FALSE)*R561)+(VLOOKUP($AA$8,Prices[],2,FALSE)*AA561)+(VLOOKUP($S$8,Prices[],2,FALSE)*S561)</f>
        <v>4517000</v>
      </c>
      <c r="AE561" s="132">
        <f t="shared" si="33"/>
        <v>8</v>
      </c>
      <c r="AF561" s="91"/>
      <c r="AG561" s="91"/>
      <c r="AH561" s="91">
        <v>2</v>
      </c>
      <c r="AI561" s="91"/>
      <c r="AJ561" s="91"/>
      <c r="AK561" s="91"/>
      <c r="AL561" s="91">
        <v>2</v>
      </c>
      <c r="AM561" s="91">
        <v>2</v>
      </c>
      <c r="AN561" s="91"/>
      <c r="AO561" s="91"/>
      <c r="AP561" s="91">
        <v>2</v>
      </c>
      <c r="AQ561" s="91"/>
      <c r="AR561" s="91"/>
      <c r="AS561" s="91"/>
      <c r="AT561" s="91">
        <v>0</v>
      </c>
      <c r="AU561" s="132">
        <f>(VLOOKUP($AF$8,Prices[],2,FALSE)*AF561)+(VLOOKUP($AG$8,Prices[],2,FALSE)*AG561)+(VLOOKUP($AH$8,Prices[],2,FALSE)*AH561)+(VLOOKUP($AI$8,Prices[],2,FALSE)*AI561)+(VLOOKUP($AJ$8,Prices[],2,FALSE)*AJ561)+(VLOOKUP($AK$8,Prices[],2,FALSE)*AK561)+(VLOOKUP($AL$8,Prices[],2,FALSE)*AL561)+(VLOOKUP($AM$8,Prices[],2,FALSE)*AM561)+(VLOOKUP($AN$8,Prices[],2,FALSE)*AN561)+(VLOOKUP($AO$8,Prices[],2,FALSE)*AO561)+(VLOOKUP($AP$8,Prices[],2,FALSE)*AP561)+(VLOOKUP($AT$8,Prices[],2,FALSE)*AT561)+(VLOOKUP($AQ$8,Prices[],2,FALSE)*AQ561)+(VLOOKUP($AR$8,Prices[],2,FALSE)*AR561)+(VLOOKUP($AS$8,Prices[],2,FALSE)*AS561)</f>
        <v>1198000</v>
      </c>
      <c r="AV561" s="132">
        <f t="shared" si="34"/>
        <v>1580950</v>
      </c>
      <c r="AW561" s="91" t="str">
        <f t="shared" si="35"/>
        <v>Credit is within Limit</v>
      </c>
      <c r="AX561" s="91" t="str">
        <f>IFERROR(IF(VLOOKUP(C561,'Overdue Credits'!$A:$F,6,0)&gt;2,"High Risk Customer",IF(VLOOKUP(C561,'Overdue Credits'!$A:$F,6,0)&gt;0,"Medium Risk Customer","Low Risk Customer")),"Low Risk Customer")</f>
        <v>Low Risk Customer</v>
      </c>
    </row>
    <row r="562" spans="1:50" x14ac:dyDescent="0.3">
      <c r="A562" s="14">
        <v>554</v>
      </c>
      <c r="B562" s="14" t="s">
        <v>25</v>
      </c>
      <c r="C562" s="14" t="s">
        <v>885</v>
      </c>
      <c r="D562" s="14"/>
      <c r="E562" s="14" t="s">
        <v>886</v>
      </c>
      <c r="F562" s="14" t="s">
        <v>753</v>
      </c>
      <c r="G562" s="137">
        <f t="shared" si="32"/>
        <v>10</v>
      </c>
      <c r="H562" s="91"/>
      <c r="I562" s="91"/>
      <c r="J562" s="91"/>
      <c r="K562" s="91">
        <v>1</v>
      </c>
      <c r="L562" s="91"/>
      <c r="M562" s="91"/>
      <c r="N562" s="91">
        <v>0</v>
      </c>
      <c r="O562" s="91">
        <v>2</v>
      </c>
      <c r="P562" s="91"/>
      <c r="Q562" s="91"/>
      <c r="R562" s="91">
        <v>1</v>
      </c>
      <c r="S562" s="91"/>
      <c r="T562" s="91">
        <v>0</v>
      </c>
      <c r="U562" s="91">
        <v>0</v>
      </c>
      <c r="V562" s="91">
        <v>2</v>
      </c>
      <c r="W562" s="91">
        <v>1</v>
      </c>
      <c r="X562" s="91">
        <v>3</v>
      </c>
      <c r="Y562" s="91"/>
      <c r="Z562" s="91"/>
      <c r="AA562" s="91"/>
      <c r="AB562" s="91"/>
      <c r="AC562" s="132">
        <f>(VLOOKUP($H$8,Prices[],2,FALSE)*H562)+(VLOOKUP($I$8,Prices[],2,FALSE)*I562)+(VLOOKUP($J$8,Prices[],2,FALSE)*J562)+(VLOOKUP($K$8,Prices[],2,FALSE)*K562)+(VLOOKUP($L$8,Prices[],2,FALSE)*L562)+(VLOOKUP($M$8,Prices[],2,FALSE)*M562)+(VLOOKUP($N$8,Prices[],2,FALSE)*N562)+(VLOOKUP($T$8,Prices[],2,FALSE)*T562)+(VLOOKUP($U$8,Prices[],2,FALSE)*U562)+(VLOOKUP($V$8,Prices[],2,FALSE)*V562)+(VLOOKUP($W$8,Prices[],2,FALSE)*W562)+(VLOOKUP($X$8,Prices[],2,FALSE)*X562)+(VLOOKUP($Y$8,Prices[],2,FALSE)*Y562)+(VLOOKUP($Z$8,Prices[],2,FALSE)*Z562)+(VLOOKUP($AB$8,Prices[],2,FALSE)*AB562)+(VLOOKUP($O$8,Prices[],2,FALSE)*O562)+(VLOOKUP($P$8,Prices[],2,FALSE)*P562)+(VLOOKUP($Q$8,Prices[],2,FALSE)*Q562)+(VLOOKUP($R$8,Prices[],2,FALSE)*R562)+(VLOOKUP($AA$8,Prices[],2,FALSE)*AA562)+(VLOOKUP($S$8,Prices[],2,FALSE)*S562)</f>
        <v>1435500</v>
      </c>
      <c r="AE562" s="132">
        <f t="shared" si="33"/>
        <v>4</v>
      </c>
      <c r="AF562" s="91"/>
      <c r="AG562" s="91"/>
      <c r="AH562" s="91">
        <v>0</v>
      </c>
      <c r="AI562" s="91"/>
      <c r="AJ562" s="91"/>
      <c r="AK562" s="91">
        <v>0</v>
      </c>
      <c r="AL562" s="91">
        <v>1</v>
      </c>
      <c r="AM562" s="91">
        <v>0</v>
      </c>
      <c r="AN562" s="91"/>
      <c r="AO562" s="91"/>
      <c r="AP562" s="91">
        <v>2</v>
      </c>
      <c r="AQ562" s="91"/>
      <c r="AR562" s="91"/>
      <c r="AS562" s="91"/>
      <c r="AT562" s="91">
        <v>1</v>
      </c>
      <c r="AU562" s="132">
        <f>(VLOOKUP($AF$8,Prices[],2,FALSE)*AF562)+(VLOOKUP($AG$8,Prices[],2,FALSE)*AG562)+(VLOOKUP($AH$8,Prices[],2,FALSE)*AH562)+(VLOOKUP($AI$8,Prices[],2,FALSE)*AI562)+(VLOOKUP($AJ$8,Prices[],2,FALSE)*AJ562)+(VLOOKUP($AK$8,Prices[],2,FALSE)*AK562)+(VLOOKUP($AL$8,Prices[],2,FALSE)*AL562)+(VLOOKUP($AM$8,Prices[],2,FALSE)*AM562)+(VLOOKUP($AN$8,Prices[],2,FALSE)*AN562)+(VLOOKUP($AO$8,Prices[],2,FALSE)*AO562)+(VLOOKUP($AP$8,Prices[],2,FALSE)*AP562)+(VLOOKUP($AT$8,Prices[],2,FALSE)*AT562)+(VLOOKUP($AQ$8,Prices[],2,FALSE)*AQ562)+(VLOOKUP($AR$8,Prices[],2,FALSE)*AR562)+(VLOOKUP($AS$8,Prices[],2,FALSE)*AS562)</f>
        <v>467500</v>
      </c>
      <c r="AV562" s="132">
        <f t="shared" si="34"/>
        <v>502424.99999999994</v>
      </c>
      <c r="AW562" s="91" t="str">
        <f t="shared" si="35"/>
        <v>Credit is within Limit</v>
      </c>
      <c r="AX562" s="91" t="str">
        <f>IFERROR(IF(VLOOKUP(C562,'Overdue Credits'!$A:$F,6,0)&gt;2,"High Risk Customer",IF(VLOOKUP(C562,'Overdue Credits'!$A:$F,6,0)&gt;0,"Medium Risk Customer","Low Risk Customer")),"Low Risk Customer")</f>
        <v>Medium Risk Customer</v>
      </c>
    </row>
    <row r="563" spans="1:50" x14ac:dyDescent="0.3">
      <c r="A563" s="14">
        <v>555</v>
      </c>
      <c r="B563" s="14" t="s">
        <v>25</v>
      </c>
      <c r="C563" s="14" t="s">
        <v>572</v>
      </c>
      <c r="D563" s="14"/>
      <c r="E563" s="14" t="s">
        <v>573</v>
      </c>
      <c r="F563" s="14" t="s">
        <v>753</v>
      </c>
      <c r="G563" s="137">
        <f t="shared" si="32"/>
        <v>0</v>
      </c>
      <c r="H563" s="91"/>
      <c r="I563" s="91"/>
      <c r="J563" s="91"/>
      <c r="K563" s="91">
        <v>0</v>
      </c>
      <c r="L563" s="91"/>
      <c r="M563" s="91"/>
      <c r="N563" s="91">
        <v>0</v>
      </c>
      <c r="O563" s="91">
        <v>0</v>
      </c>
      <c r="P563" s="91"/>
      <c r="Q563" s="91"/>
      <c r="R563" s="91"/>
      <c r="S563" s="91"/>
      <c r="T563" s="91">
        <v>0</v>
      </c>
      <c r="U563" s="91">
        <v>0</v>
      </c>
      <c r="V563" s="91">
        <v>0</v>
      </c>
      <c r="W563" s="91">
        <v>0</v>
      </c>
      <c r="X563" s="91">
        <v>0</v>
      </c>
      <c r="Y563" s="91">
        <v>0</v>
      </c>
      <c r="Z563" s="91"/>
      <c r="AA563" s="91"/>
      <c r="AB563" s="91"/>
      <c r="AC563" s="132">
        <f>(VLOOKUP($H$8,Prices[],2,FALSE)*H563)+(VLOOKUP($I$8,Prices[],2,FALSE)*I563)+(VLOOKUP($J$8,Prices[],2,FALSE)*J563)+(VLOOKUP($K$8,Prices[],2,FALSE)*K563)+(VLOOKUP($L$8,Prices[],2,FALSE)*L563)+(VLOOKUP($M$8,Prices[],2,FALSE)*M563)+(VLOOKUP($N$8,Prices[],2,FALSE)*N563)+(VLOOKUP($T$8,Prices[],2,FALSE)*T563)+(VLOOKUP($U$8,Prices[],2,FALSE)*U563)+(VLOOKUP($V$8,Prices[],2,FALSE)*V563)+(VLOOKUP($W$8,Prices[],2,FALSE)*W563)+(VLOOKUP($X$8,Prices[],2,FALSE)*X563)+(VLOOKUP($Y$8,Prices[],2,FALSE)*Y563)+(VLOOKUP($Z$8,Prices[],2,FALSE)*Z563)+(VLOOKUP($AB$8,Prices[],2,FALSE)*AB563)+(VLOOKUP($O$8,Prices[],2,FALSE)*O563)+(VLOOKUP($P$8,Prices[],2,FALSE)*P563)+(VLOOKUP($Q$8,Prices[],2,FALSE)*Q563)+(VLOOKUP($R$8,Prices[],2,FALSE)*R563)+(VLOOKUP($AA$8,Prices[],2,FALSE)*AA563)+(VLOOKUP($S$8,Prices[],2,FALSE)*S563)</f>
        <v>0</v>
      </c>
      <c r="AE563" s="132">
        <f t="shared" si="33"/>
        <v>0</v>
      </c>
      <c r="AF563" s="91"/>
      <c r="AG563" s="91"/>
      <c r="AH563" s="91">
        <v>0</v>
      </c>
      <c r="AI563" s="91"/>
      <c r="AJ563" s="91"/>
      <c r="AK563" s="91"/>
      <c r="AL563" s="91">
        <v>0</v>
      </c>
      <c r="AM563" s="91"/>
      <c r="AN563" s="91"/>
      <c r="AO563" s="91"/>
      <c r="AP563" s="91">
        <v>0</v>
      </c>
      <c r="AQ563" s="91"/>
      <c r="AR563" s="91"/>
      <c r="AS563" s="91"/>
      <c r="AT563" s="91">
        <v>0</v>
      </c>
      <c r="AU563" s="132">
        <f>(VLOOKUP($AF$8,Prices[],2,FALSE)*AF563)+(VLOOKUP($AG$8,Prices[],2,FALSE)*AG563)+(VLOOKUP($AH$8,Prices[],2,FALSE)*AH563)+(VLOOKUP($AI$8,Prices[],2,FALSE)*AI563)+(VLOOKUP($AJ$8,Prices[],2,FALSE)*AJ563)+(VLOOKUP($AK$8,Prices[],2,FALSE)*AK563)+(VLOOKUP($AL$8,Prices[],2,FALSE)*AL563)+(VLOOKUP($AM$8,Prices[],2,FALSE)*AM563)+(VLOOKUP($AN$8,Prices[],2,FALSE)*AN563)+(VLOOKUP($AO$8,Prices[],2,FALSE)*AO563)+(VLOOKUP($AP$8,Prices[],2,FALSE)*AP563)+(VLOOKUP($AT$8,Prices[],2,FALSE)*AT563)+(VLOOKUP($AQ$8,Prices[],2,FALSE)*AQ563)+(VLOOKUP($AR$8,Prices[],2,FALSE)*AR563)+(VLOOKUP($AS$8,Prices[],2,FALSE)*AS563)</f>
        <v>0</v>
      </c>
      <c r="AV563" s="132">
        <f t="shared" si="34"/>
        <v>0</v>
      </c>
      <c r="AW563" s="91" t="str">
        <f t="shared" si="35"/>
        <v xml:space="preserve"> </v>
      </c>
      <c r="AX563" s="91" t="str">
        <f>IFERROR(IF(VLOOKUP(C563,'Overdue Credits'!$A:$F,6,0)&gt;2,"High Risk Customer",IF(VLOOKUP(C563,'Overdue Credits'!$A:$F,6,0)&gt;0,"Medium Risk Customer","Low Risk Customer")),"Low Risk Customer")</f>
        <v>Low Risk Customer</v>
      </c>
    </row>
    <row r="564" spans="1:50" x14ac:dyDescent="0.3">
      <c r="A564" s="14">
        <v>556</v>
      </c>
      <c r="B564" s="14" t="s">
        <v>25</v>
      </c>
      <c r="C564" s="14" t="s">
        <v>570</v>
      </c>
      <c r="D564" s="14"/>
      <c r="E564" s="14" t="s">
        <v>571</v>
      </c>
      <c r="F564" s="14" t="s">
        <v>753</v>
      </c>
      <c r="G564" s="137">
        <f t="shared" si="32"/>
        <v>0</v>
      </c>
      <c r="H564" s="91"/>
      <c r="I564" s="91"/>
      <c r="J564" s="91">
        <v>0</v>
      </c>
      <c r="K564" s="91">
        <v>0</v>
      </c>
      <c r="L564" s="91"/>
      <c r="M564" s="91"/>
      <c r="N564" s="91"/>
      <c r="O564" s="91">
        <v>0</v>
      </c>
      <c r="P564" s="91"/>
      <c r="Q564" s="91"/>
      <c r="R564" s="91">
        <v>0</v>
      </c>
      <c r="S564" s="91"/>
      <c r="T564" s="91">
        <v>0</v>
      </c>
      <c r="U564" s="91">
        <v>0</v>
      </c>
      <c r="V564" s="91">
        <v>0</v>
      </c>
      <c r="W564" s="91">
        <v>0</v>
      </c>
      <c r="X564" s="91">
        <v>0</v>
      </c>
      <c r="Y564" s="91">
        <v>0</v>
      </c>
      <c r="Z564" s="91"/>
      <c r="AA564" s="91"/>
      <c r="AB564" s="91"/>
      <c r="AC564" s="132">
        <f>(VLOOKUP($H$8,Prices[],2,FALSE)*H564)+(VLOOKUP($I$8,Prices[],2,FALSE)*I564)+(VLOOKUP($J$8,Prices[],2,FALSE)*J564)+(VLOOKUP($K$8,Prices[],2,FALSE)*K564)+(VLOOKUP($L$8,Prices[],2,FALSE)*L564)+(VLOOKUP($M$8,Prices[],2,FALSE)*M564)+(VLOOKUP($N$8,Prices[],2,FALSE)*N564)+(VLOOKUP($T$8,Prices[],2,FALSE)*T564)+(VLOOKUP($U$8,Prices[],2,FALSE)*U564)+(VLOOKUP($V$8,Prices[],2,FALSE)*V564)+(VLOOKUP($W$8,Prices[],2,FALSE)*W564)+(VLOOKUP($X$8,Prices[],2,FALSE)*X564)+(VLOOKUP($Y$8,Prices[],2,FALSE)*Y564)+(VLOOKUP($Z$8,Prices[],2,FALSE)*Z564)+(VLOOKUP($AB$8,Prices[],2,FALSE)*AB564)+(VLOOKUP($O$8,Prices[],2,FALSE)*O564)+(VLOOKUP($P$8,Prices[],2,FALSE)*P564)+(VLOOKUP($Q$8,Prices[],2,FALSE)*Q564)+(VLOOKUP($R$8,Prices[],2,FALSE)*R564)+(VLOOKUP($AA$8,Prices[],2,FALSE)*AA564)+(VLOOKUP($S$8,Prices[],2,FALSE)*S564)</f>
        <v>0</v>
      </c>
      <c r="AE564" s="132">
        <f t="shared" si="33"/>
        <v>0</v>
      </c>
      <c r="AF564" s="91"/>
      <c r="AG564" s="91"/>
      <c r="AH564" s="91">
        <v>0</v>
      </c>
      <c r="AI564" s="91"/>
      <c r="AJ564" s="91"/>
      <c r="AK564" s="91"/>
      <c r="AL564" s="91">
        <v>0</v>
      </c>
      <c r="AM564" s="91"/>
      <c r="AN564" s="91"/>
      <c r="AO564" s="91"/>
      <c r="AP564" s="91">
        <v>0</v>
      </c>
      <c r="AQ564" s="91"/>
      <c r="AR564" s="91"/>
      <c r="AS564" s="91"/>
      <c r="AT564" s="91">
        <v>0</v>
      </c>
      <c r="AU564" s="132">
        <f>(VLOOKUP($AF$8,Prices[],2,FALSE)*AF564)+(VLOOKUP($AG$8,Prices[],2,FALSE)*AG564)+(VLOOKUP($AH$8,Prices[],2,FALSE)*AH564)+(VLOOKUP($AI$8,Prices[],2,FALSE)*AI564)+(VLOOKUP($AJ$8,Prices[],2,FALSE)*AJ564)+(VLOOKUP($AK$8,Prices[],2,FALSE)*AK564)+(VLOOKUP($AL$8,Prices[],2,FALSE)*AL564)+(VLOOKUP($AM$8,Prices[],2,FALSE)*AM564)+(VLOOKUP($AN$8,Prices[],2,FALSE)*AN564)+(VLOOKUP($AO$8,Prices[],2,FALSE)*AO564)+(VLOOKUP($AP$8,Prices[],2,FALSE)*AP564)+(VLOOKUP($AT$8,Prices[],2,FALSE)*AT564)+(VLOOKUP($AQ$8,Prices[],2,FALSE)*AQ564)+(VLOOKUP($AR$8,Prices[],2,FALSE)*AR564)+(VLOOKUP($AS$8,Prices[],2,FALSE)*AS564)</f>
        <v>0</v>
      </c>
      <c r="AV564" s="132">
        <f t="shared" si="34"/>
        <v>0</v>
      </c>
      <c r="AW564" s="91" t="str">
        <f t="shared" si="35"/>
        <v xml:space="preserve"> </v>
      </c>
      <c r="AX564" s="91" t="str">
        <f>IFERROR(IF(VLOOKUP(C564,'Overdue Credits'!$A:$F,6,0)&gt;2,"High Risk Customer",IF(VLOOKUP(C564,'Overdue Credits'!$A:$F,6,0)&gt;0,"Medium Risk Customer","Low Risk Customer")),"Low Risk Customer")</f>
        <v>Medium Risk Customer</v>
      </c>
    </row>
    <row r="565" spans="1:50" x14ac:dyDescent="0.3">
      <c r="A565" s="14">
        <v>557</v>
      </c>
      <c r="B565" s="14" t="s">
        <v>25</v>
      </c>
      <c r="C565" s="14" t="s">
        <v>890</v>
      </c>
      <c r="D565" s="14"/>
      <c r="E565" s="14" t="s">
        <v>891</v>
      </c>
      <c r="F565" s="14" t="s">
        <v>753</v>
      </c>
      <c r="G565" s="137">
        <f t="shared" si="32"/>
        <v>0</v>
      </c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132">
        <f>(VLOOKUP($H$8,Prices[],2,FALSE)*H565)+(VLOOKUP($I$8,Prices[],2,FALSE)*I565)+(VLOOKUP($J$8,Prices[],2,FALSE)*J565)+(VLOOKUP($K$8,Prices[],2,FALSE)*K565)+(VLOOKUP($L$8,Prices[],2,FALSE)*L565)+(VLOOKUP($M$8,Prices[],2,FALSE)*M565)+(VLOOKUP($N$8,Prices[],2,FALSE)*N565)+(VLOOKUP($T$8,Prices[],2,FALSE)*T565)+(VLOOKUP($U$8,Prices[],2,FALSE)*U565)+(VLOOKUP($V$8,Prices[],2,FALSE)*V565)+(VLOOKUP($W$8,Prices[],2,FALSE)*W565)+(VLOOKUP($X$8,Prices[],2,FALSE)*X565)+(VLOOKUP($Y$8,Prices[],2,FALSE)*Y565)+(VLOOKUP($Z$8,Prices[],2,FALSE)*Z565)+(VLOOKUP($AB$8,Prices[],2,FALSE)*AB565)+(VLOOKUP($O$8,Prices[],2,FALSE)*O565)+(VLOOKUP($P$8,Prices[],2,FALSE)*P565)+(VLOOKUP($Q$8,Prices[],2,FALSE)*Q565)+(VLOOKUP($R$8,Prices[],2,FALSE)*R565)+(VLOOKUP($AA$8,Prices[],2,FALSE)*AA565)+(VLOOKUP($S$8,Prices[],2,FALSE)*S565)</f>
        <v>0</v>
      </c>
      <c r="AE565" s="132">
        <f t="shared" si="33"/>
        <v>0</v>
      </c>
      <c r="AF565" s="91"/>
      <c r="AG565" s="91"/>
      <c r="AH565" s="91"/>
      <c r="AI565" s="91"/>
      <c r="AJ565" s="91"/>
      <c r="AK565" s="91"/>
      <c r="AL565" s="91"/>
      <c r="AM565" s="91"/>
      <c r="AN565" s="91"/>
      <c r="AO565" s="91"/>
      <c r="AP565" s="91"/>
      <c r="AQ565" s="91"/>
      <c r="AR565" s="91"/>
      <c r="AS565" s="91"/>
      <c r="AT565" s="91"/>
      <c r="AU565" s="132">
        <f>(VLOOKUP($AF$8,Prices[],2,FALSE)*AF565)+(VLOOKUP($AG$8,Prices[],2,FALSE)*AG565)+(VLOOKUP($AH$8,Prices[],2,FALSE)*AH565)+(VLOOKUP($AI$8,Prices[],2,FALSE)*AI565)+(VLOOKUP($AJ$8,Prices[],2,FALSE)*AJ565)+(VLOOKUP($AK$8,Prices[],2,FALSE)*AK565)+(VLOOKUP($AL$8,Prices[],2,FALSE)*AL565)+(VLOOKUP($AM$8,Prices[],2,FALSE)*AM565)+(VLOOKUP($AN$8,Prices[],2,FALSE)*AN565)+(VLOOKUP($AO$8,Prices[],2,FALSE)*AO565)+(VLOOKUP($AP$8,Prices[],2,FALSE)*AP565)+(VLOOKUP($AT$8,Prices[],2,FALSE)*AT565)+(VLOOKUP($AQ$8,Prices[],2,FALSE)*AQ565)+(VLOOKUP($AR$8,Prices[],2,FALSE)*AR565)+(VLOOKUP($AS$8,Prices[],2,FALSE)*AS565)</f>
        <v>0</v>
      </c>
      <c r="AV565" s="132">
        <f t="shared" si="34"/>
        <v>0</v>
      </c>
      <c r="AW565" s="91" t="str">
        <f t="shared" si="35"/>
        <v xml:space="preserve"> </v>
      </c>
      <c r="AX565" s="91" t="str">
        <f>IFERROR(IF(VLOOKUP(C565,'Overdue Credits'!$A:$F,6,0)&gt;2,"High Risk Customer",IF(VLOOKUP(C565,'Overdue Credits'!$A:$F,6,0)&gt;0,"Medium Risk Customer","Low Risk Customer")),"Low Risk Customer")</f>
        <v>High Risk Customer</v>
      </c>
    </row>
    <row r="566" spans="1:50" x14ac:dyDescent="0.3">
      <c r="A566" s="14">
        <v>558</v>
      </c>
      <c r="B566" s="14" t="s">
        <v>25</v>
      </c>
      <c r="C566" s="14" t="s">
        <v>564</v>
      </c>
      <c r="D566" s="14"/>
      <c r="E566" s="14" t="s">
        <v>565</v>
      </c>
      <c r="F566" s="14" t="s">
        <v>833</v>
      </c>
      <c r="G566" s="137">
        <f t="shared" si="32"/>
        <v>0</v>
      </c>
      <c r="H566" s="91"/>
      <c r="I566" s="91"/>
      <c r="J566" s="91">
        <v>0</v>
      </c>
      <c r="K566" s="91">
        <v>0</v>
      </c>
      <c r="L566" s="91"/>
      <c r="M566" s="91"/>
      <c r="N566" s="91">
        <v>0</v>
      </c>
      <c r="O566" s="91">
        <v>0</v>
      </c>
      <c r="P566" s="91"/>
      <c r="Q566" s="91">
        <v>0</v>
      </c>
      <c r="R566" s="91">
        <v>0</v>
      </c>
      <c r="S566" s="91"/>
      <c r="T566" s="91">
        <v>0</v>
      </c>
      <c r="U566" s="91">
        <v>0</v>
      </c>
      <c r="V566" s="91">
        <v>0</v>
      </c>
      <c r="W566" s="91">
        <v>0</v>
      </c>
      <c r="X566" s="91">
        <v>0</v>
      </c>
      <c r="Y566" s="91">
        <v>0</v>
      </c>
      <c r="Z566" s="91">
        <v>0</v>
      </c>
      <c r="AA566" s="91"/>
      <c r="AB566" s="91"/>
      <c r="AC566" s="132">
        <f>(VLOOKUP($H$8,Prices[],2,FALSE)*H566)+(VLOOKUP($I$8,Prices[],2,FALSE)*I566)+(VLOOKUP($J$8,Prices[],2,FALSE)*J566)+(VLOOKUP($K$8,Prices[],2,FALSE)*K566)+(VLOOKUP($L$8,Prices[],2,FALSE)*L566)+(VLOOKUP($M$8,Prices[],2,FALSE)*M566)+(VLOOKUP($N$8,Prices[],2,FALSE)*N566)+(VLOOKUP($T$8,Prices[],2,FALSE)*T566)+(VLOOKUP($U$8,Prices[],2,FALSE)*U566)+(VLOOKUP($V$8,Prices[],2,FALSE)*V566)+(VLOOKUP($W$8,Prices[],2,FALSE)*W566)+(VLOOKUP($X$8,Prices[],2,FALSE)*X566)+(VLOOKUP($Y$8,Prices[],2,FALSE)*Y566)+(VLOOKUP($Z$8,Prices[],2,FALSE)*Z566)+(VLOOKUP($AB$8,Prices[],2,FALSE)*AB566)+(VLOOKUP($O$8,Prices[],2,FALSE)*O566)+(VLOOKUP($P$8,Prices[],2,FALSE)*P566)+(VLOOKUP($Q$8,Prices[],2,FALSE)*Q566)+(VLOOKUP($R$8,Prices[],2,FALSE)*R566)+(VLOOKUP($AA$8,Prices[],2,FALSE)*AA566)+(VLOOKUP($S$8,Prices[],2,FALSE)*S566)</f>
        <v>0</v>
      </c>
      <c r="AE566" s="132">
        <f t="shared" si="33"/>
        <v>0</v>
      </c>
      <c r="AF566" s="91"/>
      <c r="AG566" s="91"/>
      <c r="AH566" s="91">
        <v>0</v>
      </c>
      <c r="AI566" s="91">
        <v>0</v>
      </c>
      <c r="AJ566" s="91"/>
      <c r="AK566" s="91"/>
      <c r="AL566" s="91">
        <v>0</v>
      </c>
      <c r="AM566" s="91">
        <v>0</v>
      </c>
      <c r="AN566" s="91"/>
      <c r="AO566" s="91">
        <v>0</v>
      </c>
      <c r="AP566" s="91">
        <v>0</v>
      </c>
      <c r="AQ566" s="91"/>
      <c r="AR566" s="91"/>
      <c r="AS566" s="91"/>
      <c r="AT566" s="91">
        <v>0</v>
      </c>
      <c r="AU566" s="132">
        <f>(VLOOKUP($AF$8,Prices[],2,FALSE)*AF566)+(VLOOKUP($AG$8,Prices[],2,FALSE)*AG566)+(VLOOKUP($AH$8,Prices[],2,FALSE)*AH566)+(VLOOKUP($AI$8,Prices[],2,FALSE)*AI566)+(VLOOKUP($AJ$8,Prices[],2,FALSE)*AJ566)+(VLOOKUP($AK$8,Prices[],2,FALSE)*AK566)+(VLOOKUP($AL$8,Prices[],2,FALSE)*AL566)+(VLOOKUP($AM$8,Prices[],2,FALSE)*AM566)+(VLOOKUP($AN$8,Prices[],2,FALSE)*AN566)+(VLOOKUP($AO$8,Prices[],2,FALSE)*AO566)+(VLOOKUP($AP$8,Prices[],2,FALSE)*AP566)+(VLOOKUP($AT$8,Prices[],2,FALSE)*AT566)+(VLOOKUP($AQ$8,Prices[],2,FALSE)*AQ566)+(VLOOKUP($AR$8,Prices[],2,FALSE)*AR566)+(VLOOKUP($AS$8,Prices[],2,FALSE)*AS566)</f>
        <v>0</v>
      </c>
      <c r="AV566" s="132">
        <f t="shared" si="34"/>
        <v>0</v>
      </c>
      <c r="AW566" s="91" t="str">
        <f t="shared" si="35"/>
        <v xml:space="preserve"> </v>
      </c>
      <c r="AX566" s="91" t="str">
        <f>IFERROR(IF(VLOOKUP(C566,'Overdue Credits'!$A:$F,6,0)&gt;2,"High Risk Customer",IF(VLOOKUP(C566,'Overdue Credits'!$A:$F,6,0)&gt;0,"Medium Risk Customer","Low Risk Customer")),"Low Risk Customer")</f>
        <v>High Risk Customer</v>
      </c>
    </row>
    <row r="567" spans="1:50" x14ac:dyDescent="0.3">
      <c r="A567" s="14">
        <v>559</v>
      </c>
      <c r="B567" s="14" t="s">
        <v>25</v>
      </c>
      <c r="C567" s="14" t="s">
        <v>887</v>
      </c>
      <c r="D567" s="14"/>
      <c r="E567" s="14" t="s">
        <v>888</v>
      </c>
      <c r="F567" s="14" t="s">
        <v>753</v>
      </c>
      <c r="G567" s="137">
        <f t="shared" si="32"/>
        <v>0</v>
      </c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132">
        <f>(VLOOKUP($H$8,Prices[],2,FALSE)*H567)+(VLOOKUP($I$8,Prices[],2,FALSE)*I567)+(VLOOKUP($J$8,Prices[],2,FALSE)*J567)+(VLOOKUP($K$8,Prices[],2,FALSE)*K567)+(VLOOKUP($L$8,Prices[],2,FALSE)*L567)+(VLOOKUP($M$8,Prices[],2,FALSE)*M567)+(VLOOKUP($N$8,Prices[],2,FALSE)*N567)+(VLOOKUP($T$8,Prices[],2,FALSE)*T567)+(VLOOKUP($U$8,Prices[],2,FALSE)*U567)+(VLOOKUP($V$8,Prices[],2,FALSE)*V567)+(VLOOKUP($W$8,Prices[],2,FALSE)*W567)+(VLOOKUP($X$8,Prices[],2,FALSE)*X567)+(VLOOKUP($Y$8,Prices[],2,FALSE)*Y567)+(VLOOKUP($Z$8,Prices[],2,FALSE)*Z567)+(VLOOKUP($AB$8,Prices[],2,FALSE)*AB567)+(VLOOKUP($O$8,Prices[],2,FALSE)*O567)+(VLOOKUP($P$8,Prices[],2,FALSE)*P567)+(VLOOKUP($Q$8,Prices[],2,FALSE)*Q567)+(VLOOKUP($R$8,Prices[],2,FALSE)*R567)+(VLOOKUP($AA$8,Prices[],2,FALSE)*AA567)+(VLOOKUP($S$8,Prices[],2,FALSE)*S567)</f>
        <v>0</v>
      </c>
      <c r="AE567" s="132">
        <f t="shared" si="33"/>
        <v>0</v>
      </c>
      <c r="AF567" s="91"/>
      <c r="AG567" s="91"/>
      <c r="AH567" s="91"/>
      <c r="AI567" s="91"/>
      <c r="AJ567" s="91"/>
      <c r="AK567" s="91"/>
      <c r="AL567" s="91"/>
      <c r="AM567" s="91"/>
      <c r="AN567" s="91"/>
      <c r="AO567" s="91"/>
      <c r="AP567" s="91"/>
      <c r="AQ567" s="91"/>
      <c r="AR567" s="91"/>
      <c r="AS567" s="91"/>
      <c r="AT567" s="91"/>
      <c r="AU567" s="132">
        <f>(VLOOKUP($AF$8,Prices[],2,FALSE)*AF567)+(VLOOKUP($AG$8,Prices[],2,FALSE)*AG567)+(VLOOKUP($AH$8,Prices[],2,FALSE)*AH567)+(VLOOKUP($AI$8,Prices[],2,FALSE)*AI567)+(VLOOKUP($AJ$8,Prices[],2,FALSE)*AJ567)+(VLOOKUP($AK$8,Prices[],2,FALSE)*AK567)+(VLOOKUP($AL$8,Prices[],2,FALSE)*AL567)+(VLOOKUP($AM$8,Prices[],2,FALSE)*AM567)+(VLOOKUP($AN$8,Prices[],2,FALSE)*AN567)+(VLOOKUP($AO$8,Prices[],2,FALSE)*AO567)+(VLOOKUP($AP$8,Prices[],2,FALSE)*AP567)+(VLOOKUP($AT$8,Prices[],2,FALSE)*AT567)+(VLOOKUP($AQ$8,Prices[],2,FALSE)*AQ567)+(VLOOKUP($AR$8,Prices[],2,FALSE)*AR567)+(VLOOKUP($AS$8,Prices[],2,FALSE)*AS567)</f>
        <v>0</v>
      </c>
      <c r="AV567" s="132">
        <f t="shared" si="34"/>
        <v>0</v>
      </c>
      <c r="AW567" s="91" t="str">
        <f t="shared" si="35"/>
        <v xml:space="preserve"> </v>
      </c>
      <c r="AX567" s="91" t="str">
        <f>IFERROR(IF(VLOOKUP(C567,'Overdue Credits'!$A:$F,6,0)&gt;2,"High Risk Customer",IF(VLOOKUP(C567,'Overdue Credits'!$A:$F,6,0)&gt;0,"Medium Risk Customer","Low Risk Customer")),"Low Risk Customer")</f>
        <v>High Risk Customer</v>
      </c>
    </row>
    <row r="568" spans="1:50" x14ac:dyDescent="0.3">
      <c r="A568" s="14">
        <v>560</v>
      </c>
      <c r="B568" s="14" t="s">
        <v>25</v>
      </c>
      <c r="C568" s="14" t="s">
        <v>562</v>
      </c>
      <c r="D568" s="14"/>
      <c r="E568" s="14" t="s">
        <v>563</v>
      </c>
      <c r="F568" s="14" t="s">
        <v>753</v>
      </c>
      <c r="G568" s="137">
        <f t="shared" si="32"/>
        <v>0</v>
      </c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>
        <v>0</v>
      </c>
      <c r="U568" s="91"/>
      <c r="V568" s="91"/>
      <c r="W568" s="91"/>
      <c r="X568" s="91"/>
      <c r="Y568" s="91"/>
      <c r="Z568" s="91"/>
      <c r="AA568" s="91"/>
      <c r="AB568" s="91"/>
      <c r="AC568" s="132">
        <f>(VLOOKUP($H$8,Prices[],2,FALSE)*H568)+(VLOOKUP($I$8,Prices[],2,FALSE)*I568)+(VLOOKUP($J$8,Prices[],2,FALSE)*J568)+(VLOOKUP($K$8,Prices[],2,FALSE)*K568)+(VLOOKUP($L$8,Prices[],2,FALSE)*L568)+(VLOOKUP($M$8,Prices[],2,FALSE)*M568)+(VLOOKUP($N$8,Prices[],2,FALSE)*N568)+(VLOOKUP($T$8,Prices[],2,FALSE)*T568)+(VLOOKUP($U$8,Prices[],2,FALSE)*U568)+(VLOOKUP($V$8,Prices[],2,FALSE)*V568)+(VLOOKUP($W$8,Prices[],2,FALSE)*W568)+(VLOOKUP($X$8,Prices[],2,FALSE)*X568)+(VLOOKUP($Y$8,Prices[],2,FALSE)*Y568)+(VLOOKUP($Z$8,Prices[],2,FALSE)*Z568)+(VLOOKUP($AB$8,Prices[],2,FALSE)*AB568)+(VLOOKUP($O$8,Prices[],2,FALSE)*O568)+(VLOOKUP($P$8,Prices[],2,FALSE)*P568)+(VLOOKUP($Q$8,Prices[],2,FALSE)*Q568)+(VLOOKUP($R$8,Prices[],2,FALSE)*R568)+(VLOOKUP($AA$8,Prices[],2,FALSE)*AA568)+(VLOOKUP($S$8,Prices[],2,FALSE)*S568)</f>
        <v>0</v>
      </c>
      <c r="AE568" s="132">
        <f t="shared" si="33"/>
        <v>0</v>
      </c>
      <c r="AF568" s="91"/>
      <c r="AG568" s="91"/>
      <c r="AH568" s="91"/>
      <c r="AI568" s="91"/>
      <c r="AJ568" s="91"/>
      <c r="AK568" s="91"/>
      <c r="AL568" s="91"/>
      <c r="AM568" s="91"/>
      <c r="AN568" s="91"/>
      <c r="AO568" s="91"/>
      <c r="AP568" s="91"/>
      <c r="AQ568" s="91"/>
      <c r="AR568" s="91"/>
      <c r="AS568" s="91"/>
      <c r="AT568" s="91"/>
      <c r="AU568" s="132">
        <f>(VLOOKUP($AF$8,Prices[],2,FALSE)*AF568)+(VLOOKUP($AG$8,Prices[],2,FALSE)*AG568)+(VLOOKUP($AH$8,Prices[],2,FALSE)*AH568)+(VLOOKUP($AI$8,Prices[],2,FALSE)*AI568)+(VLOOKUP($AJ$8,Prices[],2,FALSE)*AJ568)+(VLOOKUP($AK$8,Prices[],2,FALSE)*AK568)+(VLOOKUP($AL$8,Prices[],2,FALSE)*AL568)+(VLOOKUP($AM$8,Prices[],2,FALSE)*AM568)+(VLOOKUP($AN$8,Prices[],2,FALSE)*AN568)+(VLOOKUP($AO$8,Prices[],2,FALSE)*AO568)+(VLOOKUP($AP$8,Prices[],2,FALSE)*AP568)+(VLOOKUP($AT$8,Prices[],2,FALSE)*AT568)+(VLOOKUP($AQ$8,Prices[],2,FALSE)*AQ568)+(VLOOKUP($AR$8,Prices[],2,FALSE)*AR568)+(VLOOKUP($AS$8,Prices[],2,FALSE)*AS568)</f>
        <v>0</v>
      </c>
      <c r="AV568" s="132">
        <f t="shared" si="34"/>
        <v>0</v>
      </c>
      <c r="AW568" s="91" t="str">
        <f t="shared" si="35"/>
        <v xml:space="preserve"> </v>
      </c>
      <c r="AX568" s="91" t="str">
        <f>IFERROR(IF(VLOOKUP(C568,'Overdue Credits'!$A:$F,6,0)&gt;2,"High Risk Customer",IF(VLOOKUP(C568,'Overdue Credits'!$A:$F,6,0)&gt;0,"Medium Risk Customer","Low Risk Customer")),"Low Risk Customer")</f>
        <v>High Risk Customer</v>
      </c>
    </row>
    <row r="569" spans="1:50" x14ac:dyDescent="0.3">
      <c r="A569" s="14">
        <v>561</v>
      </c>
      <c r="B569" s="14" t="s">
        <v>25</v>
      </c>
      <c r="C569" s="14" t="s">
        <v>560</v>
      </c>
      <c r="D569" s="14"/>
      <c r="E569" s="14" t="s">
        <v>561</v>
      </c>
      <c r="F569" s="14" t="s">
        <v>752</v>
      </c>
      <c r="G569" s="137">
        <f t="shared" si="32"/>
        <v>0</v>
      </c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132">
        <f>(VLOOKUP($H$8,Prices[],2,FALSE)*H569)+(VLOOKUP($I$8,Prices[],2,FALSE)*I569)+(VLOOKUP($J$8,Prices[],2,FALSE)*J569)+(VLOOKUP($K$8,Prices[],2,FALSE)*K569)+(VLOOKUP($L$8,Prices[],2,FALSE)*L569)+(VLOOKUP($M$8,Prices[],2,FALSE)*M569)+(VLOOKUP($N$8,Prices[],2,FALSE)*N569)+(VLOOKUP($T$8,Prices[],2,FALSE)*T569)+(VLOOKUP($U$8,Prices[],2,FALSE)*U569)+(VLOOKUP($V$8,Prices[],2,FALSE)*V569)+(VLOOKUP($W$8,Prices[],2,FALSE)*W569)+(VLOOKUP($X$8,Prices[],2,FALSE)*X569)+(VLOOKUP($Y$8,Prices[],2,FALSE)*Y569)+(VLOOKUP($Z$8,Prices[],2,FALSE)*Z569)+(VLOOKUP($AB$8,Prices[],2,FALSE)*AB569)+(VLOOKUP($O$8,Prices[],2,FALSE)*O569)+(VLOOKUP($P$8,Prices[],2,FALSE)*P569)+(VLOOKUP($Q$8,Prices[],2,FALSE)*Q569)+(VLOOKUP($R$8,Prices[],2,FALSE)*R569)+(VLOOKUP($AA$8,Prices[],2,FALSE)*AA569)+(VLOOKUP($S$8,Prices[],2,FALSE)*S569)</f>
        <v>0</v>
      </c>
      <c r="AE569" s="132">
        <f t="shared" si="33"/>
        <v>0</v>
      </c>
      <c r="AF569" s="91"/>
      <c r="AG569" s="91"/>
      <c r="AH569" s="91"/>
      <c r="AI569" s="91"/>
      <c r="AJ569" s="91"/>
      <c r="AK569" s="91"/>
      <c r="AL569" s="91"/>
      <c r="AM569" s="91"/>
      <c r="AN569" s="91"/>
      <c r="AO569" s="91"/>
      <c r="AP569" s="91"/>
      <c r="AQ569" s="91"/>
      <c r="AR569" s="91"/>
      <c r="AS569" s="91"/>
      <c r="AT569" s="91"/>
      <c r="AU569" s="132">
        <f>(VLOOKUP($AF$8,Prices[],2,FALSE)*AF569)+(VLOOKUP($AG$8,Prices[],2,FALSE)*AG569)+(VLOOKUP($AH$8,Prices[],2,FALSE)*AH569)+(VLOOKUP($AI$8,Prices[],2,FALSE)*AI569)+(VLOOKUP($AJ$8,Prices[],2,FALSE)*AJ569)+(VLOOKUP($AK$8,Prices[],2,FALSE)*AK569)+(VLOOKUP($AL$8,Prices[],2,FALSE)*AL569)+(VLOOKUP($AM$8,Prices[],2,FALSE)*AM569)+(VLOOKUP($AN$8,Prices[],2,FALSE)*AN569)+(VLOOKUP($AO$8,Prices[],2,FALSE)*AO569)+(VLOOKUP($AP$8,Prices[],2,FALSE)*AP569)+(VLOOKUP($AT$8,Prices[],2,FALSE)*AT569)+(VLOOKUP($AQ$8,Prices[],2,FALSE)*AQ569)+(VLOOKUP($AR$8,Prices[],2,FALSE)*AR569)+(VLOOKUP($AS$8,Prices[],2,FALSE)*AS569)</f>
        <v>0</v>
      </c>
      <c r="AV569" s="132">
        <f t="shared" si="34"/>
        <v>0</v>
      </c>
      <c r="AW569" s="91" t="str">
        <f t="shared" si="35"/>
        <v xml:space="preserve"> </v>
      </c>
      <c r="AX569" s="91" t="str">
        <f>IFERROR(IF(VLOOKUP(C569,'Overdue Credits'!$A:$F,6,0)&gt;2,"High Risk Customer",IF(VLOOKUP(C569,'Overdue Credits'!$A:$F,6,0)&gt;0,"Medium Risk Customer","Low Risk Customer")),"Low Risk Customer")</f>
        <v>High Risk Customer</v>
      </c>
    </row>
    <row r="570" spans="1:50" x14ac:dyDescent="0.3">
      <c r="A570" s="14">
        <v>562</v>
      </c>
      <c r="B570" s="14" t="s">
        <v>25</v>
      </c>
      <c r="C570" s="14" t="s">
        <v>556</v>
      </c>
      <c r="D570" s="14"/>
      <c r="E570" s="14" t="s">
        <v>557</v>
      </c>
      <c r="F570" s="14" t="s">
        <v>752</v>
      </c>
      <c r="G570" s="137">
        <f t="shared" si="32"/>
        <v>37</v>
      </c>
      <c r="H570" s="91"/>
      <c r="I570" s="91"/>
      <c r="J570" s="91"/>
      <c r="K570" s="91">
        <v>2</v>
      </c>
      <c r="L570" s="91"/>
      <c r="M570" s="91"/>
      <c r="N570" s="91">
        <v>4</v>
      </c>
      <c r="O570" s="91">
        <v>12</v>
      </c>
      <c r="P570" s="91"/>
      <c r="Q570" s="91">
        <v>2</v>
      </c>
      <c r="R570" s="91">
        <v>2</v>
      </c>
      <c r="S570" s="91"/>
      <c r="T570" s="91">
        <v>0</v>
      </c>
      <c r="U570" s="91">
        <v>0</v>
      </c>
      <c r="V570" s="91">
        <v>2</v>
      </c>
      <c r="W570" s="91">
        <v>2</v>
      </c>
      <c r="X570" s="91">
        <v>6</v>
      </c>
      <c r="Y570" s="91">
        <v>5</v>
      </c>
      <c r="Z570" s="91">
        <v>0</v>
      </c>
      <c r="AA570" s="91"/>
      <c r="AB570" s="91"/>
      <c r="AC570" s="132">
        <f>(VLOOKUP($H$8,Prices[],2,FALSE)*H570)+(VLOOKUP($I$8,Prices[],2,FALSE)*I570)+(VLOOKUP($J$8,Prices[],2,FALSE)*J570)+(VLOOKUP($K$8,Prices[],2,FALSE)*K570)+(VLOOKUP($L$8,Prices[],2,FALSE)*L570)+(VLOOKUP($M$8,Prices[],2,FALSE)*M570)+(VLOOKUP($N$8,Prices[],2,FALSE)*N570)+(VLOOKUP($T$8,Prices[],2,FALSE)*T570)+(VLOOKUP($U$8,Prices[],2,FALSE)*U570)+(VLOOKUP($V$8,Prices[],2,FALSE)*V570)+(VLOOKUP($W$8,Prices[],2,FALSE)*W570)+(VLOOKUP($X$8,Prices[],2,FALSE)*X570)+(VLOOKUP($Y$8,Prices[],2,FALSE)*Y570)+(VLOOKUP($Z$8,Prices[],2,FALSE)*Z570)+(VLOOKUP($AB$8,Prices[],2,FALSE)*AB570)+(VLOOKUP($O$8,Prices[],2,FALSE)*O570)+(VLOOKUP($P$8,Prices[],2,FALSE)*P570)+(VLOOKUP($Q$8,Prices[],2,FALSE)*Q570)+(VLOOKUP($R$8,Prices[],2,FALSE)*R570)+(VLOOKUP($AA$8,Prices[],2,FALSE)*AA570)+(VLOOKUP($S$8,Prices[],2,FALSE)*S570)</f>
        <v>5337000</v>
      </c>
      <c r="AE570" s="132">
        <f t="shared" si="33"/>
        <v>14</v>
      </c>
      <c r="AF570" s="91"/>
      <c r="AG570" s="91"/>
      <c r="AH570" s="91">
        <v>2</v>
      </c>
      <c r="AI570" s="91"/>
      <c r="AJ570" s="91"/>
      <c r="AK570" s="91"/>
      <c r="AL570" s="91">
        <v>2</v>
      </c>
      <c r="AM570" s="91">
        <v>1</v>
      </c>
      <c r="AN570" s="91"/>
      <c r="AO570" s="91">
        <v>1</v>
      </c>
      <c r="AP570" s="91">
        <v>4</v>
      </c>
      <c r="AQ570" s="91"/>
      <c r="AR570" s="91"/>
      <c r="AS570" s="91"/>
      <c r="AT570" s="91">
        <v>4</v>
      </c>
      <c r="AU570" s="132">
        <f>(VLOOKUP($AF$8,Prices[],2,FALSE)*AF570)+(VLOOKUP($AG$8,Prices[],2,FALSE)*AG570)+(VLOOKUP($AH$8,Prices[],2,FALSE)*AH570)+(VLOOKUP($AI$8,Prices[],2,FALSE)*AI570)+(VLOOKUP($AJ$8,Prices[],2,FALSE)*AJ570)+(VLOOKUP($AK$8,Prices[],2,FALSE)*AK570)+(VLOOKUP($AL$8,Prices[],2,FALSE)*AL570)+(VLOOKUP($AM$8,Prices[],2,FALSE)*AM570)+(VLOOKUP($AN$8,Prices[],2,FALSE)*AN570)+(VLOOKUP($AO$8,Prices[],2,FALSE)*AO570)+(VLOOKUP($AP$8,Prices[],2,FALSE)*AP570)+(VLOOKUP($AT$8,Prices[],2,FALSE)*AT570)+(VLOOKUP($AQ$8,Prices[],2,FALSE)*AQ570)+(VLOOKUP($AR$8,Prices[],2,FALSE)*AR570)+(VLOOKUP($AS$8,Prices[],2,FALSE)*AS570)</f>
        <v>1808000</v>
      </c>
      <c r="AV570" s="132">
        <f t="shared" si="34"/>
        <v>1867949.9999999998</v>
      </c>
      <c r="AW570" s="91" t="str">
        <f t="shared" si="35"/>
        <v>Credit is within Limit</v>
      </c>
      <c r="AX570" s="91" t="str">
        <f>IFERROR(IF(VLOOKUP(C570,'Overdue Credits'!$A:$F,6,0)&gt;2,"High Risk Customer",IF(VLOOKUP(C570,'Overdue Credits'!$A:$F,6,0)&gt;0,"Medium Risk Customer","Low Risk Customer")),"Low Risk Customer")</f>
        <v>Low Risk Customer</v>
      </c>
    </row>
    <row r="571" spans="1:50" x14ac:dyDescent="0.3">
      <c r="A571" s="14">
        <v>563</v>
      </c>
      <c r="B571" s="14" t="s">
        <v>25</v>
      </c>
      <c r="C571" s="14" t="s">
        <v>621</v>
      </c>
      <c r="D571" s="14"/>
      <c r="E571" s="14" t="s">
        <v>622</v>
      </c>
      <c r="F571" s="14" t="s">
        <v>753</v>
      </c>
      <c r="G571" s="137">
        <f t="shared" si="32"/>
        <v>25</v>
      </c>
      <c r="H571" s="91"/>
      <c r="I571" s="91"/>
      <c r="J571" s="91"/>
      <c r="K571" s="91">
        <v>2</v>
      </c>
      <c r="L571" s="91"/>
      <c r="M571" s="91"/>
      <c r="N571" s="91">
        <v>1</v>
      </c>
      <c r="O571" s="91">
        <v>6</v>
      </c>
      <c r="P571" s="91"/>
      <c r="Q571" s="91">
        <v>2</v>
      </c>
      <c r="R571" s="91">
        <v>1</v>
      </c>
      <c r="S571" s="91"/>
      <c r="T571" s="91">
        <v>0</v>
      </c>
      <c r="U571" s="91">
        <v>0</v>
      </c>
      <c r="V571" s="91">
        <v>5</v>
      </c>
      <c r="W571" s="91">
        <v>2</v>
      </c>
      <c r="X571" s="91">
        <v>5</v>
      </c>
      <c r="Y571" s="91">
        <v>1</v>
      </c>
      <c r="Z571" s="91"/>
      <c r="AA571" s="91"/>
      <c r="AB571" s="91"/>
      <c r="AC571" s="132">
        <f>(VLOOKUP($H$8,Prices[],2,FALSE)*H571)+(VLOOKUP($I$8,Prices[],2,FALSE)*I571)+(VLOOKUP($J$8,Prices[],2,FALSE)*J571)+(VLOOKUP($K$8,Prices[],2,FALSE)*K571)+(VLOOKUP($L$8,Prices[],2,FALSE)*L571)+(VLOOKUP($M$8,Prices[],2,FALSE)*M571)+(VLOOKUP($N$8,Prices[],2,FALSE)*N571)+(VLOOKUP($T$8,Prices[],2,FALSE)*T571)+(VLOOKUP($U$8,Prices[],2,FALSE)*U571)+(VLOOKUP($V$8,Prices[],2,FALSE)*V571)+(VLOOKUP($W$8,Prices[],2,FALSE)*W571)+(VLOOKUP($X$8,Prices[],2,FALSE)*X571)+(VLOOKUP($Y$8,Prices[],2,FALSE)*Y571)+(VLOOKUP($Z$8,Prices[],2,FALSE)*Z571)+(VLOOKUP($AB$8,Prices[],2,FALSE)*AB571)+(VLOOKUP($O$8,Prices[],2,FALSE)*O571)+(VLOOKUP($P$8,Prices[],2,FALSE)*P571)+(VLOOKUP($Q$8,Prices[],2,FALSE)*Q571)+(VLOOKUP($R$8,Prices[],2,FALSE)*R571)+(VLOOKUP($AA$8,Prices[],2,FALSE)*AA571)+(VLOOKUP($S$8,Prices[],2,FALSE)*S571)</f>
        <v>3562500</v>
      </c>
      <c r="AE571" s="132">
        <f t="shared" si="33"/>
        <v>10</v>
      </c>
      <c r="AF571" s="91"/>
      <c r="AG571" s="91"/>
      <c r="AH571" s="91">
        <v>1</v>
      </c>
      <c r="AI571" s="91"/>
      <c r="AJ571" s="91"/>
      <c r="AK571" s="91"/>
      <c r="AL571" s="91">
        <v>1</v>
      </c>
      <c r="AM571" s="91"/>
      <c r="AN571" s="91"/>
      <c r="AO571" s="91"/>
      <c r="AP571" s="91">
        <v>4</v>
      </c>
      <c r="AQ571" s="91"/>
      <c r="AR571" s="91"/>
      <c r="AS571" s="91"/>
      <c r="AT571" s="91">
        <v>4</v>
      </c>
      <c r="AU571" s="132">
        <f>(VLOOKUP($AF$8,Prices[],2,FALSE)*AF571)+(VLOOKUP($AG$8,Prices[],2,FALSE)*AG571)+(VLOOKUP($AH$8,Prices[],2,FALSE)*AH571)+(VLOOKUP($AI$8,Prices[],2,FALSE)*AI571)+(VLOOKUP($AJ$8,Prices[],2,FALSE)*AJ571)+(VLOOKUP($AK$8,Prices[],2,FALSE)*AK571)+(VLOOKUP($AL$8,Prices[],2,FALSE)*AL571)+(VLOOKUP($AM$8,Prices[],2,FALSE)*AM571)+(VLOOKUP($AN$8,Prices[],2,FALSE)*AN571)+(VLOOKUP($AO$8,Prices[],2,FALSE)*AO571)+(VLOOKUP($AP$8,Prices[],2,FALSE)*AP571)+(VLOOKUP($AT$8,Prices[],2,FALSE)*AT571)+(VLOOKUP($AQ$8,Prices[],2,FALSE)*AQ571)+(VLOOKUP($AR$8,Prices[],2,FALSE)*AR571)+(VLOOKUP($AS$8,Prices[],2,FALSE)*AS571)</f>
        <v>1181500</v>
      </c>
      <c r="AV571" s="132">
        <f t="shared" si="34"/>
        <v>1246875</v>
      </c>
      <c r="AW571" s="91" t="str">
        <f t="shared" si="35"/>
        <v>Credit is within Limit</v>
      </c>
      <c r="AX571" s="91" t="str">
        <f>IFERROR(IF(VLOOKUP(C571,'Overdue Credits'!$A:$F,6,0)&gt;2,"High Risk Customer",IF(VLOOKUP(C571,'Overdue Credits'!$A:$F,6,0)&gt;0,"Medium Risk Customer","Low Risk Customer")),"Low Risk Customer")</f>
        <v>Low Risk Customer</v>
      </c>
    </row>
    <row r="572" spans="1:50" x14ac:dyDescent="0.3">
      <c r="A572" s="14">
        <v>564</v>
      </c>
      <c r="B572" s="14" t="s">
        <v>25</v>
      </c>
      <c r="C572" s="14" t="s">
        <v>619</v>
      </c>
      <c r="D572" s="14"/>
      <c r="E572" s="14" t="s">
        <v>620</v>
      </c>
      <c r="F572" s="14" t="s">
        <v>753</v>
      </c>
      <c r="G572" s="137">
        <f t="shared" si="32"/>
        <v>25</v>
      </c>
      <c r="H572" s="91"/>
      <c r="I572" s="91"/>
      <c r="J572" s="91"/>
      <c r="K572" s="91">
        <v>2</v>
      </c>
      <c r="L572" s="91"/>
      <c r="M572" s="91"/>
      <c r="N572" s="91">
        <v>1</v>
      </c>
      <c r="O572" s="91">
        <v>6</v>
      </c>
      <c r="P572" s="91"/>
      <c r="Q572" s="91">
        <v>2</v>
      </c>
      <c r="R572" s="91">
        <v>1</v>
      </c>
      <c r="S572" s="91"/>
      <c r="T572" s="91">
        <v>0</v>
      </c>
      <c r="U572" s="91">
        <v>0</v>
      </c>
      <c r="V572" s="91">
        <v>5</v>
      </c>
      <c r="W572" s="91">
        <v>2</v>
      </c>
      <c r="X572" s="91">
        <v>5</v>
      </c>
      <c r="Y572" s="91">
        <v>1</v>
      </c>
      <c r="Z572" s="91"/>
      <c r="AA572" s="91"/>
      <c r="AB572" s="91"/>
      <c r="AC572" s="132">
        <f>(VLOOKUP($H$8,Prices[],2,FALSE)*H572)+(VLOOKUP($I$8,Prices[],2,FALSE)*I572)+(VLOOKUP($J$8,Prices[],2,FALSE)*J572)+(VLOOKUP($K$8,Prices[],2,FALSE)*K572)+(VLOOKUP($L$8,Prices[],2,FALSE)*L572)+(VLOOKUP($M$8,Prices[],2,FALSE)*M572)+(VLOOKUP($N$8,Prices[],2,FALSE)*N572)+(VLOOKUP($T$8,Prices[],2,FALSE)*T572)+(VLOOKUP($U$8,Prices[],2,FALSE)*U572)+(VLOOKUP($V$8,Prices[],2,FALSE)*V572)+(VLOOKUP($W$8,Prices[],2,FALSE)*W572)+(VLOOKUP($X$8,Prices[],2,FALSE)*X572)+(VLOOKUP($Y$8,Prices[],2,FALSE)*Y572)+(VLOOKUP($Z$8,Prices[],2,FALSE)*Z572)+(VLOOKUP($AB$8,Prices[],2,FALSE)*AB572)+(VLOOKUP($O$8,Prices[],2,FALSE)*O572)+(VLOOKUP($P$8,Prices[],2,FALSE)*P572)+(VLOOKUP($Q$8,Prices[],2,FALSE)*Q572)+(VLOOKUP($R$8,Prices[],2,FALSE)*R572)+(VLOOKUP($AA$8,Prices[],2,FALSE)*AA572)+(VLOOKUP($S$8,Prices[],2,FALSE)*S572)</f>
        <v>3562500</v>
      </c>
      <c r="AE572" s="132">
        <f t="shared" si="33"/>
        <v>10</v>
      </c>
      <c r="AF572" s="91"/>
      <c r="AG572" s="91"/>
      <c r="AH572" s="91">
        <v>1</v>
      </c>
      <c r="AI572" s="91"/>
      <c r="AJ572" s="91"/>
      <c r="AK572" s="91"/>
      <c r="AL572" s="91">
        <v>1</v>
      </c>
      <c r="AM572" s="91"/>
      <c r="AN572" s="91"/>
      <c r="AO572" s="91"/>
      <c r="AP572" s="91">
        <v>4</v>
      </c>
      <c r="AQ572" s="91"/>
      <c r="AR572" s="91"/>
      <c r="AS572" s="91"/>
      <c r="AT572" s="91">
        <v>4</v>
      </c>
      <c r="AU572" s="132">
        <f>(VLOOKUP($AF$8,Prices[],2,FALSE)*AF572)+(VLOOKUP($AG$8,Prices[],2,FALSE)*AG572)+(VLOOKUP($AH$8,Prices[],2,FALSE)*AH572)+(VLOOKUP($AI$8,Prices[],2,FALSE)*AI572)+(VLOOKUP($AJ$8,Prices[],2,FALSE)*AJ572)+(VLOOKUP($AK$8,Prices[],2,FALSE)*AK572)+(VLOOKUP($AL$8,Prices[],2,FALSE)*AL572)+(VLOOKUP($AM$8,Prices[],2,FALSE)*AM572)+(VLOOKUP($AN$8,Prices[],2,FALSE)*AN572)+(VLOOKUP($AO$8,Prices[],2,FALSE)*AO572)+(VLOOKUP($AP$8,Prices[],2,FALSE)*AP572)+(VLOOKUP($AT$8,Prices[],2,FALSE)*AT572)+(VLOOKUP($AQ$8,Prices[],2,FALSE)*AQ572)+(VLOOKUP($AR$8,Prices[],2,FALSE)*AR572)+(VLOOKUP($AS$8,Prices[],2,FALSE)*AS572)</f>
        <v>1181500</v>
      </c>
      <c r="AV572" s="132">
        <f t="shared" si="34"/>
        <v>1246875</v>
      </c>
      <c r="AW572" s="91" t="str">
        <f t="shared" si="35"/>
        <v>Credit is within Limit</v>
      </c>
      <c r="AX572" s="91" t="str">
        <f>IFERROR(IF(VLOOKUP(C572,'Overdue Credits'!$A:$F,6,0)&gt;2,"High Risk Customer",IF(VLOOKUP(C572,'Overdue Credits'!$A:$F,6,0)&gt;0,"Medium Risk Customer","Low Risk Customer")),"Low Risk Customer")</f>
        <v>Low Risk Customer</v>
      </c>
    </row>
    <row r="573" spans="1:50" x14ac:dyDescent="0.3">
      <c r="A573" s="14">
        <v>565</v>
      </c>
      <c r="B573" s="14" t="s">
        <v>25</v>
      </c>
      <c r="C573" s="14" t="s">
        <v>617</v>
      </c>
      <c r="D573" s="14"/>
      <c r="E573" s="14" t="s">
        <v>618</v>
      </c>
      <c r="F573" s="14" t="s">
        <v>753</v>
      </c>
      <c r="G573" s="137">
        <f t="shared" si="32"/>
        <v>10</v>
      </c>
      <c r="H573" s="91"/>
      <c r="I573" s="91"/>
      <c r="J573" s="91"/>
      <c r="K573" s="91">
        <v>0</v>
      </c>
      <c r="L573" s="91"/>
      <c r="M573" s="91"/>
      <c r="N573" s="91">
        <v>0</v>
      </c>
      <c r="O573" s="91">
        <v>3</v>
      </c>
      <c r="P573" s="91"/>
      <c r="Q573" s="91"/>
      <c r="R573" s="91"/>
      <c r="S573" s="91"/>
      <c r="T573" s="91">
        <v>0</v>
      </c>
      <c r="U573" s="91">
        <v>0</v>
      </c>
      <c r="V573" s="91">
        <v>3</v>
      </c>
      <c r="W573" s="91">
        <v>1</v>
      </c>
      <c r="X573" s="91">
        <v>3</v>
      </c>
      <c r="Y573" s="91"/>
      <c r="Z573" s="91"/>
      <c r="AA573" s="91"/>
      <c r="AB573" s="91"/>
      <c r="AC573" s="132">
        <f>(VLOOKUP($H$8,Prices[],2,FALSE)*H573)+(VLOOKUP($I$8,Prices[],2,FALSE)*I573)+(VLOOKUP($J$8,Prices[],2,FALSE)*J573)+(VLOOKUP($K$8,Prices[],2,FALSE)*K573)+(VLOOKUP($L$8,Prices[],2,FALSE)*L573)+(VLOOKUP($M$8,Prices[],2,FALSE)*M573)+(VLOOKUP($N$8,Prices[],2,FALSE)*N573)+(VLOOKUP($T$8,Prices[],2,FALSE)*T573)+(VLOOKUP($U$8,Prices[],2,FALSE)*U573)+(VLOOKUP($V$8,Prices[],2,FALSE)*V573)+(VLOOKUP($W$8,Prices[],2,FALSE)*W573)+(VLOOKUP($X$8,Prices[],2,FALSE)*X573)+(VLOOKUP($Y$8,Prices[],2,FALSE)*Y573)+(VLOOKUP($Z$8,Prices[],2,FALSE)*Z573)+(VLOOKUP($AB$8,Prices[],2,FALSE)*AB573)+(VLOOKUP($O$8,Prices[],2,FALSE)*O573)+(VLOOKUP($P$8,Prices[],2,FALSE)*P573)+(VLOOKUP($Q$8,Prices[],2,FALSE)*Q573)+(VLOOKUP($R$8,Prices[],2,FALSE)*R573)+(VLOOKUP($AA$8,Prices[],2,FALSE)*AA573)+(VLOOKUP($S$8,Prices[],2,FALSE)*S573)</f>
        <v>1444500</v>
      </c>
      <c r="AE573" s="132">
        <f t="shared" si="33"/>
        <v>4</v>
      </c>
      <c r="AF573" s="91"/>
      <c r="AG573" s="91"/>
      <c r="AH573" s="91">
        <v>1</v>
      </c>
      <c r="AI573" s="91"/>
      <c r="AJ573" s="91"/>
      <c r="AK573" s="91"/>
      <c r="AL573" s="91"/>
      <c r="AM573" s="91"/>
      <c r="AN573" s="91"/>
      <c r="AO573" s="91"/>
      <c r="AP573" s="91">
        <v>1</v>
      </c>
      <c r="AQ573" s="91"/>
      <c r="AR573" s="91"/>
      <c r="AS573" s="91"/>
      <c r="AT573" s="91">
        <v>2</v>
      </c>
      <c r="AU573" s="132">
        <f>(VLOOKUP($AF$8,Prices[],2,FALSE)*AF573)+(VLOOKUP($AG$8,Prices[],2,FALSE)*AG573)+(VLOOKUP($AH$8,Prices[],2,FALSE)*AH573)+(VLOOKUP($AI$8,Prices[],2,FALSE)*AI573)+(VLOOKUP($AJ$8,Prices[],2,FALSE)*AJ573)+(VLOOKUP($AK$8,Prices[],2,FALSE)*AK573)+(VLOOKUP($AL$8,Prices[],2,FALSE)*AL573)+(VLOOKUP($AM$8,Prices[],2,FALSE)*AM573)+(VLOOKUP($AN$8,Prices[],2,FALSE)*AN573)+(VLOOKUP($AO$8,Prices[],2,FALSE)*AO573)+(VLOOKUP($AP$8,Prices[],2,FALSE)*AP573)+(VLOOKUP($AT$8,Prices[],2,FALSE)*AT573)+(VLOOKUP($AQ$8,Prices[],2,FALSE)*AQ573)+(VLOOKUP($AR$8,Prices[],2,FALSE)*AR573)+(VLOOKUP($AS$8,Prices[],2,FALSE)*AS573)</f>
        <v>504000</v>
      </c>
      <c r="AV573" s="132">
        <f t="shared" si="34"/>
        <v>505574.99999999994</v>
      </c>
      <c r="AW573" s="91" t="str">
        <f t="shared" si="35"/>
        <v>Credit is within Limit</v>
      </c>
      <c r="AX573" s="91" t="str">
        <f>IFERROR(IF(VLOOKUP(C573,'Overdue Credits'!$A:$F,6,0)&gt;2,"High Risk Customer",IF(VLOOKUP(C573,'Overdue Credits'!$A:$F,6,0)&gt;0,"Medium Risk Customer","Low Risk Customer")),"Low Risk Customer")</f>
        <v>Low Risk Customer</v>
      </c>
    </row>
    <row r="574" spans="1:50" x14ac:dyDescent="0.3">
      <c r="A574" s="14">
        <v>566</v>
      </c>
      <c r="B574" s="14" t="s">
        <v>25</v>
      </c>
      <c r="C574" s="14" t="s">
        <v>615</v>
      </c>
      <c r="D574" s="14"/>
      <c r="E574" s="14" t="s">
        <v>616</v>
      </c>
      <c r="F574" s="14" t="s">
        <v>753</v>
      </c>
      <c r="G574" s="137">
        <f t="shared" si="32"/>
        <v>16</v>
      </c>
      <c r="H574" s="91"/>
      <c r="I574" s="91"/>
      <c r="J574" s="91"/>
      <c r="K574" s="91">
        <v>1</v>
      </c>
      <c r="L574" s="91"/>
      <c r="M574" s="91"/>
      <c r="N574" s="91">
        <v>1</v>
      </c>
      <c r="O574" s="91">
        <v>2</v>
      </c>
      <c r="P574" s="91"/>
      <c r="Q574" s="91"/>
      <c r="R574" s="91">
        <v>1</v>
      </c>
      <c r="S574" s="91"/>
      <c r="T574" s="91">
        <v>0</v>
      </c>
      <c r="U574" s="91">
        <v>0</v>
      </c>
      <c r="V574" s="91">
        <v>3</v>
      </c>
      <c r="W574" s="91">
        <v>2</v>
      </c>
      <c r="X574" s="91">
        <v>5</v>
      </c>
      <c r="Y574" s="91">
        <v>1</v>
      </c>
      <c r="Z574" s="91"/>
      <c r="AA574" s="91"/>
      <c r="AB574" s="91"/>
      <c r="AC574" s="132">
        <f>(VLOOKUP($H$8,Prices[],2,FALSE)*H574)+(VLOOKUP($I$8,Prices[],2,FALSE)*I574)+(VLOOKUP($J$8,Prices[],2,FALSE)*J574)+(VLOOKUP($K$8,Prices[],2,FALSE)*K574)+(VLOOKUP($L$8,Prices[],2,FALSE)*L574)+(VLOOKUP($M$8,Prices[],2,FALSE)*M574)+(VLOOKUP($N$8,Prices[],2,FALSE)*N574)+(VLOOKUP($T$8,Prices[],2,FALSE)*T574)+(VLOOKUP($U$8,Prices[],2,FALSE)*U574)+(VLOOKUP($V$8,Prices[],2,FALSE)*V574)+(VLOOKUP($W$8,Prices[],2,FALSE)*W574)+(VLOOKUP($X$8,Prices[],2,FALSE)*X574)+(VLOOKUP($Y$8,Prices[],2,FALSE)*Y574)+(VLOOKUP($Z$8,Prices[],2,FALSE)*Z574)+(VLOOKUP($AB$8,Prices[],2,FALSE)*AB574)+(VLOOKUP($O$8,Prices[],2,FALSE)*O574)+(VLOOKUP($P$8,Prices[],2,FALSE)*P574)+(VLOOKUP($Q$8,Prices[],2,FALSE)*Q574)+(VLOOKUP($R$8,Prices[],2,FALSE)*R574)+(VLOOKUP($AA$8,Prices[],2,FALSE)*AA574)+(VLOOKUP($S$8,Prices[],2,FALSE)*S574)</f>
        <v>2139000</v>
      </c>
      <c r="AE574" s="132">
        <f t="shared" si="33"/>
        <v>5</v>
      </c>
      <c r="AF574" s="91"/>
      <c r="AG574" s="91"/>
      <c r="AH574" s="91">
        <v>1</v>
      </c>
      <c r="AI574" s="91"/>
      <c r="AJ574" s="91"/>
      <c r="AK574" s="91"/>
      <c r="AL574" s="91">
        <v>1</v>
      </c>
      <c r="AM574" s="91"/>
      <c r="AN574" s="91"/>
      <c r="AO574" s="91"/>
      <c r="AP574" s="91">
        <v>3</v>
      </c>
      <c r="AQ574" s="91"/>
      <c r="AR574" s="91"/>
      <c r="AS574" s="91"/>
      <c r="AT574" s="91">
        <v>0</v>
      </c>
      <c r="AU574" s="132">
        <f>(VLOOKUP($AF$8,Prices[],2,FALSE)*AF574)+(VLOOKUP($AG$8,Prices[],2,FALSE)*AG574)+(VLOOKUP($AH$8,Prices[],2,FALSE)*AH574)+(VLOOKUP($AI$8,Prices[],2,FALSE)*AI574)+(VLOOKUP($AJ$8,Prices[],2,FALSE)*AJ574)+(VLOOKUP($AK$8,Prices[],2,FALSE)*AK574)+(VLOOKUP($AL$8,Prices[],2,FALSE)*AL574)+(VLOOKUP($AM$8,Prices[],2,FALSE)*AM574)+(VLOOKUP($AN$8,Prices[],2,FALSE)*AN574)+(VLOOKUP($AO$8,Prices[],2,FALSE)*AO574)+(VLOOKUP($AP$8,Prices[],2,FALSE)*AP574)+(VLOOKUP($AT$8,Prices[],2,FALSE)*AT574)+(VLOOKUP($AQ$8,Prices[],2,FALSE)*AQ574)+(VLOOKUP($AR$8,Prices[],2,FALSE)*AR574)+(VLOOKUP($AS$8,Prices[],2,FALSE)*AS574)</f>
        <v>656500</v>
      </c>
      <c r="AV574" s="132">
        <f t="shared" si="34"/>
        <v>748650</v>
      </c>
      <c r="AW574" s="91" t="str">
        <f t="shared" si="35"/>
        <v>Credit is within Limit</v>
      </c>
      <c r="AX574" s="91" t="str">
        <f>IFERROR(IF(VLOOKUP(C574,'Overdue Credits'!$A:$F,6,0)&gt;2,"High Risk Customer",IF(VLOOKUP(C574,'Overdue Credits'!$A:$F,6,0)&gt;0,"Medium Risk Customer","Low Risk Customer")),"Low Risk Customer")</f>
        <v>Low Risk Customer</v>
      </c>
    </row>
    <row r="575" spans="1:50" x14ac:dyDescent="0.3">
      <c r="A575" s="14">
        <v>567</v>
      </c>
      <c r="B575" s="14" t="s">
        <v>25</v>
      </c>
      <c r="C575" s="14" t="s">
        <v>1359</v>
      </c>
      <c r="D575" s="14" t="s">
        <v>1360</v>
      </c>
      <c r="E575" s="14" t="s">
        <v>1361</v>
      </c>
      <c r="F575" s="14" t="s">
        <v>753</v>
      </c>
      <c r="G575" s="137">
        <f t="shared" si="32"/>
        <v>0</v>
      </c>
      <c r="H575" s="91"/>
      <c r="I575" s="91"/>
      <c r="J575" s="91"/>
      <c r="K575" s="91">
        <v>0</v>
      </c>
      <c r="L575" s="91"/>
      <c r="M575" s="91"/>
      <c r="N575" s="91">
        <v>0</v>
      </c>
      <c r="O575" s="91">
        <v>0</v>
      </c>
      <c r="P575" s="91"/>
      <c r="Q575" s="91"/>
      <c r="R575" s="91"/>
      <c r="S575" s="91"/>
      <c r="T575" s="91">
        <v>0</v>
      </c>
      <c r="U575" s="91">
        <v>0</v>
      </c>
      <c r="V575" s="91">
        <v>0</v>
      </c>
      <c r="W575" s="91">
        <v>0</v>
      </c>
      <c r="X575" s="91">
        <v>0</v>
      </c>
      <c r="Y575" s="91">
        <v>0</v>
      </c>
      <c r="Z575" s="91"/>
      <c r="AA575" s="91"/>
      <c r="AB575" s="91"/>
      <c r="AC575" s="132">
        <f>(VLOOKUP($H$8,Prices[],2,FALSE)*H575)+(VLOOKUP($I$8,Prices[],2,FALSE)*I575)+(VLOOKUP($J$8,Prices[],2,FALSE)*J575)+(VLOOKUP($K$8,Prices[],2,FALSE)*K575)+(VLOOKUP($L$8,Prices[],2,FALSE)*L575)+(VLOOKUP($M$8,Prices[],2,FALSE)*M575)+(VLOOKUP($N$8,Prices[],2,FALSE)*N575)+(VLOOKUP($T$8,Prices[],2,FALSE)*T575)+(VLOOKUP($U$8,Prices[],2,FALSE)*U575)+(VLOOKUP($V$8,Prices[],2,FALSE)*V575)+(VLOOKUP($W$8,Prices[],2,FALSE)*W575)+(VLOOKUP($X$8,Prices[],2,FALSE)*X575)+(VLOOKUP($Y$8,Prices[],2,FALSE)*Y575)+(VLOOKUP($Z$8,Prices[],2,FALSE)*Z575)+(VLOOKUP($AB$8,Prices[],2,FALSE)*AB575)+(VLOOKUP($O$8,Prices[],2,FALSE)*O575)+(VLOOKUP($P$8,Prices[],2,FALSE)*P575)+(VLOOKUP($Q$8,Prices[],2,FALSE)*Q575)+(VLOOKUP($R$8,Prices[],2,FALSE)*R575)+(VLOOKUP($AA$8,Prices[],2,FALSE)*AA575)+(VLOOKUP($S$8,Prices[],2,FALSE)*S575)</f>
        <v>0</v>
      </c>
      <c r="AE575" s="132">
        <f t="shared" si="33"/>
        <v>0</v>
      </c>
      <c r="AF575" s="91"/>
      <c r="AG575" s="91"/>
      <c r="AH575" s="91">
        <v>0</v>
      </c>
      <c r="AI575" s="91"/>
      <c r="AJ575" s="91"/>
      <c r="AK575" s="91"/>
      <c r="AL575" s="91">
        <v>0</v>
      </c>
      <c r="AM575" s="91"/>
      <c r="AN575" s="91"/>
      <c r="AO575" s="91"/>
      <c r="AP575" s="91">
        <v>0</v>
      </c>
      <c r="AQ575" s="91"/>
      <c r="AR575" s="91"/>
      <c r="AS575" s="91"/>
      <c r="AT575" s="91"/>
      <c r="AU575" s="132">
        <f>(VLOOKUP($AF$8,Prices[],2,FALSE)*AF575)+(VLOOKUP($AG$8,Prices[],2,FALSE)*AG575)+(VLOOKUP($AH$8,Prices[],2,FALSE)*AH575)+(VLOOKUP($AI$8,Prices[],2,FALSE)*AI575)+(VLOOKUP($AJ$8,Prices[],2,FALSE)*AJ575)+(VLOOKUP($AK$8,Prices[],2,FALSE)*AK575)+(VLOOKUP($AL$8,Prices[],2,FALSE)*AL575)+(VLOOKUP($AM$8,Prices[],2,FALSE)*AM575)+(VLOOKUP($AN$8,Prices[],2,FALSE)*AN575)+(VLOOKUP($AO$8,Prices[],2,FALSE)*AO575)+(VLOOKUP($AP$8,Prices[],2,FALSE)*AP575)+(VLOOKUP($AT$8,Prices[],2,FALSE)*AT575)+(VLOOKUP($AQ$8,Prices[],2,FALSE)*AQ575)+(VLOOKUP($AR$8,Prices[],2,FALSE)*AR575)+(VLOOKUP($AS$8,Prices[],2,FALSE)*AS575)</f>
        <v>0</v>
      </c>
      <c r="AV575" s="132">
        <f t="shared" si="34"/>
        <v>0</v>
      </c>
      <c r="AW575" s="91" t="str">
        <f t="shared" si="35"/>
        <v xml:space="preserve"> </v>
      </c>
      <c r="AX575" s="91" t="str">
        <f>IFERROR(IF(VLOOKUP(C575,'Overdue Credits'!$A:$F,6,0)&gt;2,"High Risk Customer",IF(VLOOKUP(C575,'Overdue Credits'!$A:$F,6,0)&gt;0,"Medium Risk Customer","Low Risk Customer")),"Low Risk Customer")</f>
        <v>Low Risk Customer</v>
      </c>
    </row>
    <row r="576" spans="1:50" x14ac:dyDescent="0.3">
      <c r="A576" s="14">
        <v>568</v>
      </c>
      <c r="B576" s="14" t="s">
        <v>25</v>
      </c>
      <c r="C576" s="14" t="s">
        <v>1362</v>
      </c>
      <c r="D576" s="14" t="s">
        <v>1360</v>
      </c>
      <c r="E576" s="14" t="s">
        <v>1363</v>
      </c>
      <c r="F576" s="14" t="s">
        <v>753</v>
      </c>
      <c r="G576" s="137">
        <f t="shared" si="32"/>
        <v>15</v>
      </c>
      <c r="H576" s="91"/>
      <c r="I576" s="91"/>
      <c r="J576" s="91"/>
      <c r="K576" s="91">
        <v>2</v>
      </c>
      <c r="L576" s="91"/>
      <c r="M576" s="91"/>
      <c r="N576" s="91">
        <v>1</v>
      </c>
      <c r="O576" s="91">
        <v>3</v>
      </c>
      <c r="P576" s="91"/>
      <c r="Q576" s="91"/>
      <c r="R576" s="91">
        <v>1</v>
      </c>
      <c r="S576" s="91"/>
      <c r="T576" s="91">
        <v>0</v>
      </c>
      <c r="U576" s="91">
        <v>0</v>
      </c>
      <c r="V576" s="91">
        <v>4</v>
      </c>
      <c r="W576" s="91">
        <v>1</v>
      </c>
      <c r="X576" s="91">
        <v>3</v>
      </c>
      <c r="Y576" s="91"/>
      <c r="Z576" s="91"/>
      <c r="AA576" s="91"/>
      <c r="AB576" s="91"/>
      <c r="AC576" s="132">
        <f>(VLOOKUP($H$8,Prices[],2,FALSE)*H576)+(VLOOKUP($I$8,Prices[],2,FALSE)*I576)+(VLOOKUP($J$8,Prices[],2,FALSE)*J576)+(VLOOKUP($K$8,Prices[],2,FALSE)*K576)+(VLOOKUP($L$8,Prices[],2,FALSE)*L576)+(VLOOKUP($M$8,Prices[],2,FALSE)*M576)+(VLOOKUP($N$8,Prices[],2,FALSE)*N576)+(VLOOKUP($T$8,Prices[],2,FALSE)*T576)+(VLOOKUP($U$8,Prices[],2,FALSE)*U576)+(VLOOKUP($V$8,Prices[],2,FALSE)*V576)+(VLOOKUP($W$8,Prices[],2,FALSE)*W576)+(VLOOKUP($X$8,Prices[],2,FALSE)*X576)+(VLOOKUP($Y$8,Prices[],2,FALSE)*Y576)+(VLOOKUP($Z$8,Prices[],2,FALSE)*Z576)+(VLOOKUP($AB$8,Prices[],2,FALSE)*AB576)+(VLOOKUP($O$8,Prices[],2,FALSE)*O576)+(VLOOKUP($P$8,Prices[],2,FALSE)*P576)+(VLOOKUP($Q$8,Prices[],2,FALSE)*Q576)+(VLOOKUP($R$8,Prices[],2,FALSE)*R576)+(VLOOKUP($AA$8,Prices[],2,FALSE)*AA576)+(VLOOKUP($S$8,Prices[],2,FALSE)*S576)</f>
        <v>2070500</v>
      </c>
      <c r="AE576" s="132">
        <f t="shared" si="33"/>
        <v>5</v>
      </c>
      <c r="AF576" s="91"/>
      <c r="AG576" s="91"/>
      <c r="AH576" s="91">
        <v>1</v>
      </c>
      <c r="AI576" s="91"/>
      <c r="AJ576" s="91"/>
      <c r="AK576" s="91">
        <v>0</v>
      </c>
      <c r="AL576" s="91">
        <v>1</v>
      </c>
      <c r="AM576" s="91"/>
      <c r="AN576" s="91"/>
      <c r="AO576" s="91"/>
      <c r="AP576" s="91">
        <v>2</v>
      </c>
      <c r="AQ576" s="91"/>
      <c r="AR576" s="91"/>
      <c r="AS576" s="91"/>
      <c r="AT576" s="91">
        <v>1</v>
      </c>
      <c r="AU576" s="132">
        <f>(VLOOKUP($AF$8,Prices[],2,FALSE)*AF576)+(VLOOKUP($AG$8,Prices[],2,FALSE)*AG576)+(VLOOKUP($AH$8,Prices[],2,FALSE)*AH576)+(VLOOKUP($AI$8,Prices[],2,FALSE)*AI576)+(VLOOKUP($AJ$8,Prices[],2,FALSE)*AJ576)+(VLOOKUP($AK$8,Prices[],2,FALSE)*AK576)+(VLOOKUP($AL$8,Prices[],2,FALSE)*AL576)+(VLOOKUP($AM$8,Prices[],2,FALSE)*AM576)+(VLOOKUP($AN$8,Prices[],2,FALSE)*AN576)+(VLOOKUP($AO$8,Prices[],2,FALSE)*AO576)+(VLOOKUP($AP$8,Prices[],2,FALSE)*AP576)+(VLOOKUP($AT$8,Prices[],2,FALSE)*AT576)+(VLOOKUP($AQ$8,Prices[],2,FALSE)*AQ576)+(VLOOKUP($AR$8,Prices[],2,FALSE)*AR576)+(VLOOKUP($AS$8,Prices[],2,FALSE)*AS576)</f>
        <v>656500</v>
      </c>
      <c r="AV576" s="132">
        <f t="shared" si="34"/>
        <v>724675</v>
      </c>
      <c r="AW576" s="91" t="str">
        <f t="shared" si="35"/>
        <v>Credit is within Limit</v>
      </c>
      <c r="AX576" s="91" t="str">
        <f>IFERROR(IF(VLOOKUP(C576,'Overdue Credits'!$A:$F,6,0)&gt;2,"High Risk Customer",IF(VLOOKUP(C576,'Overdue Credits'!$A:$F,6,0)&gt;0,"Medium Risk Customer","Low Risk Customer")),"Low Risk Customer")</f>
        <v>Low Risk Customer</v>
      </c>
    </row>
    <row r="577" spans="1:50" x14ac:dyDescent="0.3">
      <c r="A577" s="14">
        <v>569</v>
      </c>
      <c r="B577" s="14" t="s">
        <v>25</v>
      </c>
      <c r="C577" s="14" t="s">
        <v>1408</v>
      </c>
      <c r="D577" s="14"/>
      <c r="E577" s="14" t="s">
        <v>1410</v>
      </c>
      <c r="F577" s="14" t="s">
        <v>61</v>
      </c>
      <c r="G577" s="137">
        <f t="shared" si="32"/>
        <v>0</v>
      </c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132">
        <f>(VLOOKUP($H$8,Prices[],2,FALSE)*H577)+(VLOOKUP($I$8,Prices[],2,FALSE)*I577)+(VLOOKUP($J$8,Prices[],2,FALSE)*J577)+(VLOOKUP($K$8,Prices[],2,FALSE)*K577)+(VLOOKUP($L$8,Prices[],2,FALSE)*L577)+(VLOOKUP($M$8,Prices[],2,FALSE)*M577)+(VLOOKUP($N$8,Prices[],2,FALSE)*N577)+(VLOOKUP($T$8,Prices[],2,FALSE)*T577)+(VLOOKUP($U$8,Prices[],2,FALSE)*U577)+(VLOOKUP($V$8,Prices[],2,FALSE)*V577)+(VLOOKUP($W$8,Prices[],2,FALSE)*W577)+(VLOOKUP($X$8,Prices[],2,FALSE)*X577)+(VLOOKUP($Y$8,Prices[],2,FALSE)*Y577)+(VLOOKUP($Z$8,Prices[],2,FALSE)*Z577)+(VLOOKUP($AB$8,Prices[],2,FALSE)*AB577)+(VLOOKUP($O$8,Prices[],2,FALSE)*O577)+(VLOOKUP($P$8,Prices[],2,FALSE)*P577)+(VLOOKUP($Q$8,Prices[],2,FALSE)*Q577)+(VLOOKUP($R$8,Prices[],2,FALSE)*R577)+(VLOOKUP($AA$8,Prices[],2,FALSE)*AA577)+(VLOOKUP($S$8,Prices[],2,FALSE)*S577)</f>
        <v>0</v>
      </c>
      <c r="AE577" s="132">
        <f t="shared" si="33"/>
        <v>0</v>
      </c>
      <c r="AF577" s="91"/>
      <c r="AG577" s="91"/>
      <c r="AH577" s="91">
        <v>0</v>
      </c>
      <c r="AI577" s="91"/>
      <c r="AJ577" s="91"/>
      <c r="AK577" s="91"/>
      <c r="AL577" s="91">
        <v>0</v>
      </c>
      <c r="AM577" s="91"/>
      <c r="AN577" s="91"/>
      <c r="AO577" s="91"/>
      <c r="AP577" s="91">
        <v>0</v>
      </c>
      <c r="AQ577" s="91"/>
      <c r="AR577" s="91"/>
      <c r="AS577" s="91"/>
      <c r="AT577" s="91">
        <v>0</v>
      </c>
      <c r="AU577" s="132">
        <f>(VLOOKUP($AF$8,Prices[],2,FALSE)*AF577)+(VLOOKUP($AG$8,Prices[],2,FALSE)*AG577)+(VLOOKUP($AH$8,Prices[],2,FALSE)*AH577)+(VLOOKUP($AI$8,Prices[],2,FALSE)*AI577)+(VLOOKUP($AJ$8,Prices[],2,FALSE)*AJ577)+(VLOOKUP($AK$8,Prices[],2,FALSE)*AK577)+(VLOOKUP($AL$8,Prices[],2,FALSE)*AL577)+(VLOOKUP($AM$8,Prices[],2,FALSE)*AM577)+(VLOOKUP($AN$8,Prices[],2,FALSE)*AN577)+(VLOOKUP($AO$8,Prices[],2,FALSE)*AO577)+(VLOOKUP($AP$8,Prices[],2,FALSE)*AP577)+(VLOOKUP($AT$8,Prices[],2,FALSE)*AT577)+(VLOOKUP($AQ$8,Prices[],2,FALSE)*AQ577)+(VLOOKUP($AR$8,Prices[],2,FALSE)*AR577)+(VLOOKUP($AS$8,Prices[],2,FALSE)*AS577)</f>
        <v>0</v>
      </c>
      <c r="AV577" s="132">
        <f t="shared" si="34"/>
        <v>0</v>
      </c>
      <c r="AW577" s="91" t="str">
        <f t="shared" si="35"/>
        <v xml:space="preserve"> </v>
      </c>
      <c r="AX577" s="91" t="str">
        <f>IFERROR(IF(VLOOKUP(C577,'Overdue Credits'!$A:$F,6,0)&gt;2,"High Risk Customer",IF(VLOOKUP(C577,'Overdue Credits'!$A:$F,6,0)&gt;0,"Medium Risk Customer","Low Risk Customer")),"Low Risk Customer")</f>
        <v>Low Risk Customer</v>
      </c>
    </row>
    <row r="578" spans="1:50" x14ac:dyDescent="0.3">
      <c r="A578" s="14">
        <v>570</v>
      </c>
      <c r="B578" s="14" t="s">
        <v>23</v>
      </c>
      <c r="C578" s="14" t="s">
        <v>1188</v>
      </c>
      <c r="D578" s="14"/>
      <c r="E578" s="14" t="s">
        <v>1191</v>
      </c>
      <c r="F578" s="14" t="s">
        <v>61</v>
      </c>
      <c r="G578" s="137">
        <f t="shared" si="32"/>
        <v>0</v>
      </c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132">
        <f>(VLOOKUP($H$8,Prices[],2,FALSE)*H578)+(VLOOKUP($I$8,Prices[],2,FALSE)*I578)+(VLOOKUP($J$8,Prices[],2,FALSE)*J578)+(VLOOKUP($K$8,Prices[],2,FALSE)*K578)+(VLOOKUP($L$8,Prices[],2,FALSE)*L578)+(VLOOKUP($M$8,Prices[],2,FALSE)*M578)+(VLOOKUP($N$8,Prices[],2,FALSE)*N578)+(VLOOKUP($T$8,Prices[],2,FALSE)*T578)+(VLOOKUP($U$8,Prices[],2,FALSE)*U578)+(VLOOKUP($V$8,Prices[],2,FALSE)*V578)+(VLOOKUP($W$8,Prices[],2,FALSE)*W578)+(VLOOKUP($X$8,Prices[],2,FALSE)*X578)+(VLOOKUP($Y$8,Prices[],2,FALSE)*Y578)+(VLOOKUP($Z$8,Prices[],2,FALSE)*Z578)+(VLOOKUP($AB$8,Prices[],2,FALSE)*AB578)+(VLOOKUP($O$8,Prices[],2,FALSE)*O578)+(VLOOKUP($P$8,Prices[],2,FALSE)*P578)+(VLOOKUP($Q$8,Prices[],2,FALSE)*Q578)+(VLOOKUP($R$8,Prices[],2,FALSE)*R578)+(VLOOKUP($AA$8,Prices[],2,FALSE)*AA578)+(VLOOKUP($S$8,Prices[],2,FALSE)*S578)</f>
        <v>0</v>
      </c>
      <c r="AE578" s="132">
        <f t="shared" si="33"/>
        <v>0</v>
      </c>
      <c r="AF578" s="91"/>
      <c r="AG578" s="91"/>
      <c r="AH578" s="91"/>
      <c r="AI578" s="91"/>
      <c r="AJ578" s="91"/>
      <c r="AK578" s="91"/>
      <c r="AL578" s="91"/>
      <c r="AM578" s="91"/>
      <c r="AN578" s="91"/>
      <c r="AO578" s="91"/>
      <c r="AP578" s="91"/>
      <c r="AQ578" s="91"/>
      <c r="AR578" s="91"/>
      <c r="AS578" s="91"/>
      <c r="AT578" s="91"/>
      <c r="AU578" s="132">
        <f>(VLOOKUP($AF$8,Prices[],2,FALSE)*AF578)+(VLOOKUP($AG$8,Prices[],2,FALSE)*AG578)+(VLOOKUP($AH$8,Prices[],2,FALSE)*AH578)+(VLOOKUP($AI$8,Prices[],2,FALSE)*AI578)+(VLOOKUP($AJ$8,Prices[],2,FALSE)*AJ578)+(VLOOKUP($AK$8,Prices[],2,FALSE)*AK578)+(VLOOKUP($AL$8,Prices[],2,FALSE)*AL578)+(VLOOKUP($AM$8,Prices[],2,FALSE)*AM578)+(VLOOKUP($AN$8,Prices[],2,FALSE)*AN578)+(VLOOKUP($AO$8,Prices[],2,FALSE)*AO578)+(VLOOKUP($AP$8,Prices[],2,FALSE)*AP578)+(VLOOKUP($AT$8,Prices[],2,FALSE)*AT578)+(VLOOKUP($AQ$8,Prices[],2,FALSE)*AQ578)+(VLOOKUP($AR$8,Prices[],2,FALSE)*AR578)+(VLOOKUP($AS$8,Prices[],2,FALSE)*AS578)</f>
        <v>0</v>
      </c>
      <c r="AV578" s="132">
        <f t="shared" si="34"/>
        <v>0</v>
      </c>
      <c r="AW578" s="91" t="str">
        <f t="shared" si="35"/>
        <v xml:space="preserve"> </v>
      </c>
      <c r="AX578" s="91" t="str">
        <f>IFERROR(IF(VLOOKUP(C578,'Overdue Credits'!$A:$F,6,0)&gt;2,"High Risk Customer",IF(VLOOKUP(C578,'Overdue Credits'!$A:$F,6,0)&gt;0,"Medium Risk Customer","Low Risk Customer")),"Low Risk Customer")</f>
        <v>Low Risk Customer</v>
      </c>
    </row>
    <row r="579" spans="1:50" x14ac:dyDescent="0.3">
      <c r="A579" s="14">
        <v>571</v>
      </c>
      <c r="B579" s="14" t="s">
        <v>23</v>
      </c>
      <c r="C579" s="14" t="s">
        <v>882</v>
      </c>
      <c r="D579" s="14"/>
      <c r="E579" s="14" t="s">
        <v>1192</v>
      </c>
      <c r="F579" s="14" t="s">
        <v>753</v>
      </c>
      <c r="G579" s="137">
        <f t="shared" si="32"/>
        <v>12</v>
      </c>
      <c r="H579" s="91"/>
      <c r="I579" s="91"/>
      <c r="J579" s="91"/>
      <c r="K579" s="91">
        <v>1</v>
      </c>
      <c r="L579" s="91"/>
      <c r="M579" s="91"/>
      <c r="N579" s="91"/>
      <c r="O579" s="91">
        <v>1</v>
      </c>
      <c r="P579" s="91"/>
      <c r="Q579" s="91"/>
      <c r="R579" s="91"/>
      <c r="S579" s="91"/>
      <c r="T579" s="91"/>
      <c r="U579" s="91"/>
      <c r="V579" s="91">
        <v>8</v>
      </c>
      <c r="W579" s="91">
        <v>1</v>
      </c>
      <c r="X579" s="91">
        <v>1</v>
      </c>
      <c r="Y579" s="91"/>
      <c r="Z579" s="91"/>
      <c r="AA579" s="91"/>
      <c r="AB579" s="91"/>
      <c r="AC579" s="132">
        <f>(VLOOKUP($H$8,Prices[],2,FALSE)*H579)+(VLOOKUP($I$8,Prices[],2,FALSE)*I579)+(VLOOKUP($J$8,Prices[],2,FALSE)*J579)+(VLOOKUP($K$8,Prices[],2,FALSE)*K579)+(VLOOKUP($L$8,Prices[],2,FALSE)*L579)+(VLOOKUP($M$8,Prices[],2,FALSE)*M579)+(VLOOKUP($N$8,Prices[],2,FALSE)*N579)+(VLOOKUP($T$8,Prices[],2,FALSE)*T579)+(VLOOKUP($U$8,Prices[],2,FALSE)*U579)+(VLOOKUP($V$8,Prices[],2,FALSE)*V579)+(VLOOKUP($W$8,Prices[],2,FALSE)*W579)+(VLOOKUP($X$8,Prices[],2,FALSE)*X579)+(VLOOKUP($Y$8,Prices[],2,FALSE)*Y579)+(VLOOKUP($Z$8,Prices[],2,FALSE)*Z579)+(VLOOKUP($AB$8,Prices[],2,FALSE)*AB579)+(VLOOKUP($O$8,Prices[],2,FALSE)*O579)+(VLOOKUP($P$8,Prices[],2,FALSE)*P579)+(VLOOKUP($Q$8,Prices[],2,FALSE)*Q579)+(VLOOKUP($R$8,Prices[],2,FALSE)*R579)+(VLOOKUP($AA$8,Prices[],2,FALSE)*AA579)+(VLOOKUP($S$8,Prices[],2,FALSE)*S579)</f>
        <v>1439000</v>
      </c>
      <c r="AE579" s="132">
        <f t="shared" si="33"/>
        <v>4.5</v>
      </c>
      <c r="AF579" s="91"/>
      <c r="AG579" s="91"/>
      <c r="AH579" s="91"/>
      <c r="AI579" s="91"/>
      <c r="AJ579" s="91"/>
      <c r="AK579" s="91"/>
      <c r="AL579" s="91">
        <v>0.5</v>
      </c>
      <c r="AM579" s="91"/>
      <c r="AN579" s="91"/>
      <c r="AO579" s="91"/>
      <c r="AP579" s="91">
        <v>4</v>
      </c>
      <c r="AQ579" s="91"/>
      <c r="AR579" s="91"/>
      <c r="AS579" s="91"/>
      <c r="AT579" s="91"/>
      <c r="AU579" s="132">
        <f>(VLOOKUP($AF$8,Prices[],2,FALSE)*AF579)+(VLOOKUP($AG$8,Prices[],2,FALSE)*AG579)+(VLOOKUP($AH$8,Prices[],2,FALSE)*AH579)+(VLOOKUP($AI$8,Prices[],2,FALSE)*AI579)+(VLOOKUP($AJ$8,Prices[],2,FALSE)*AJ579)+(VLOOKUP($AK$8,Prices[],2,FALSE)*AK579)+(VLOOKUP($AL$8,Prices[],2,FALSE)*AL579)+(VLOOKUP($AM$8,Prices[],2,FALSE)*AM579)+(VLOOKUP($AN$8,Prices[],2,FALSE)*AN579)+(VLOOKUP($AO$8,Prices[],2,FALSE)*AO579)+(VLOOKUP($AP$8,Prices[],2,FALSE)*AP579)+(VLOOKUP($AT$8,Prices[],2,FALSE)*AT579)+(VLOOKUP($AQ$8,Prices[],2,FALSE)*AQ579)+(VLOOKUP($AR$8,Prices[],2,FALSE)*AR579)+(VLOOKUP($AS$8,Prices[],2,FALSE)*AS579)</f>
        <v>496250</v>
      </c>
      <c r="AV579" s="132">
        <f t="shared" si="34"/>
        <v>503649.99999999994</v>
      </c>
      <c r="AW579" s="91" t="str">
        <f t="shared" si="35"/>
        <v>Credit is within Limit</v>
      </c>
      <c r="AX579" s="91" t="str">
        <f>IFERROR(IF(VLOOKUP(C579,'Overdue Credits'!$A:$F,6,0)&gt;2,"High Risk Customer",IF(VLOOKUP(C579,'Overdue Credits'!$A:$F,6,0)&gt;0,"Medium Risk Customer","Low Risk Customer")),"Low Risk Customer")</f>
        <v>Low Risk Customer</v>
      </c>
    </row>
    <row r="580" spans="1:50" x14ac:dyDescent="0.3">
      <c r="A580" s="14">
        <v>572</v>
      </c>
      <c r="B580" s="14" t="s">
        <v>23</v>
      </c>
      <c r="C580" s="14" t="s">
        <v>750</v>
      </c>
      <c r="D580" s="14"/>
      <c r="E580" s="14" t="s">
        <v>751</v>
      </c>
      <c r="F580" s="14" t="s">
        <v>752</v>
      </c>
      <c r="G580" s="137">
        <f t="shared" si="32"/>
        <v>0</v>
      </c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132">
        <f>(VLOOKUP($H$8,Prices[],2,FALSE)*H580)+(VLOOKUP($I$8,Prices[],2,FALSE)*I580)+(VLOOKUP($J$8,Prices[],2,FALSE)*J580)+(VLOOKUP($K$8,Prices[],2,FALSE)*K580)+(VLOOKUP($L$8,Prices[],2,FALSE)*L580)+(VLOOKUP($M$8,Prices[],2,FALSE)*M580)+(VLOOKUP($N$8,Prices[],2,FALSE)*N580)+(VLOOKUP($T$8,Prices[],2,FALSE)*T580)+(VLOOKUP($U$8,Prices[],2,FALSE)*U580)+(VLOOKUP($V$8,Prices[],2,FALSE)*V580)+(VLOOKUP($W$8,Prices[],2,FALSE)*W580)+(VLOOKUP($X$8,Prices[],2,FALSE)*X580)+(VLOOKUP($Y$8,Prices[],2,FALSE)*Y580)+(VLOOKUP($Z$8,Prices[],2,FALSE)*Z580)+(VLOOKUP($AB$8,Prices[],2,FALSE)*AB580)+(VLOOKUP($O$8,Prices[],2,FALSE)*O580)+(VLOOKUP($P$8,Prices[],2,FALSE)*P580)+(VLOOKUP($Q$8,Prices[],2,FALSE)*Q580)+(VLOOKUP($R$8,Prices[],2,FALSE)*R580)+(VLOOKUP($AA$8,Prices[],2,FALSE)*AA580)+(VLOOKUP($S$8,Prices[],2,FALSE)*S580)</f>
        <v>0</v>
      </c>
      <c r="AE580" s="132">
        <f t="shared" si="33"/>
        <v>0</v>
      </c>
      <c r="AF580" s="91"/>
      <c r="AG580" s="91"/>
      <c r="AH580" s="91"/>
      <c r="AI580" s="91"/>
      <c r="AJ580" s="91"/>
      <c r="AK580" s="91"/>
      <c r="AL580" s="91"/>
      <c r="AM580" s="91"/>
      <c r="AN580" s="91"/>
      <c r="AO580" s="91"/>
      <c r="AP580" s="91"/>
      <c r="AQ580" s="91"/>
      <c r="AR580" s="91"/>
      <c r="AS580" s="91"/>
      <c r="AT580" s="91"/>
      <c r="AU580" s="132">
        <f>(VLOOKUP($AF$8,Prices[],2,FALSE)*AF580)+(VLOOKUP($AG$8,Prices[],2,FALSE)*AG580)+(VLOOKUP($AH$8,Prices[],2,FALSE)*AH580)+(VLOOKUP($AI$8,Prices[],2,FALSE)*AI580)+(VLOOKUP($AJ$8,Prices[],2,FALSE)*AJ580)+(VLOOKUP($AK$8,Prices[],2,FALSE)*AK580)+(VLOOKUP($AL$8,Prices[],2,FALSE)*AL580)+(VLOOKUP($AM$8,Prices[],2,FALSE)*AM580)+(VLOOKUP($AN$8,Prices[],2,FALSE)*AN580)+(VLOOKUP($AO$8,Prices[],2,FALSE)*AO580)+(VLOOKUP($AP$8,Prices[],2,FALSE)*AP580)+(VLOOKUP($AT$8,Prices[],2,FALSE)*AT580)+(VLOOKUP($AQ$8,Prices[],2,FALSE)*AQ580)+(VLOOKUP($AR$8,Prices[],2,FALSE)*AR580)+(VLOOKUP($AS$8,Prices[],2,FALSE)*AS580)</f>
        <v>0</v>
      </c>
      <c r="AV580" s="132">
        <f t="shared" si="34"/>
        <v>0</v>
      </c>
      <c r="AW580" s="91" t="str">
        <f t="shared" si="35"/>
        <v xml:space="preserve"> </v>
      </c>
      <c r="AX580" s="91" t="str">
        <f>IFERROR(IF(VLOOKUP(C580,'Overdue Credits'!$A:$F,6,0)&gt;2,"High Risk Customer",IF(VLOOKUP(C580,'Overdue Credits'!$A:$F,6,0)&gt;0,"Medium Risk Customer","Low Risk Customer")),"Low Risk Customer")</f>
        <v>Low Risk Customer</v>
      </c>
    </row>
    <row r="581" spans="1:50" x14ac:dyDescent="0.3">
      <c r="A581" s="14">
        <v>573</v>
      </c>
      <c r="B581" s="14" t="s">
        <v>23</v>
      </c>
      <c r="C581" s="14" t="s">
        <v>915</v>
      </c>
      <c r="D581" s="14"/>
      <c r="E581" s="14" t="s">
        <v>916</v>
      </c>
      <c r="F581" s="14" t="s">
        <v>753</v>
      </c>
      <c r="G581" s="137">
        <f t="shared" si="32"/>
        <v>35</v>
      </c>
      <c r="H581" s="91">
        <v>0</v>
      </c>
      <c r="I581" s="91"/>
      <c r="J581" s="91"/>
      <c r="K581" s="91">
        <v>4</v>
      </c>
      <c r="L581" s="91"/>
      <c r="M581" s="91"/>
      <c r="N581" s="91">
        <v>8</v>
      </c>
      <c r="O581" s="91">
        <v>5</v>
      </c>
      <c r="P581" s="91"/>
      <c r="Q581" s="91"/>
      <c r="R581" s="91"/>
      <c r="S581" s="91"/>
      <c r="T581" s="91">
        <v>0</v>
      </c>
      <c r="U581" s="91"/>
      <c r="V581" s="91">
        <v>13</v>
      </c>
      <c r="W581" s="91"/>
      <c r="X581" s="91">
        <v>5</v>
      </c>
      <c r="Y581" s="91"/>
      <c r="Z581" s="91"/>
      <c r="AA581" s="91">
        <v>0</v>
      </c>
      <c r="AB581" s="91"/>
      <c r="AC581" s="132">
        <f>(VLOOKUP($H$8,Prices[],2,FALSE)*H581)+(VLOOKUP($I$8,Prices[],2,FALSE)*I581)+(VLOOKUP($J$8,Prices[],2,FALSE)*J581)+(VLOOKUP($K$8,Prices[],2,FALSE)*K581)+(VLOOKUP($L$8,Prices[],2,FALSE)*L581)+(VLOOKUP($M$8,Prices[],2,FALSE)*M581)+(VLOOKUP($N$8,Prices[],2,FALSE)*N581)+(VLOOKUP($T$8,Prices[],2,FALSE)*T581)+(VLOOKUP($U$8,Prices[],2,FALSE)*U581)+(VLOOKUP($V$8,Prices[],2,FALSE)*V581)+(VLOOKUP($W$8,Prices[],2,FALSE)*W581)+(VLOOKUP($X$8,Prices[],2,FALSE)*X581)+(VLOOKUP($Y$8,Prices[],2,FALSE)*Y581)+(VLOOKUP($Z$8,Prices[],2,FALSE)*Z581)+(VLOOKUP($AB$8,Prices[],2,FALSE)*AB581)+(VLOOKUP($O$8,Prices[],2,FALSE)*O581)+(VLOOKUP($P$8,Prices[],2,FALSE)*P581)+(VLOOKUP($Q$8,Prices[],2,FALSE)*Q581)+(VLOOKUP($R$8,Prices[],2,FALSE)*R581)+(VLOOKUP($AA$8,Prices[],2,FALSE)*AA581)+(VLOOKUP($S$8,Prices[],2,FALSE)*S581)</f>
        <v>4350500</v>
      </c>
      <c r="AE581" s="132">
        <f t="shared" si="33"/>
        <v>11</v>
      </c>
      <c r="AF581" s="91"/>
      <c r="AG581" s="91"/>
      <c r="AH581" s="91"/>
      <c r="AI581" s="91"/>
      <c r="AJ581" s="91"/>
      <c r="AK581" s="91"/>
      <c r="AL581" s="91">
        <v>3</v>
      </c>
      <c r="AM581" s="91"/>
      <c r="AN581" s="91"/>
      <c r="AO581" s="91"/>
      <c r="AP581" s="91">
        <v>8</v>
      </c>
      <c r="AQ581" s="91"/>
      <c r="AR581" s="91"/>
      <c r="AS581" s="91"/>
      <c r="AT581" s="91"/>
      <c r="AU581" s="132">
        <f>(VLOOKUP($AF$8,Prices[],2,FALSE)*AF581)+(VLOOKUP($AG$8,Prices[],2,FALSE)*AG581)+(VLOOKUP($AH$8,Prices[],2,FALSE)*AH581)+(VLOOKUP($AI$8,Prices[],2,FALSE)*AI581)+(VLOOKUP($AJ$8,Prices[],2,FALSE)*AJ581)+(VLOOKUP($AK$8,Prices[],2,FALSE)*AK581)+(VLOOKUP($AL$8,Prices[],2,FALSE)*AL581)+(VLOOKUP($AM$8,Prices[],2,FALSE)*AM581)+(VLOOKUP($AN$8,Prices[],2,FALSE)*AN581)+(VLOOKUP($AO$8,Prices[],2,FALSE)*AO581)+(VLOOKUP($AP$8,Prices[],2,FALSE)*AP581)+(VLOOKUP($AT$8,Prices[],2,FALSE)*AT581)+(VLOOKUP($AQ$8,Prices[],2,FALSE)*AQ581)+(VLOOKUP($AR$8,Prices[],2,FALSE)*AR581)+(VLOOKUP($AS$8,Prices[],2,FALSE)*AS581)</f>
        <v>1297500</v>
      </c>
      <c r="AV581" s="132">
        <f t="shared" si="34"/>
        <v>1522675</v>
      </c>
      <c r="AW581" s="91" t="str">
        <f t="shared" si="35"/>
        <v>Credit is within Limit</v>
      </c>
      <c r="AX581" s="91" t="str">
        <f>IFERROR(IF(VLOOKUP(C581,'Overdue Credits'!$A:$F,6,0)&gt;2,"High Risk Customer",IF(VLOOKUP(C581,'Overdue Credits'!$A:$F,6,0)&gt;0,"Medium Risk Customer","Low Risk Customer")),"Low Risk Customer")</f>
        <v>Medium Risk Customer</v>
      </c>
    </row>
    <row r="582" spans="1:50" x14ac:dyDescent="0.3">
      <c r="A582" s="14">
        <v>574</v>
      </c>
      <c r="B582" s="14" t="s">
        <v>23</v>
      </c>
      <c r="C582" s="14" t="s">
        <v>262</v>
      </c>
      <c r="D582" s="14"/>
      <c r="E582" s="14" t="s">
        <v>263</v>
      </c>
      <c r="F582" s="14" t="s">
        <v>61</v>
      </c>
      <c r="G582" s="137">
        <f t="shared" si="32"/>
        <v>0</v>
      </c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132">
        <f>(VLOOKUP($H$8,Prices[],2,FALSE)*H582)+(VLOOKUP($I$8,Prices[],2,FALSE)*I582)+(VLOOKUP($J$8,Prices[],2,FALSE)*J582)+(VLOOKUP($K$8,Prices[],2,FALSE)*K582)+(VLOOKUP($L$8,Prices[],2,FALSE)*L582)+(VLOOKUP($M$8,Prices[],2,FALSE)*M582)+(VLOOKUP($N$8,Prices[],2,FALSE)*N582)+(VLOOKUP($T$8,Prices[],2,FALSE)*T582)+(VLOOKUP($U$8,Prices[],2,FALSE)*U582)+(VLOOKUP($V$8,Prices[],2,FALSE)*V582)+(VLOOKUP($W$8,Prices[],2,FALSE)*W582)+(VLOOKUP($X$8,Prices[],2,FALSE)*X582)+(VLOOKUP($Y$8,Prices[],2,FALSE)*Y582)+(VLOOKUP($Z$8,Prices[],2,FALSE)*Z582)+(VLOOKUP($AB$8,Prices[],2,FALSE)*AB582)+(VLOOKUP($O$8,Prices[],2,FALSE)*O582)+(VLOOKUP($P$8,Prices[],2,FALSE)*P582)+(VLOOKUP($Q$8,Prices[],2,FALSE)*Q582)+(VLOOKUP($R$8,Prices[],2,FALSE)*R582)+(VLOOKUP($AA$8,Prices[],2,FALSE)*AA582)+(VLOOKUP($S$8,Prices[],2,FALSE)*S582)</f>
        <v>0</v>
      </c>
      <c r="AE582" s="132">
        <f t="shared" si="33"/>
        <v>0</v>
      </c>
      <c r="AF582" s="91"/>
      <c r="AG582" s="91"/>
      <c r="AH582" s="91"/>
      <c r="AI582" s="91"/>
      <c r="AJ582" s="91"/>
      <c r="AK582" s="91"/>
      <c r="AL582" s="91"/>
      <c r="AM582" s="91"/>
      <c r="AN582" s="91"/>
      <c r="AO582" s="91"/>
      <c r="AP582" s="91"/>
      <c r="AQ582" s="91"/>
      <c r="AR582" s="91"/>
      <c r="AS582" s="91"/>
      <c r="AT582" s="91"/>
      <c r="AU582" s="132">
        <f>(VLOOKUP($AF$8,Prices[],2,FALSE)*AF582)+(VLOOKUP($AG$8,Prices[],2,FALSE)*AG582)+(VLOOKUP($AH$8,Prices[],2,FALSE)*AH582)+(VLOOKUP($AI$8,Prices[],2,FALSE)*AI582)+(VLOOKUP($AJ$8,Prices[],2,FALSE)*AJ582)+(VLOOKUP($AK$8,Prices[],2,FALSE)*AK582)+(VLOOKUP($AL$8,Prices[],2,FALSE)*AL582)+(VLOOKUP($AM$8,Prices[],2,FALSE)*AM582)+(VLOOKUP($AN$8,Prices[],2,FALSE)*AN582)+(VLOOKUP($AO$8,Prices[],2,FALSE)*AO582)+(VLOOKUP($AP$8,Prices[],2,FALSE)*AP582)+(VLOOKUP($AT$8,Prices[],2,FALSE)*AT582)+(VLOOKUP($AQ$8,Prices[],2,FALSE)*AQ582)+(VLOOKUP($AR$8,Prices[],2,FALSE)*AR582)+(VLOOKUP($AS$8,Prices[],2,FALSE)*AS582)</f>
        <v>0</v>
      </c>
      <c r="AV582" s="132">
        <f t="shared" si="34"/>
        <v>0</v>
      </c>
      <c r="AW582" s="91" t="str">
        <f t="shared" si="35"/>
        <v xml:space="preserve"> </v>
      </c>
      <c r="AX582" s="91" t="str">
        <f>IFERROR(IF(VLOOKUP(C582,'Overdue Credits'!$A:$F,6,0)&gt;2,"High Risk Customer",IF(VLOOKUP(C582,'Overdue Credits'!$A:$F,6,0)&gt;0,"Medium Risk Customer","Low Risk Customer")),"Low Risk Customer")</f>
        <v>Low Risk Customer</v>
      </c>
    </row>
    <row r="583" spans="1:50" x14ac:dyDescent="0.3">
      <c r="A583" s="14">
        <v>575</v>
      </c>
      <c r="B583" s="14" t="s">
        <v>23</v>
      </c>
      <c r="C583" s="14" t="s">
        <v>257</v>
      </c>
      <c r="D583" s="14"/>
      <c r="E583" s="14" t="s">
        <v>258</v>
      </c>
      <c r="F583" s="14" t="s">
        <v>753</v>
      </c>
      <c r="G583" s="137">
        <f t="shared" si="32"/>
        <v>18</v>
      </c>
      <c r="H583" s="91">
        <v>0</v>
      </c>
      <c r="I583" s="91">
        <v>0</v>
      </c>
      <c r="J583" s="91"/>
      <c r="K583" s="91">
        <v>2</v>
      </c>
      <c r="L583" s="91">
        <v>0</v>
      </c>
      <c r="M583" s="91"/>
      <c r="N583" s="91">
        <v>5</v>
      </c>
      <c r="O583" s="91">
        <v>3</v>
      </c>
      <c r="P583" s="91">
        <v>0</v>
      </c>
      <c r="Q583" s="91">
        <v>0</v>
      </c>
      <c r="R583" s="91">
        <v>0</v>
      </c>
      <c r="S583" s="91">
        <v>0</v>
      </c>
      <c r="T583" s="91">
        <v>0</v>
      </c>
      <c r="U583" s="91">
        <v>0</v>
      </c>
      <c r="V583" s="91">
        <v>5</v>
      </c>
      <c r="W583" s="91">
        <v>0</v>
      </c>
      <c r="X583" s="91">
        <v>3</v>
      </c>
      <c r="Y583" s="91">
        <v>0</v>
      </c>
      <c r="Z583" s="91">
        <v>0</v>
      </c>
      <c r="AA583" s="91">
        <v>0</v>
      </c>
      <c r="AB583" s="91">
        <v>0</v>
      </c>
      <c r="AC583" s="132">
        <f>(VLOOKUP($H$8,Prices[],2,FALSE)*H583)+(VLOOKUP($I$8,Prices[],2,FALSE)*I583)+(VLOOKUP($J$8,Prices[],2,FALSE)*J583)+(VLOOKUP($K$8,Prices[],2,FALSE)*K583)+(VLOOKUP($L$8,Prices[],2,FALSE)*L583)+(VLOOKUP($M$8,Prices[],2,FALSE)*M583)+(VLOOKUP($N$8,Prices[],2,FALSE)*N583)+(VLOOKUP($T$8,Prices[],2,FALSE)*T583)+(VLOOKUP($U$8,Prices[],2,FALSE)*U583)+(VLOOKUP($V$8,Prices[],2,FALSE)*V583)+(VLOOKUP($W$8,Prices[],2,FALSE)*W583)+(VLOOKUP($X$8,Prices[],2,FALSE)*X583)+(VLOOKUP($Y$8,Prices[],2,FALSE)*Y583)+(VLOOKUP($Z$8,Prices[],2,FALSE)*Z583)+(VLOOKUP($AB$8,Prices[],2,FALSE)*AB583)+(VLOOKUP($O$8,Prices[],2,FALSE)*O583)+(VLOOKUP($P$8,Prices[],2,FALSE)*P583)+(VLOOKUP($Q$8,Prices[],2,FALSE)*Q583)+(VLOOKUP($R$8,Prices[],2,FALSE)*R583)+(VLOOKUP($AA$8,Prices[],2,FALSE)*AA583)+(VLOOKUP($S$8,Prices[],2,FALSE)*S583)</f>
        <v>2272000</v>
      </c>
      <c r="AE583" s="132">
        <f t="shared" si="33"/>
        <v>6</v>
      </c>
      <c r="AF583" s="91"/>
      <c r="AG583" s="91"/>
      <c r="AH583" s="91"/>
      <c r="AI583" s="91"/>
      <c r="AJ583" s="91"/>
      <c r="AK583" s="91"/>
      <c r="AL583" s="91">
        <v>1</v>
      </c>
      <c r="AM583" s="91">
        <v>1</v>
      </c>
      <c r="AN583" s="91"/>
      <c r="AO583" s="91"/>
      <c r="AP583" s="91">
        <v>4</v>
      </c>
      <c r="AQ583" s="91"/>
      <c r="AR583" s="91"/>
      <c r="AS583" s="91"/>
      <c r="AT583" s="91"/>
      <c r="AU583" s="132">
        <f>(VLOOKUP($AF$8,Prices[],2,FALSE)*AF583)+(VLOOKUP($AG$8,Prices[],2,FALSE)*AG583)+(VLOOKUP($AH$8,Prices[],2,FALSE)*AH583)+(VLOOKUP($AI$8,Prices[],2,FALSE)*AI583)+(VLOOKUP($AJ$8,Prices[],2,FALSE)*AJ583)+(VLOOKUP($AK$8,Prices[],2,FALSE)*AK583)+(VLOOKUP($AL$8,Prices[],2,FALSE)*AL583)+(VLOOKUP($AM$8,Prices[],2,FALSE)*AM583)+(VLOOKUP($AN$8,Prices[],2,FALSE)*AN583)+(VLOOKUP($AO$8,Prices[],2,FALSE)*AO583)+(VLOOKUP($AP$8,Prices[],2,FALSE)*AP583)+(VLOOKUP($AT$8,Prices[],2,FALSE)*AT583)+(VLOOKUP($AQ$8,Prices[],2,FALSE)*AQ583)+(VLOOKUP($AR$8,Prices[],2,FALSE)*AR583)+(VLOOKUP($AS$8,Prices[],2,FALSE)*AS583)</f>
        <v>725000</v>
      </c>
      <c r="AV583" s="132">
        <f t="shared" si="34"/>
        <v>795200</v>
      </c>
      <c r="AW583" s="91" t="str">
        <f t="shared" si="35"/>
        <v>Credit is within Limit</v>
      </c>
      <c r="AX583" s="91" t="str">
        <f>IFERROR(IF(VLOOKUP(C583,'Overdue Credits'!$A:$F,6,0)&gt;2,"High Risk Customer",IF(VLOOKUP(C583,'Overdue Credits'!$A:$F,6,0)&gt;0,"Medium Risk Customer","Low Risk Customer")),"Low Risk Customer")</f>
        <v>Low Risk Customer</v>
      </c>
    </row>
    <row r="584" spans="1:50" x14ac:dyDescent="0.3">
      <c r="A584" s="14">
        <v>576</v>
      </c>
      <c r="B584" s="14" t="s">
        <v>23</v>
      </c>
      <c r="C584" s="14" t="s">
        <v>914</v>
      </c>
      <c r="D584" s="14"/>
      <c r="E584" s="14" t="s">
        <v>1049</v>
      </c>
      <c r="F584" s="14" t="s">
        <v>753</v>
      </c>
      <c r="G584" s="137">
        <f t="shared" ref="G584:G647" si="36">SUM(H584:AB584)</f>
        <v>0</v>
      </c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132">
        <f>(VLOOKUP($H$8,Prices[],2,FALSE)*H584)+(VLOOKUP($I$8,Prices[],2,FALSE)*I584)+(VLOOKUP($J$8,Prices[],2,FALSE)*J584)+(VLOOKUP($K$8,Prices[],2,FALSE)*K584)+(VLOOKUP($L$8,Prices[],2,FALSE)*L584)+(VLOOKUP($M$8,Prices[],2,FALSE)*M584)+(VLOOKUP($N$8,Prices[],2,FALSE)*N584)+(VLOOKUP($T$8,Prices[],2,FALSE)*T584)+(VLOOKUP($U$8,Prices[],2,FALSE)*U584)+(VLOOKUP($V$8,Prices[],2,FALSE)*V584)+(VLOOKUP($W$8,Prices[],2,FALSE)*W584)+(VLOOKUP($X$8,Prices[],2,FALSE)*X584)+(VLOOKUP($Y$8,Prices[],2,FALSE)*Y584)+(VLOOKUP($Z$8,Prices[],2,FALSE)*Z584)+(VLOOKUP($AB$8,Prices[],2,FALSE)*AB584)+(VLOOKUP($O$8,Prices[],2,FALSE)*O584)+(VLOOKUP($P$8,Prices[],2,FALSE)*P584)+(VLOOKUP($Q$8,Prices[],2,FALSE)*Q584)+(VLOOKUP($R$8,Prices[],2,FALSE)*R584)+(VLOOKUP($AA$8,Prices[],2,FALSE)*AA584)+(VLOOKUP($S$8,Prices[],2,FALSE)*S584)</f>
        <v>0</v>
      </c>
      <c r="AE584" s="132">
        <f t="shared" si="33"/>
        <v>0</v>
      </c>
      <c r="AF584" s="91"/>
      <c r="AG584" s="91"/>
      <c r="AH584" s="91"/>
      <c r="AI584" s="91"/>
      <c r="AJ584" s="91"/>
      <c r="AK584" s="91"/>
      <c r="AL584" s="91"/>
      <c r="AM584" s="91"/>
      <c r="AN584" s="91"/>
      <c r="AO584" s="91"/>
      <c r="AP584" s="91"/>
      <c r="AQ584" s="91"/>
      <c r="AR584" s="91"/>
      <c r="AS584" s="91"/>
      <c r="AT584" s="91"/>
      <c r="AU584" s="132">
        <f>(VLOOKUP($AF$8,Prices[],2,FALSE)*AF584)+(VLOOKUP($AG$8,Prices[],2,FALSE)*AG584)+(VLOOKUP($AH$8,Prices[],2,FALSE)*AH584)+(VLOOKUP($AI$8,Prices[],2,FALSE)*AI584)+(VLOOKUP($AJ$8,Prices[],2,FALSE)*AJ584)+(VLOOKUP($AK$8,Prices[],2,FALSE)*AK584)+(VLOOKUP($AL$8,Prices[],2,FALSE)*AL584)+(VLOOKUP($AM$8,Prices[],2,FALSE)*AM584)+(VLOOKUP($AN$8,Prices[],2,FALSE)*AN584)+(VLOOKUP($AO$8,Prices[],2,FALSE)*AO584)+(VLOOKUP($AP$8,Prices[],2,FALSE)*AP584)+(VLOOKUP($AT$8,Prices[],2,FALSE)*AT584)+(VLOOKUP($AQ$8,Prices[],2,FALSE)*AQ584)+(VLOOKUP($AR$8,Prices[],2,FALSE)*AR584)+(VLOOKUP($AS$8,Prices[],2,FALSE)*AS584)</f>
        <v>0</v>
      </c>
      <c r="AV584" s="132">
        <f t="shared" si="34"/>
        <v>0</v>
      </c>
      <c r="AW584" s="91" t="str">
        <f t="shared" si="35"/>
        <v xml:space="preserve"> </v>
      </c>
      <c r="AX584" s="91" t="str">
        <f>IFERROR(IF(VLOOKUP(C584,'Overdue Credits'!$A:$F,6,0)&gt;2,"High Risk Customer",IF(VLOOKUP(C584,'Overdue Credits'!$A:$F,6,0)&gt;0,"Medium Risk Customer","Low Risk Customer")),"Low Risk Customer")</f>
        <v>High Risk Customer</v>
      </c>
    </row>
    <row r="585" spans="1:50" x14ac:dyDescent="0.3">
      <c r="A585" s="14">
        <v>577</v>
      </c>
      <c r="B585" s="14" t="s">
        <v>23</v>
      </c>
      <c r="C585" s="14" t="s">
        <v>241</v>
      </c>
      <c r="D585" s="14"/>
      <c r="E585" s="14" t="s">
        <v>242</v>
      </c>
      <c r="F585" s="14" t="s">
        <v>753</v>
      </c>
      <c r="G585" s="137">
        <f t="shared" si="36"/>
        <v>40</v>
      </c>
      <c r="H585" s="91"/>
      <c r="I585" s="91"/>
      <c r="J585" s="91"/>
      <c r="K585" s="91"/>
      <c r="L585" s="91"/>
      <c r="M585" s="91"/>
      <c r="N585" s="91">
        <v>23</v>
      </c>
      <c r="O585" s="91">
        <v>2</v>
      </c>
      <c r="P585" s="91"/>
      <c r="Q585" s="91"/>
      <c r="R585" s="91"/>
      <c r="S585" s="91"/>
      <c r="T585" s="91"/>
      <c r="U585" s="91"/>
      <c r="V585" s="91">
        <v>13</v>
      </c>
      <c r="W585" s="91"/>
      <c r="X585" s="91">
        <v>2</v>
      </c>
      <c r="Y585" s="91"/>
      <c r="Z585" s="91"/>
      <c r="AA585" s="91">
        <v>0</v>
      </c>
      <c r="AB585" s="91"/>
      <c r="AC585" s="132">
        <f>(VLOOKUP($H$8,Prices[],2,FALSE)*H585)+(VLOOKUP($I$8,Prices[],2,FALSE)*I585)+(VLOOKUP($J$8,Prices[],2,FALSE)*J585)+(VLOOKUP($K$8,Prices[],2,FALSE)*K585)+(VLOOKUP($L$8,Prices[],2,FALSE)*L585)+(VLOOKUP($M$8,Prices[],2,FALSE)*M585)+(VLOOKUP($N$8,Prices[],2,FALSE)*N585)+(VLOOKUP($T$8,Prices[],2,FALSE)*T585)+(VLOOKUP($U$8,Prices[],2,FALSE)*U585)+(VLOOKUP($V$8,Prices[],2,FALSE)*V585)+(VLOOKUP($W$8,Prices[],2,FALSE)*W585)+(VLOOKUP($X$8,Prices[],2,FALSE)*X585)+(VLOOKUP($Y$8,Prices[],2,FALSE)*Y585)+(VLOOKUP($Z$8,Prices[],2,FALSE)*Z585)+(VLOOKUP($AB$8,Prices[],2,FALSE)*AB585)+(VLOOKUP($O$8,Prices[],2,FALSE)*O585)+(VLOOKUP($P$8,Prices[],2,FALSE)*P585)+(VLOOKUP($Q$8,Prices[],2,FALSE)*Q585)+(VLOOKUP($R$8,Prices[],2,FALSE)*R585)+(VLOOKUP($AA$8,Prices[],2,FALSE)*AA585)+(VLOOKUP($S$8,Prices[],2,FALSE)*S585)</f>
        <v>3968500</v>
      </c>
      <c r="AE585" s="132">
        <f t="shared" ref="AE585:AE648" si="37">SUM(AF585:AT585)</f>
        <v>10</v>
      </c>
      <c r="AF585" s="91"/>
      <c r="AG585" s="91"/>
      <c r="AH585" s="91">
        <v>1</v>
      </c>
      <c r="AI585" s="91"/>
      <c r="AJ585" s="91"/>
      <c r="AK585" s="91"/>
      <c r="AL585" s="91"/>
      <c r="AM585" s="91"/>
      <c r="AN585" s="91"/>
      <c r="AO585" s="91"/>
      <c r="AP585" s="91">
        <v>9</v>
      </c>
      <c r="AQ585" s="91"/>
      <c r="AR585" s="91"/>
      <c r="AS585" s="91"/>
      <c r="AT585" s="91"/>
      <c r="AU585" s="132">
        <f>(VLOOKUP($AF$8,Prices[],2,FALSE)*AF585)+(VLOOKUP($AG$8,Prices[],2,FALSE)*AG585)+(VLOOKUP($AH$8,Prices[],2,FALSE)*AH585)+(VLOOKUP($AI$8,Prices[],2,FALSE)*AI585)+(VLOOKUP($AJ$8,Prices[],2,FALSE)*AJ585)+(VLOOKUP($AK$8,Prices[],2,FALSE)*AK585)+(VLOOKUP($AL$8,Prices[],2,FALSE)*AL585)+(VLOOKUP($AM$8,Prices[],2,FALSE)*AM585)+(VLOOKUP($AN$8,Prices[],2,FALSE)*AN585)+(VLOOKUP($AO$8,Prices[],2,FALSE)*AO585)+(VLOOKUP($AP$8,Prices[],2,FALSE)*AP585)+(VLOOKUP($AT$8,Prices[],2,FALSE)*AT585)+(VLOOKUP($AQ$8,Prices[],2,FALSE)*AQ585)+(VLOOKUP($AR$8,Prices[],2,FALSE)*AR585)+(VLOOKUP($AS$8,Prices[],2,FALSE)*AS585)</f>
        <v>1134000</v>
      </c>
      <c r="AV585" s="132">
        <f t="shared" ref="AV585:AV648" si="38">AC585*0.35</f>
        <v>1388975</v>
      </c>
      <c r="AW585" s="91" t="str">
        <f t="shared" ref="AW585:AW648" si="39">IF(AU585&gt;AV585,"Credit is above Limit. Requires HOTM approval",IF(AU585=0," ",IF(AV585&gt;=AU585,"Credit is within Limit","CheckInput")))</f>
        <v>Credit is within Limit</v>
      </c>
      <c r="AX585" s="91" t="str">
        <f>IFERROR(IF(VLOOKUP(C585,'Overdue Credits'!$A:$F,6,0)&gt;2,"High Risk Customer",IF(VLOOKUP(C585,'Overdue Credits'!$A:$F,6,0)&gt;0,"Medium Risk Customer","Low Risk Customer")),"Low Risk Customer")</f>
        <v>Low Risk Customer</v>
      </c>
    </row>
    <row r="586" spans="1:50" x14ac:dyDescent="0.3">
      <c r="A586" s="14">
        <v>578</v>
      </c>
      <c r="B586" s="14" t="s">
        <v>23</v>
      </c>
      <c r="C586" s="14" t="s">
        <v>1189</v>
      </c>
      <c r="D586" s="14"/>
      <c r="E586" s="14" t="s">
        <v>1193</v>
      </c>
      <c r="F586" s="14" t="s">
        <v>753</v>
      </c>
      <c r="G586" s="137">
        <f t="shared" si="36"/>
        <v>0</v>
      </c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132">
        <f>(VLOOKUP($H$8,Prices[],2,FALSE)*H586)+(VLOOKUP($I$8,Prices[],2,FALSE)*I586)+(VLOOKUP($J$8,Prices[],2,FALSE)*J586)+(VLOOKUP($K$8,Prices[],2,FALSE)*K586)+(VLOOKUP($L$8,Prices[],2,FALSE)*L586)+(VLOOKUP($M$8,Prices[],2,FALSE)*M586)+(VLOOKUP($N$8,Prices[],2,FALSE)*N586)+(VLOOKUP($T$8,Prices[],2,FALSE)*T586)+(VLOOKUP($U$8,Prices[],2,FALSE)*U586)+(VLOOKUP($V$8,Prices[],2,FALSE)*V586)+(VLOOKUP($W$8,Prices[],2,FALSE)*W586)+(VLOOKUP($X$8,Prices[],2,FALSE)*X586)+(VLOOKUP($Y$8,Prices[],2,FALSE)*Y586)+(VLOOKUP($Z$8,Prices[],2,FALSE)*Z586)+(VLOOKUP($AB$8,Prices[],2,FALSE)*AB586)+(VLOOKUP($O$8,Prices[],2,FALSE)*O586)+(VLOOKUP($P$8,Prices[],2,FALSE)*P586)+(VLOOKUP($Q$8,Prices[],2,FALSE)*Q586)+(VLOOKUP($R$8,Prices[],2,FALSE)*R586)+(VLOOKUP($AA$8,Prices[],2,FALSE)*AA586)+(VLOOKUP($S$8,Prices[],2,FALSE)*S586)</f>
        <v>0</v>
      </c>
      <c r="AE586" s="132">
        <f t="shared" si="37"/>
        <v>0</v>
      </c>
      <c r="AF586" s="91"/>
      <c r="AG586" s="91"/>
      <c r="AH586" s="91"/>
      <c r="AI586" s="91"/>
      <c r="AJ586" s="91"/>
      <c r="AK586" s="91"/>
      <c r="AL586" s="91"/>
      <c r="AM586" s="91"/>
      <c r="AN586" s="91"/>
      <c r="AO586" s="91"/>
      <c r="AP586" s="91"/>
      <c r="AQ586" s="91"/>
      <c r="AR586" s="91"/>
      <c r="AS586" s="91"/>
      <c r="AT586" s="91"/>
      <c r="AU586" s="132">
        <f>(VLOOKUP($AF$8,Prices[],2,FALSE)*AF586)+(VLOOKUP($AG$8,Prices[],2,FALSE)*AG586)+(VLOOKUP($AH$8,Prices[],2,FALSE)*AH586)+(VLOOKUP($AI$8,Prices[],2,FALSE)*AI586)+(VLOOKUP($AJ$8,Prices[],2,FALSE)*AJ586)+(VLOOKUP($AK$8,Prices[],2,FALSE)*AK586)+(VLOOKUP($AL$8,Prices[],2,FALSE)*AL586)+(VLOOKUP($AM$8,Prices[],2,FALSE)*AM586)+(VLOOKUP($AN$8,Prices[],2,FALSE)*AN586)+(VLOOKUP($AO$8,Prices[],2,FALSE)*AO586)+(VLOOKUP($AP$8,Prices[],2,FALSE)*AP586)+(VLOOKUP($AT$8,Prices[],2,FALSE)*AT586)+(VLOOKUP($AQ$8,Prices[],2,FALSE)*AQ586)+(VLOOKUP($AR$8,Prices[],2,FALSE)*AR586)+(VLOOKUP($AS$8,Prices[],2,FALSE)*AS586)</f>
        <v>0</v>
      </c>
      <c r="AV586" s="132">
        <f t="shared" si="38"/>
        <v>0</v>
      </c>
      <c r="AW586" s="91" t="str">
        <f t="shared" si="39"/>
        <v xml:space="preserve"> </v>
      </c>
      <c r="AX586" s="91" t="str">
        <f>IFERROR(IF(VLOOKUP(C586,'Overdue Credits'!$A:$F,6,0)&gt;2,"High Risk Customer",IF(VLOOKUP(C586,'Overdue Credits'!$A:$F,6,0)&gt;0,"Medium Risk Customer","Low Risk Customer")),"Low Risk Customer")</f>
        <v>Low Risk Customer</v>
      </c>
    </row>
    <row r="587" spans="1:50" x14ac:dyDescent="0.3">
      <c r="A587" s="14">
        <v>579</v>
      </c>
      <c r="B587" s="14" t="s">
        <v>23</v>
      </c>
      <c r="C587" s="14" t="s">
        <v>898</v>
      </c>
      <c r="D587" s="14"/>
      <c r="E587" s="14" t="s">
        <v>899</v>
      </c>
      <c r="F587" s="14" t="s">
        <v>753</v>
      </c>
      <c r="G587" s="137">
        <f t="shared" si="36"/>
        <v>10</v>
      </c>
      <c r="H587" s="91">
        <v>0</v>
      </c>
      <c r="I587" s="91">
        <v>0</v>
      </c>
      <c r="J587" s="91"/>
      <c r="K587" s="91">
        <v>2</v>
      </c>
      <c r="L587" s="91">
        <v>0</v>
      </c>
      <c r="M587" s="91">
        <v>0</v>
      </c>
      <c r="N587" s="91">
        <v>1</v>
      </c>
      <c r="O587" s="91">
        <v>1</v>
      </c>
      <c r="P587" s="91">
        <v>0</v>
      </c>
      <c r="Q587" s="91">
        <v>0</v>
      </c>
      <c r="R587" s="91">
        <v>0</v>
      </c>
      <c r="S587" s="91">
        <v>0</v>
      </c>
      <c r="T587" s="91">
        <v>0</v>
      </c>
      <c r="U587" s="91">
        <v>0</v>
      </c>
      <c r="V587" s="91">
        <v>4</v>
      </c>
      <c r="W587" s="91">
        <v>0</v>
      </c>
      <c r="X587" s="91">
        <v>2</v>
      </c>
      <c r="Y587" s="91">
        <v>0</v>
      </c>
      <c r="Z587" s="91">
        <v>0</v>
      </c>
      <c r="AA587" s="91">
        <v>0</v>
      </c>
      <c r="AB587" s="91">
        <v>0</v>
      </c>
      <c r="AC587" s="132">
        <f>(VLOOKUP($H$8,Prices[],2,FALSE)*H587)+(VLOOKUP($I$8,Prices[],2,FALSE)*I587)+(VLOOKUP($J$8,Prices[],2,FALSE)*J587)+(VLOOKUP($K$8,Prices[],2,FALSE)*K587)+(VLOOKUP($L$8,Prices[],2,FALSE)*L587)+(VLOOKUP($M$8,Prices[],2,FALSE)*M587)+(VLOOKUP($N$8,Prices[],2,FALSE)*N587)+(VLOOKUP($T$8,Prices[],2,FALSE)*T587)+(VLOOKUP($U$8,Prices[],2,FALSE)*U587)+(VLOOKUP($V$8,Prices[],2,FALSE)*V587)+(VLOOKUP($W$8,Prices[],2,FALSE)*W587)+(VLOOKUP($X$8,Prices[],2,FALSE)*X587)+(VLOOKUP($Y$8,Prices[],2,FALSE)*Y587)+(VLOOKUP($Z$8,Prices[],2,FALSE)*Z587)+(VLOOKUP($AB$8,Prices[],2,FALSE)*AB587)+(VLOOKUP($O$8,Prices[],2,FALSE)*O587)+(VLOOKUP($P$8,Prices[],2,FALSE)*P587)+(VLOOKUP($Q$8,Prices[],2,FALSE)*Q587)+(VLOOKUP($R$8,Prices[],2,FALSE)*R587)+(VLOOKUP($AA$8,Prices[],2,FALSE)*AA587)+(VLOOKUP($S$8,Prices[],2,FALSE)*S587)</f>
        <v>1302500</v>
      </c>
      <c r="AE587" s="132">
        <f t="shared" si="37"/>
        <v>3</v>
      </c>
      <c r="AF587" s="91"/>
      <c r="AG587" s="91"/>
      <c r="AH587" s="91"/>
      <c r="AI587" s="91"/>
      <c r="AJ587" s="91"/>
      <c r="AK587" s="91"/>
      <c r="AL587" s="91">
        <v>1</v>
      </c>
      <c r="AM587" s="91"/>
      <c r="AN587" s="91"/>
      <c r="AO587" s="91"/>
      <c r="AP587" s="91">
        <v>2</v>
      </c>
      <c r="AQ587" s="91"/>
      <c r="AR587" s="91"/>
      <c r="AS587" s="91"/>
      <c r="AT587" s="91"/>
      <c r="AU587" s="132">
        <f>(VLOOKUP($AF$8,Prices[],2,FALSE)*AF587)+(VLOOKUP($AG$8,Prices[],2,FALSE)*AG587)+(VLOOKUP($AH$8,Prices[],2,FALSE)*AH587)+(VLOOKUP($AI$8,Prices[],2,FALSE)*AI587)+(VLOOKUP($AJ$8,Prices[],2,FALSE)*AJ587)+(VLOOKUP($AK$8,Prices[],2,FALSE)*AK587)+(VLOOKUP($AL$8,Prices[],2,FALSE)*AL587)+(VLOOKUP($AM$8,Prices[],2,FALSE)*AM587)+(VLOOKUP($AN$8,Prices[],2,FALSE)*AN587)+(VLOOKUP($AO$8,Prices[],2,FALSE)*AO587)+(VLOOKUP($AP$8,Prices[],2,FALSE)*AP587)+(VLOOKUP($AT$8,Prices[],2,FALSE)*AT587)+(VLOOKUP($AQ$8,Prices[],2,FALSE)*AQ587)+(VLOOKUP($AR$8,Prices[],2,FALSE)*AR587)+(VLOOKUP($AS$8,Prices[],2,FALSE)*AS587)</f>
        <v>362500</v>
      </c>
      <c r="AV587" s="132">
        <f t="shared" si="38"/>
        <v>455875</v>
      </c>
      <c r="AW587" s="91" t="str">
        <f t="shared" si="39"/>
        <v>Credit is within Limit</v>
      </c>
      <c r="AX587" s="91" t="str">
        <f>IFERROR(IF(VLOOKUP(C587,'Overdue Credits'!$A:$F,6,0)&gt;2,"High Risk Customer",IF(VLOOKUP(C587,'Overdue Credits'!$A:$F,6,0)&gt;0,"Medium Risk Customer","Low Risk Customer")),"Low Risk Customer")</f>
        <v>Low Risk Customer</v>
      </c>
    </row>
    <row r="588" spans="1:50" x14ac:dyDescent="0.3">
      <c r="A588" s="14">
        <v>580</v>
      </c>
      <c r="B588" s="14" t="s">
        <v>23</v>
      </c>
      <c r="C588" s="14" t="s">
        <v>191</v>
      </c>
      <c r="D588" s="14"/>
      <c r="E588" s="14" t="s">
        <v>895</v>
      </c>
      <c r="F588" s="14" t="s">
        <v>753</v>
      </c>
      <c r="G588" s="137">
        <f t="shared" si="36"/>
        <v>0</v>
      </c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132">
        <f>(VLOOKUP($H$8,Prices[],2,FALSE)*H588)+(VLOOKUP($I$8,Prices[],2,FALSE)*I588)+(VLOOKUP($J$8,Prices[],2,FALSE)*J588)+(VLOOKUP($K$8,Prices[],2,FALSE)*K588)+(VLOOKUP($L$8,Prices[],2,FALSE)*L588)+(VLOOKUP($M$8,Prices[],2,FALSE)*M588)+(VLOOKUP($N$8,Prices[],2,FALSE)*N588)+(VLOOKUP($T$8,Prices[],2,FALSE)*T588)+(VLOOKUP($U$8,Prices[],2,FALSE)*U588)+(VLOOKUP($V$8,Prices[],2,FALSE)*V588)+(VLOOKUP($W$8,Prices[],2,FALSE)*W588)+(VLOOKUP($X$8,Prices[],2,FALSE)*X588)+(VLOOKUP($Y$8,Prices[],2,FALSE)*Y588)+(VLOOKUP($Z$8,Prices[],2,FALSE)*Z588)+(VLOOKUP($AB$8,Prices[],2,FALSE)*AB588)+(VLOOKUP($O$8,Prices[],2,FALSE)*O588)+(VLOOKUP($P$8,Prices[],2,FALSE)*P588)+(VLOOKUP($Q$8,Prices[],2,FALSE)*Q588)+(VLOOKUP($R$8,Prices[],2,FALSE)*R588)+(VLOOKUP($AA$8,Prices[],2,FALSE)*AA588)+(VLOOKUP($S$8,Prices[],2,FALSE)*S588)</f>
        <v>0</v>
      </c>
      <c r="AE588" s="132">
        <f t="shared" si="37"/>
        <v>0</v>
      </c>
      <c r="AF588" s="91"/>
      <c r="AG588" s="91"/>
      <c r="AH588" s="91"/>
      <c r="AI588" s="91"/>
      <c r="AJ588" s="91"/>
      <c r="AK588" s="91"/>
      <c r="AL588" s="91"/>
      <c r="AM588" s="91"/>
      <c r="AN588" s="91"/>
      <c r="AO588" s="91"/>
      <c r="AP588" s="91"/>
      <c r="AQ588" s="91"/>
      <c r="AR588" s="91"/>
      <c r="AS588" s="91"/>
      <c r="AT588" s="91"/>
      <c r="AU588" s="132">
        <f>(VLOOKUP($AF$8,Prices[],2,FALSE)*AF588)+(VLOOKUP($AG$8,Prices[],2,FALSE)*AG588)+(VLOOKUP($AH$8,Prices[],2,FALSE)*AH588)+(VLOOKUP($AI$8,Prices[],2,FALSE)*AI588)+(VLOOKUP($AJ$8,Prices[],2,FALSE)*AJ588)+(VLOOKUP($AK$8,Prices[],2,FALSE)*AK588)+(VLOOKUP($AL$8,Prices[],2,FALSE)*AL588)+(VLOOKUP($AM$8,Prices[],2,FALSE)*AM588)+(VLOOKUP($AN$8,Prices[],2,FALSE)*AN588)+(VLOOKUP($AO$8,Prices[],2,FALSE)*AO588)+(VLOOKUP($AP$8,Prices[],2,FALSE)*AP588)+(VLOOKUP($AT$8,Prices[],2,FALSE)*AT588)+(VLOOKUP($AQ$8,Prices[],2,FALSE)*AQ588)+(VLOOKUP($AR$8,Prices[],2,FALSE)*AR588)+(VLOOKUP($AS$8,Prices[],2,FALSE)*AS588)</f>
        <v>0</v>
      </c>
      <c r="AV588" s="132">
        <f t="shared" si="38"/>
        <v>0</v>
      </c>
      <c r="AW588" s="91" t="str">
        <f t="shared" si="39"/>
        <v xml:space="preserve"> </v>
      </c>
      <c r="AX588" s="91" t="str">
        <f>IFERROR(IF(VLOOKUP(C588,'Overdue Credits'!$A:$F,6,0)&gt;2,"High Risk Customer",IF(VLOOKUP(C588,'Overdue Credits'!$A:$F,6,0)&gt;0,"Medium Risk Customer","Low Risk Customer")),"Low Risk Customer")</f>
        <v>Low Risk Customer</v>
      </c>
    </row>
    <row r="589" spans="1:50" x14ac:dyDescent="0.3">
      <c r="A589" s="14">
        <v>581</v>
      </c>
      <c r="B589" s="14" t="s">
        <v>23</v>
      </c>
      <c r="C589" s="14" t="s">
        <v>908</v>
      </c>
      <c r="D589" s="14"/>
      <c r="E589" s="14" t="s">
        <v>909</v>
      </c>
      <c r="F589" s="14" t="s">
        <v>753</v>
      </c>
      <c r="G589" s="137">
        <f t="shared" si="36"/>
        <v>0</v>
      </c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132">
        <f>(VLOOKUP($H$8,Prices[],2,FALSE)*H589)+(VLOOKUP($I$8,Prices[],2,FALSE)*I589)+(VLOOKUP($J$8,Prices[],2,FALSE)*J589)+(VLOOKUP($K$8,Prices[],2,FALSE)*K589)+(VLOOKUP($L$8,Prices[],2,FALSE)*L589)+(VLOOKUP($M$8,Prices[],2,FALSE)*M589)+(VLOOKUP($N$8,Prices[],2,FALSE)*N589)+(VLOOKUP($T$8,Prices[],2,FALSE)*T589)+(VLOOKUP($U$8,Prices[],2,FALSE)*U589)+(VLOOKUP($V$8,Prices[],2,FALSE)*V589)+(VLOOKUP($W$8,Prices[],2,FALSE)*W589)+(VLOOKUP($X$8,Prices[],2,FALSE)*X589)+(VLOOKUP($Y$8,Prices[],2,FALSE)*Y589)+(VLOOKUP($Z$8,Prices[],2,FALSE)*Z589)+(VLOOKUP($AB$8,Prices[],2,FALSE)*AB589)+(VLOOKUP($O$8,Prices[],2,FALSE)*O589)+(VLOOKUP($P$8,Prices[],2,FALSE)*P589)+(VLOOKUP($Q$8,Prices[],2,FALSE)*Q589)+(VLOOKUP($R$8,Prices[],2,FALSE)*R589)+(VLOOKUP($AA$8,Prices[],2,FALSE)*AA589)+(VLOOKUP($S$8,Prices[],2,FALSE)*S589)</f>
        <v>0</v>
      </c>
      <c r="AE589" s="132">
        <f t="shared" si="37"/>
        <v>0</v>
      </c>
      <c r="AF589" s="91"/>
      <c r="AG589" s="91"/>
      <c r="AH589" s="91"/>
      <c r="AI589" s="91"/>
      <c r="AJ589" s="91"/>
      <c r="AK589" s="91"/>
      <c r="AL589" s="91"/>
      <c r="AM589" s="91"/>
      <c r="AN589" s="91"/>
      <c r="AO589" s="91"/>
      <c r="AP589" s="91"/>
      <c r="AQ589" s="91"/>
      <c r="AR589" s="91"/>
      <c r="AS589" s="91"/>
      <c r="AT589" s="91"/>
      <c r="AU589" s="132">
        <f>(VLOOKUP($AF$8,Prices[],2,FALSE)*AF589)+(VLOOKUP($AG$8,Prices[],2,FALSE)*AG589)+(VLOOKUP($AH$8,Prices[],2,FALSE)*AH589)+(VLOOKUP($AI$8,Prices[],2,FALSE)*AI589)+(VLOOKUP($AJ$8,Prices[],2,FALSE)*AJ589)+(VLOOKUP($AK$8,Prices[],2,FALSE)*AK589)+(VLOOKUP($AL$8,Prices[],2,FALSE)*AL589)+(VLOOKUP($AM$8,Prices[],2,FALSE)*AM589)+(VLOOKUP($AN$8,Prices[],2,FALSE)*AN589)+(VLOOKUP($AO$8,Prices[],2,FALSE)*AO589)+(VLOOKUP($AP$8,Prices[],2,FALSE)*AP589)+(VLOOKUP($AT$8,Prices[],2,FALSE)*AT589)+(VLOOKUP($AQ$8,Prices[],2,FALSE)*AQ589)+(VLOOKUP($AR$8,Prices[],2,FALSE)*AR589)+(VLOOKUP($AS$8,Prices[],2,FALSE)*AS589)</f>
        <v>0</v>
      </c>
      <c r="AV589" s="132">
        <f t="shared" si="38"/>
        <v>0</v>
      </c>
      <c r="AW589" s="91" t="str">
        <f t="shared" si="39"/>
        <v xml:space="preserve"> </v>
      </c>
      <c r="AX589" s="91" t="str">
        <f>IFERROR(IF(VLOOKUP(C589,'Overdue Credits'!$A:$F,6,0)&gt;2,"High Risk Customer",IF(VLOOKUP(C589,'Overdue Credits'!$A:$F,6,0)&gt;0,"Medium Risk Customer","Low Risk Customer")),"Low Risk Customer")</f>
        <v>Low Risk Customer</v>
      </c>
    </row>
    <row r="590" spans="1:50" x14ac:dyDescent="0.3">
      <c r="A590" s="14">
        <v>582</v>
      </c>
      <c r="B590" s="14" t="s">
        <v>23</v>
      </c>
      <c r="C590" s="14" t="s">
        <v>169</v>
      </c>
      <c r="D590" s="14"/>
      <c r="E590" s="14" t="s">
        <v>910</v>
      </c>
      <c r="F590" s="14" t="s">
        <v>753</v>
      </c>
      <c r="G590" s="137">
        <f t="shared" si="36"/>
        <v>0</v>
      </c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132">
        <f>(VLOOKUP($H$8,Prices[],2,FALSE)*H590)+(VLOOKUP($I$8,Prices[],2,FALSE)*I590)+(VLOOKUP($J$8,Prices[],2,FALSE)*J590)+(VLOOKUP($K$8,Prices[],2,FALSE)*K590)+(VLOOKUP($L$8,Prices[],2,FALSE)*L590)+(VLOOKUP($M$8,Prices[],2,FALSE)*M590)+(VLOOKUP($N$8,Prices[],2,FALSE)*N590)+(VLOOKUP($T$8,Prices[],2,FALSE)*T590)+(VLOOKUP($U$8,Prices[],2,FALSE)*U590)+(VLOOKUP($V$8,Prices[],2,FALSE)*V590)+(VLOOKUP($W$8,Prices[],2,FALSE)*W590)+(VLOOKUP($X$8,Prices[],2,FALSE)*X590)+(VLOOKUP($Y$8,Prices[],2,FALSE)*Y590)+(VLOOKUP($Z$8,Prices[],2,FALSE)*Z590)+(VLOOKUP($AB$8,Prices[],2,FALSE)*AB590)+(VLOOKUP($O$8,Prices[],2,FALSE)*O590)+(VLOOKUP($P$8,Prices[],2,FALSE)*P590)+(VLOOKUP($Q$8,Prices[],2,FALSE)*Q590)+(VLOOKUP($R$8,Prices[],2,FALSE)*R590)+(VLOOKUP($AA$8,Prices[],2,FALSE)*AA590)+(VLOOKUP($S$8,Prices[],2,FALSE)*S590)</f>
        <v>0</v>
      </c>
      <c r="AE590" s="132">
        <f t="shared" si="37"/>
        <v>0</v>
      </c>
      <c r="AF590" s="91"/>
      <c r="AG590" s="91"/>
      <c r="AH590" s="91"/>
      <c r="AI590" s="91"/>
      <c r="AJ590" s="91"/>
      <c r="AK590" s="91"/>
      <c r="AL590" s="91"/>
      <c r="AM590" s="91"/>
      <c r="AN590" s="91"/>
      <c r="AO590" s="91"/>
      <c r="AP590" s="91"/>
      <c r="AQ590" s="91"/>
      <c r="AR590" s="91"/>
      <c r="AS590" s="91"/>
      <c r="AT590" s="91"/>
      <c r="AU590" s="132">
        <f>(VLOOKUP($AF$8,Prices[],2,FALSE)*AF590)+(VLOOKUP($AG$8,Prices[],2,FALSE)*AG590)+(VLOOKUP($AH$8,Prices[],2,FALSE)*AH590)+(VLOOKUP($AI$8,Prices[],2,FALSE)*AI590)+(VLOOKUP($AJ$8,Prices[],2,FALSE)*AJ590)+(VLOOKUP($AK$8,Prices[],2,FALSE)*AK590)+(VLOOKUP($AL$8,Prices[],2,FALSE)*AL590)+(VLOOKUP($AM$8,Prices[],2,FALSE)*AM590)+(VLOOKUP($AN$8,Prices[],2,FALSE)*AN590)+(VLOOKUP($AO$8,Prices[],2,FALSE)*AO590)+(VLOOKUP($AP$8,Prices[],2,FALSE)*AP590)+(VLOOKUP($AT$8,Prices[],2,FALSE)*AT590)+(VLOOKUP($AQ$8,Prices[],2,FALSE)*AQ590)+(VLOOKUP($AR$8,Prices[],2,FALSE)*AR590)+(VLOOKUP($AS$8,Prices[],2,FALSE)*AS590)</f>
        <v>0</v>
      </c>
      <c r="AV590" s="132">
        <f t="shared" si="38"/>
        <v>0</v>
      </c>
      <c r="AW590" s="91" t="str">
        <f t="shared" si="39"/>
        <v xml:space="preserve"> </v>
      </c>
      <c r="AX590" s="91" t="str">
        <f>IFERROR(IF(VLOOKUP(C590,'Overdue Credits'!$A:$F,6,0)&gt;2,"High Risk Customer",IF(VLOOKUP(C590,'Overdue Credits'!$A:$F,6,0)&gt;0,"Medium Risk Customer","Low Risk Customer")),"Low Risk Customer")</f>
        <v>Low Risk Customer</v>
      </c>
    </row>
    <row r="591" spans="1:50" x14ac:dyDescent="0.3">
      <c r="A591" s="14">
        <v>583</v>
      </c>
      <c r="B591" s="14" t="s">
        <v>23</v>
      </c>
      <c r="C591" s="14" t="s">
        <v>902</v>
      </c>
      <c r="D591" s="14"/>
      <c r="E591" s="14" t="s">
        <v>903</v>
      </c>
      <c r="F591" s="14" t="s">
        <v>753</v>
      </c>
      <c r="G591" s="137">
        <f t="shared" si="36"/>
        <v>0</v>
      </c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132">
        <f>(VLOOKUP($H$8,Prices[],2,FALSE)*H591)+(VLOOKUP($I$8,Prices[],2,FALSE)*I591)+(VLOOKUP($J$8,Prices[],2,FALSE)*J591)+(VLOOKUP($K$8,Prices[],2,FALSE)*K591)+(VLOOKUP($L$8,Prices[],2,FALSE)*L591)+(VLOOKUP($M$8,Prices[],2,FALSE)*M591)+(VLOOKUP($N$8,Prices[],2,FALSE)*N591)+(VLOOKUP($T$8,Prices[],2,FALSE)*T591)+(VLOOKUP($U$8,Prices[],2,FALSE)*U591)+(VLOOKUP($V$8,Prices[],2,FALSE)*V591)+(VLOOKUP($W$8,Prices[],2,FALSE)*W591)+(VLOOKUP($X$8,Prices[],2,FALSE)*X591)+(VLOOKUP($Y$8,Prices[],2,FALSE)*Y591)+(VLOOKUP($Z$8,Prices[],2,FALSE)*Z591)+(VLOOKUP($AB$8,Prices[],2,FALSE)*AB591)+(VLOOKUP($O$8,Prices[],2,FALSE)*O591)+(VLOOKUP($P$8,Prices[],2,FALSE)*P591)+(VLOOKUP($Q$8,Prices[],2,FALSE)*Q591)+(VLOOKUP($R$8,Prices[],2,FALSE)*R591)+(VLOOKUP($AA$8,Prices[],2,FALSE)*AA591)+(VLOOKUP($S$8,Prices[],2,FALSE)*S591)</f>
        <v>0</v>
      </c>
      <c r="AE591" s="132">
        <f t="shared" si="37"/>
        <v>0</v>
      </c>
      <c r="AF591" s="91"/>
      <c r="AG591" s="91"/>
      <c r="AH591" s="91"/>
      <c r="AI591" s="91"/>
      <c r="AJ591" s="91"/>
      <c r="AK591" s="91"/>
      <c r="AL591" s="91"/>
      <c r="AM591" s="91"/>
      <c r="AN591" s="91"/>
      <c r="AO591" s="91"/>
      <c r="AP591" s="91"/>
      <c r="AQ591" s="91"/>
      <c r="AR591" s="91"/>
      <c r="AS591" s="91"/>
      <c r="AT591" s="91"/>
      <c r="AU591" s="132">
        <f>(VLOOKUP($AF$8,Prices[],2,FALSE)*AF591)+(VLOOKUP($AG$8,Prices[],2,FALSE)*AG591)+(VLOOKUP($AH$8,Prices[],2,FALSE)*AH591)+(VLOOKUP($AI$8,Prices[],2,FALSE)*AI591)+(VLOOKUP($AJ$8,Prices[],2,FALSE)*AJ591)+(VLOOKUP($AK$8,Prices[],2,FALSE)*AK591)+(VLOOKUP($AL$8,Prices[],2,FALSE)*AL591)+(VLOOKUP($AM$8,Prices[],2,FALSE)*AM591)+(VLOOKUP($AN$8,Prices[],2,FALSE)*AN591)+(VLOOKUP($AO$8,Prices[],2,FALSE)*AO591)+(VLOOKUP($AP$8,Prices[],2,FALSE)*AP591)+(VLOOKUP($AT$8,Prices[],2,FALSE)*AT591)+(VLOOKUP($AQ$8,Prices[],2,FALSE)*AQ591)+(VLOOKUP($AR$8,Prices[],2,FALSE)*AR591)+(VLOOKUP($AS$8,Prices[],2,FALSE)*AS591)</f>
        <v>0</v>
      </c>
      <c r="AV591" s="132">
        <f t="shared" si="38"/>
        <v>0</v>
      </c>
      <c r="AW591" s="91" t="str">
        <f t="shared" si="39"/>
        <v xml:space="preserve"> </v>
      </c>
      <c r="AX591" s="91" t="str">
        <f>IFERROR(IF(VLOOKUP(C591,'Overdue Credits'!$A:$F,6,0)&gt;2,"High Risk Customer",IF(VLOOKUP(C591,'Overdue Credits'!$A:$F,6,0)&gt;0,"Medium Risk Customer","Low Risk Customer")),"Low Risk Customer")</f>
        <v>Low Risk Customer</v>
      </c>
    </row>
    <row r="592" spans="1:50" x14ac:dyDescent="0.3">
      <c r="A592" s="14">
        <v>584</v>
      </c>
      <c r="B592" s="14" t="s">
        <v>23</v>
      </c>
      <c r="C592" s="14" t="s">
        <v>904</v>
      </c>
      <c r="D592" s="14"/>
      <c r="E592" s="14" t="s">
        <v>905</v>
      </c>
      <c r="F592" s="14" t="s">
        <v>753</v>
      </c>
      <c r="G592" s="137">
        <f t="shared" si="36"/>
        <v>0</v>
      </c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132">
        <f>(VLOOKUP($H$8,Prices[],2,FALSE)*H592)+(VLOOKUP($I$8,Prices[],2,FALSE)*I592)+(VLOOKUP($J$8,Prices[],2,FALSE)*J592)+(VLOOKUP($K$8,Prices[],2,FALSE)*K592)+(VLOOKUP($L$8,Prices[],2,FALSE)*L592)+(VLOOKUP($M$8,Prices[],2,FALSE)*M592)+(VLOOKUP($N$8,Prices[],2,FALSE)*N592)+(VLOOKUP($T$8,Prices[],2,FALSE)*T592)+(VLOOKUP($U$8,Prices[],2,FALSE)*U592)+(VLOOKUP($V$8,Prices[],2,FALSE)*V592)+(VLOOKUP($W$8,Prices[],2,FALSE)*W592)+(VLOOKUP($X$8,Prices[],2,FALSE)*X592)+(VLOOKUP($Y$8,Prices[],2,FALSE)*Y592)+(VLOOKUP($Z$8,Prices[],2,FALSE)*Z592)+(VLOOKUP($AB$8,Prices[],2,FALSE)*AB592)+(VLOOKUP($O$8,Prices[],2,FALSE)*O592)+(VLOOKUP($P$8,Prices[],2,FALSE)*P592)+(VLOOKUP($Q$8,Prices[],2,FALSE)*Q592)+(VLOOKUP($R$8,Prices[],2,FALSE)*R592)+(VLOOKUP($AA$8,Prices[],2,FALSE)*AA592)+(VLOOKUP($S$8,Prices[],2,FALSE)*S592)</f>
        <v>0</v>
      </c>
      <c r="AE592" s="132">
        <f t="shared" si="37"/>
        <v>0</v>
      </c>
      <c r="AF592" s="91"/>
      <c r="AG592" s="91"/>
      <c r="AH592" s="91"/>
      <c r="AI592" s="91"/>
      <c r="AJ592" s="91"/>
      <c r="AK592" s="91"/>
      <c r="AL592" s="91"/>
      <c r="AM592" s="91"/>
      <c r="AN592" s="91"/>
      <c r="AO592" s="91"/>
      <c r="AP592" s="91"/>
      <c r="AQ592" s="91"/>
      <c r="AR592" s="91"/>
      <c r="AS592" s="91"/>
      <c r="AT592" s="91"/>
      <c r="AU592" s="132">
        <f>(VLOOKUP($AF$8,Prices[],2,FALSE)*AF592)+(VLOOKUP($AG$8,Prices[],2,FALSE)*AG592)+(VLOOKUP($AH$8,Prices[],2,FALSE)*AH592)+(VLOOKUP($AI$8,Prices[],2,FALSE)*AI592)+(VLOOKUP($AJ$8,Prices[],2,FALSE)*AJ592)+(VLOOKUP($AK$8,Prices[],2,FALSE)*AK592)+(VLOOKUP($AL$8,Prices[],2,FALSE)*AL592)+(VLOOKUP($AM$8,Prices[],2,FALSE)*AM592)+(VLOOKUP($AN$8,Prices[],2,FALSE)*AN592)+(VLOOKUP($AO$8,Prices[],2,FALSE)*AO592)+(VLOOKUP($AP$8,Prices[],2,FALSE)*AP592)+(VLOOKUP($AT$8,Prices[],2,FALSE)*AT592)+(VLOOKUP($AQ$8,Prices[],2,FALSE)*AQ592)+(VLOOKUP($AR$8,Prices[],2,FALSE)*AR592)+(VLOOKUP($AS$8,Prices[],2,FALSE)*AS592)</f>
        <v>0</v>
      </c>
      <c r="AV592" s="132">
        <f t="shared" si="38"/>
        <v>0</v>
      </c>
      <c r="AW592" s="91" t="str">
        <f t="shared" si="39"/>
        <v xml:space="preserve"> </v>
      </c>
      <c r="AX592" s="91" t="str">
        <f>IFERROR(IF(VLOOKUP(C592,'Overdue Credits'!$A:$F,6,0)&gt;2,"High Risk Customer",IF(VLOOKUP(C592,'Overdue Credits'!$A:$F,6,0)&gt;0,"Medium Risk Customer","Low Risk Customer")),"Low Risk Customer")</f>
        <v>Low Risk Customer</v>
      </c>
    </row>
    <row r="593" spans="1:50" x14ac:dyDescent="0.3">
      <c r="A593" s="14">
        <v>585</v>
      </c>
      <c r="B593" s="14" t="s">
        <v>23</v>
      </c>
      <c r="C593" s="14" t="s">
        <v>1190</v>
      </c>
      <c r="D593" s="14"/>
      <c r="E593" s="14" t="s">
        <v>1194</v>
      </c>
      <c r="F593" s="14" t="s">
        <v>753</v>
      </c>
      <c r="G593" s="137">
        <f t="shared" si="36"/>
        <v>0</v>
      </c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132">
        <f>(VLOOKUP($H$8,Prices[],2,FALSE)*H593)+(VLOOKUP($I$8,Prices[],2,FALSE)*I593)+(VLOOKUP($J$8,Prices[],2,FALSE)*J593)+(VLOOKUP($K$8,Prices[],2,FALSE)*K593)+(VLOOKUP($L$8,Prices[],2,FALSE)*L593)+(VLOOKUP($M$8,Prices[],2,FALSE)*M593)+(VLOOKUP($N$8,Prices[],2,FALSE)*N593)+(VLOOKUP($T$8,Prices[],2,FALSE)*T593)+(VLOOKUP($U$8,Prices[],2,FALSE)*U593)+(VLOOKUP($V$8,Prices[],2,FALSE)*V593)+(VLOOKUP($W$8,Prices[],2,FALSE)*W593)+(VLOOKUP($X$8,Prices[],2,FALSE)*X593)+(VLOOKUP($Y$8,Prices[],2,FALSE)*Y593)+(VLOOKUP($Z$8,Prices[],2,FALSE)*Z593)+(VLOOKUP($AB$8,Prices[],2,FALSE)*AB593)+(VLOOKUP($O$8,Prices[],2,FALSE)*O593)+(VLOOKUP($P$8,Prices[],2,FALSE)*P593)+(VLOOKUP($Q$8,Prices[],2,FALSE)*Q593)+(VLOOKUP($R$8,Prices[],2,FALSE)*R593)+(VLOOKUP($AA$8,Prices[],2,FALSE)*AA593)+(VLOOKUP($S$8,Prices[],2,FALSE)*S593)</f>
        <v>0</v>
      </c>
      <c r="AE593" s="132">
        <f t="shared" si="37"/>
        <v>0</v>
      </c>
      <c r="AF593" s="91"/>
      <c r="AG593" s="91"/>
      <c r="AH593" s="91"/>
      <c r="AI593" s="91"/>
      <c r="AJ593" s="91"/>
      <c r="AK593" s="91"/>
      <c r="AL593" s="91"/>
      <c r="AM593" s="91"/>
      <c r="AN593" s="91"/>
      <c r="AO593" s="91"/>
      <c r="AP593" s="91"/>
      <c r="AQ593" s="91"/>
      <c r="AR593" s="91"/>
      <c r="AS593" s="91"/>
      <c r="AT593" s="91"/>
      <c r="AU593" s="132">
        <f>(VLOOKUP($AF$8,Prices[],2,FALSE)*AF593)+(VLOOKUP($AG$8,Prices[],2,FALSE)*AG593)+(VLOOKUP($AH$8,Prices[],2,FALSE)*AH593)+(VLOOKUP($AI$8,Prices[],2,FALSE)*AI593)+(VLOOKUP($AJ$8,Prices[],2,FALSE)*AJ593)+(VLOOKUP($AK$8,Prices[],2,FALSE)*AK593)+(VLOOKUP($AL$8,Prices[],2,FALSE)*AL593)+(VLOOKUP($AM$8,Prices[],2,FALSE)*AM593)+(VLOOKUP($AN$8,Prices[],2,FALSE)*AN593)+(VLOOKUP($AO$8,Prices[],2,FALSE)*AO593)+(VLOOKUP($AP$8,Prices[],2,FALSE)*AP593)+(VLOOKUP($AT$8,Prices[],2,FALSE)*AT593)+(VLOOKUP($AQ$8,Prices[],2,FALSE)*AQ593)+(VLOOKUP($AR$8,Prices[],2,FALSE)*AR593)+(VLOOKUP($AS$8,Prices[],2,FALSE)*AS593)</f>
        <v>0</v>
      </c>
      <c r="AV593" s="132">
        <f t="shared" si="38"/>
        <v>0</v>
      </c>
      <c r="AW593" s="91" t="str">
        <f t="shared" si="39"/>
        <v xml:space="preserve"> </v>
      </c>
      <c r="AX593" s="91" t="str">
        <f>IFERROR(IF(VLOOKUP(C593,'Overdue Credits'!$A:$F,6,0)&gt;2,"High Risk Customer",IF(VLOOKUP(C593,'Overdue Credits'!$A:$F,6,0)&gt;0,"Medium Risk Customer","Low Risk Customer")),"Low Risk Customer")</f>
        <v>Low Risk Customer</v>
      </c>
    </row>
    <row r="594" spans="1:50" x14ac:dyDescent="0.3">
      <c r="A594" s="14">
        <v>586</v>
      </c>
      <c r="B594" s="14" t="s">
        <v>23</v>
      </c>
      <c r="C594" s="14" t="s">
        <v>207</v>
      </c>
      <c r="D594" s="14"/>
      <c r="E594" s="14" t="s">
        <v>208</v>
      </c>
      <c r="F594" s="14" t="s">
        <v>752</v>
      </c>
      <c r="G594" s="137">
        <f t="shared" si="36"/>
        <v>0</v>
      </c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132">
        <f>(VLOOKUP($H$8,Prices[],2,FALSE)*H594)+(VLOOKUP($I$8,Prices[],2,FALSE)*I594)+(VLOOKUP($J$8,Prices[],2,FALSE)*J594)+(VLOOKUP($K$8,Prices[],2,FALSE)*K594)+(VLOOKUP($L$8,Prices[],2,FALSE)*L594)+(VLOOKUP($M$8,Prices[],2,FALSE)*M594)+(VLOOKUP($N$8,Prices[],2,FALSE)*N594)+(VLOOKUP($T$8,Prices[],2,FALSE)*T594)+(VLOOKUP($U$8,Prices[],2,FALSE)*U594)+(VLOOKUP($V$8,Prices[],2,FALSE)*V594)+(VLOOKUP($W$8,Prices[],2,FALSE)*W594)+(VLOOKUP($X$8,Prices[],2,FALSE)*X594)+(VLOOKUP($Y$8,Prices[],2,FALSE)*Y594)+(VLOOKUP($Z$8,Prices[],2,FALSE)*Z594)+(VLOOKUP($AB$8,Prices[],2,FALSE)*AB594)+(VLOOKUP($O$8,Prices[],2,FALSE)*O594)+(VLOOKUP($P$8,Prices[],2,FALSE)*P594)+(VLOOKUP($Q$8,Prices[],2,FALSE)*Q594)+(VLOOKUP($R$8,Prices[],2,FALSE)*R594)+(VLOOKUP($AA$8,Prices[],2,FALSE)*AA594)+(VLOOKUP($S$8,Prices[],2,FALSE)*S594)</f>
        <v>0</v>
      </c>
      <c r="AE594" s="132">
        <f t="shared" si="37"/>
        <v>0</v>
      </c>
      <c r="AF594" s="91"/>
      <c r="AG594" s="91"/>
      <c r="AH594" s="91"/>
      <c r="AI594" s="91"/>
      <c r="AJ594" s="91"/>
      <c r="AK594" s="91"/>
      <c r="AL594" s="91"/>
      <c r="AM594" s="91"/>
      <c r="AN594" s="91"/>
      <c r="AO594" s="91"/>
      <c r="AP594" s="91"/>
      <c r="AQ594" s="91"/>
      <c r="AR594" s="91"/>
      <c r="AS594" s="91"/>
      <c r="AT594" s="91"/>
      <c r="AU594" s="132">
        <f>(VLOOKUP($AF$8,Prices[],2,FALSE)*AF594)+(VLOOKUP($AG$8,Prices[],2,FALSE)*AG594)+(VLOOKUP($AH$8,Prices[],2,FALSE)*AH594)+(VLOOKUP($AI$8,Prices[],2,FALSE)*AI594)+(VLOOKUP($AJ$8,Prices[],2,FALSE)*AJ594)+(VLOOKUP($AK$8,Prices[],2,FALSE)*AK594)+(VLOOKUP($AL$8,Prices[],2,FALSE)*AL594)+(VLOOKUP($AM$8,Prices[],2,FALSE)*AM594)+(VLOOKUP($AN$8,Prices[],2,FALSE)*AN594)+(VLOOKUP($AO$8,Prices[],2,FALSE)*AO594)+(VLOOKUP($AP$8,Prices[],2,FALSE)*AP594)+(VLOOKUP($AT$8,Prices[],2,FALSE)*AT594)+(VLOOKUP($AQ$8,Prices[],2,FALSE)*AQ594)+(VLOOKUP($AR$8,Prices[],2,FALSE)*AR594)+(VLOOKUP($AS$8,Prices[],2,FALSE)*AS594)</f>
        <v>0</v>
      </c>
      <c r="AV594" s="132">
        <f t="shared" si="38"/>
        <v>0</v>
      </c>
      <c r="AW594" s="91" t="str">
        <f t="shared" si="39"/>
        <v xml:space="preserve"> </v>
      </c>
      <c r="AX594" s="91" t="str">
        <f>IFERROR(IF(VLOOKUP(C594,'Overdue Credits'!$A:$F,6,0)&gt;2,"High Risk Customer",IF(VLOOKUP(C594,'Overdue Credits'!$A:$F,6,0)&gt;0,"Medium Risk Customer","Low Risk Customer")),"Low Risk Customer")</f>
        <v>Low Risk Customer</v>
      </c>
    </row>
    <row r="595" spans="1:50" x14ac:dyDescent="0.3">
      <c r="A595" s="14">
        <v>587</v>
      </c>
      <c r="B595" s="14" t="s">
        <v>23</v>
      </c>
      <c r="C595" s="14" t="s">
        <v>183</v>
      </c>
      <c r="D595" s="14"/>
      <c r="E595" s="14" t="s">
        <v>184</v>
      </c>
      <c r="F595" s="14" t="s">
        <v>753</v>
      </c>
      <c r="G595" s="137">
        <f t="shared" si="36"/>
        <v>0</v>
      </c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132">
        <f>(VLOOKUP($H$8,Prices[],2,FALSE)*H595)+(VLOOKUP($I$8,Prices[],2,FALSE)*I595)+(VLOOKUP($J$8,Prices[],2,FALSE)*J595)+(VLOOKUP($K$8,Prices[],2,FALSE)*K595)+(VLOOKUP($L$8,Prices[],2,FALSE)*L595)+(VLOOKUP($M$8,Prices[],2,FALSE)*M595)+(VLOOKUP($N$8,Prices[],2,FALSE)*N595)+(VLOOKUP($T$8,Prices[],2,FALSE)*T595)+(VLOOKUP($U$8,Prices[],2,FALSE)*U595)+(VLOOKUP($V$8,Prices[],2,FALSE)*V595)+(VLOOKUP($W$8,Prices[],2,FALSE)*W595)+(VLOOKUP($X$8,Prices[],2,FALSE)*X595)+(VLOOKUP($Y$8,Prices[],2,FALSE)*Y595)+(VLOOKUP($Z$8,Prices[],2,FALSE)*Z595)+(VLOOKUP($AB$8,Prices[],2,FALSE)*AB595)+(VLOOKUP($O$8,Prices[],2,FALSE)*O595)+(VLOOKUP($P$8,Prices[],2,FALSE)*P595)+(VLOOKUP($Q$8,Prices[],2,FALSE)*Q595)+(VLOOKUP($R$8,Prices[],2,FALSE)*R595)+(VLOOKUP($AA$8,Prices[],2,FALSE)*AA595)+(VLOOKUP($S$8,Prices[],2,FALSE)*S595)</f>
        <v>0</v>
      </c>
      <c r="AE595" s="132">
        <f t="shared" si="37"/>
        <v>0</v>
      </c>
      <c r="AF595" s="91"/>
      <c r="AG595" s="91"/>
      <c r="AH595" s="91"/>
      <c r="AI595" s="91"/>
      <c r="AJ595" s="91"/>
      <c r="AK595" s="91"/>
      <c r="AL595" s="91"/>
      <c r="AM595" s="91"/>
      <c r="AN595" s="91"/>
      <c r="AO595" s="91"/>
      <c r="AP595" s="91"/>
      <c r="AQ595" s="91"/>
      <c r="AR595" s="91"/>
      <c r="AS595" s="91"/>
      <c r="AT595" s="91"/>
      <c r="AU595" s="132">
        <f>(VLOOKUP($AF$8,Prices[],2,FALSE)*AF595)+(VLOOKUP($AG$8,Prices[],2,FALSE)*AG595)+(VLOOKUP($AH$8,Prices[],2,FALSE)*AH595)+(VLOOKUP($AI$8,Prices[],2,FALSE)*AI595)+(VLOOKUP($AJ$8,Prices[],2,FALSE)*AJ595)+(VLOOKUP($AK$8,Prices[],2,FALSE)*AK595)+(VLOOKUP($AL$8,Prices[],2,FALSE)*AL595)+(VLOOKUP($AM$8,Prices[],2,FALSE)*AM595)+(VLOOKUP($AN$8,Prices[],2,FALSE)*AN595)+(VLOOKUP($AO$8,Prices[],2,FALSE)*AO595)+(VLOOKUP($AP$8,Prices[],2,FALSE)*AP595)+(VLOOKUP($AT$8,Prices[],2,FALSE)*AT595)+(VLOOKUP($AQ$8,Prices[],2,FALSE)*AQ595)+(VLOOKUP($AR$8,Prices[],2,FALSE)*AR595)+(VLOOKUP($AS$8,Prices[],2,FALSE)*AS595)</f>
        <v>0</v>
      </c>
      <c r="AV595" s="132">
        <f t="shared" si="38"/>
        <v>0</v>
      </c>
      <c r="AW595" s="91" t="str">
        <f t="shared" si="39"/>
        <v xml:space="preserve"> </v>
      </c>
      <c r="AX595" s="91" t="str">
        <f>IFERROR(IF(VLOOKUP(C595,'Overdue Credits'!$A:$F,6,0)&gt;2,"High Risk Customer",IF(VLOOKUP(C595,'Overdue Credits'!$A:$F,6,0)&gt;0,"Medium Risk Customer","Low Risk Customer")),"Low Risk Customer")</f>
        <v>Low Risk Customer</v>
      </c>
    </row>
    <row r="596" spans="1:50" x14ac:dyDescent="0.3">
      <c r="A596" s="14">
        <v>588</v>
      </c>
      <c r="B596" s="14" t="s">
        <v>23</v>
      </c>
      <c r="C596" s="14" t="s">
        <v>167</v>
      </c>
      <c r="D596" s="14"/>
      <c r="E596" s="14" t="s">
        <v>168</v>
      </c>
      <c r="F596" s="14" t="s">
        <v>752</v>
      </c>
      <c r="G596" s="137">
        <f t="shared" si="36"/>
        <v>35</v>
      </c>
      <c r="H596" s="91"/>
      <c r="I596" s="91"/>
      <c r="J596" s="91"/>
      <c r="K596" s="91"/>
      <c r="L596" s="91"/>
      <c r="M596" s="91"/>
      <c r="N596" s="91">
        <v>15</v>
      </c>
      <c r="O596" s="91">
        <v>3</v>
      </c>
      <c r="P596" s="91"/>
      <c r="Q596" s="91"/>
      <c r="R596" s="91"/>
      <c r="S596" s="91"/>
      <c r="T596" s="91"/>
      <c r="U596" s="91"/>
      <c r="V596" s="91">
        <v>16</v>
      </c>
      <c r="W596" s="91"/>
      <c r="X596" s="91">
        <v>1</v>
      </c>
      <c r="Y596" s="91"/>
      <c r="Z596" s="91"/>
      <c r="AA596" s="91"/>
      <c r="AB596" s="91"/>
      <c r="AC596" s="132">
        <f>(VLOOKUP($H$8,Prices[],2,FALSE)*H596)+(VLOOKUP($I$8,Prices[],2,FALSE)*I596)+(VLOOKUP($J$8,Prices[],2,FALSE)*J596)+(VLOOKUP($K$8,Prices[],2,FALSE)*K596)+(VLOOKUP($L$8,Prices[],2,FALSE)*L596)+(VLOOKUP($M$8,Prices[],2,FALSE)*M596)+(VLOOKUP($N$8,Prices[],2,FALSE)*N596)+(VLOOKUP($T$8,Prices[],2,FALSE)*T596)+(VLOOKUP($U$8,Prices[],2,FALSE)*U596)+(VLOOKUP($V$8,Prices[],2,FALSE)*V596)+(VLOOKUP($W$8,Prices[],2,FALSE)*W596)+(VLOOKUP($X$8,Prices[],2,FALSE)*X596)+(VLOOKUP($Y$8,Prices[],2,FALSE)*Y596)+(VLOOKUP($Z$8,Prices[],2,FALSE)*Z596)+(VLOOKUP($AB$8,Prices[],2,FALSE)*AB596)+(VLOOKUP($O$8,Prices[],2,FALSE)*O596)+(VLOOKUP($P$8,Prices[],2,FALSE)*P596)+(VLOOKUP($Q$8,Prices[],2,FALSE)*Q596)+(VLOOKUP($R$8,Prices[],2,FALSE)*R596)+(VLOOKUP($AA$8,Prices[],2,FALSE)*AA596)+(VLOOKUP($S$8,Prices[],2,FALSE)*S596)</f>
        <v>3652000</v>
      </c>
      <c r="AE596" s="132">
        <f t="shared" si="37"/>
        <v>10</v>
      </c>
      <c r="AF596" s="91"/>
      <c r="AG596" s="91"/>
      <c r="AH596" s="91">
        <v>1</v>
      </c>
      <c r="AI596" s="91"/>
      <c r="AJ596" s="91"/>
      <c r="AK596" s="91"/>
      <c r="AL596" s="91"/>
      <c r="AM596" s="91"/>
      <c r="AN596" s="91"/>
      <c r="AO596" s="91"/>
      <c r="AP596" s="91">
        <v>9</v>
      </c>
      <c r="AQ596" s="91"/>
      <c r="AR596" s="91"/>
      <c r="AS596" s="91"/>
      <c r="AT596" s="91"/>
      <c r="AU596" s="132">
        <f>(VLOOKUP($AF$8,Prices[],2,FALSE)*AF596)+(VLOOKUP($AG$8,Prices[],2,FALSE)*AG596)+(VLOOKUP($AH$8,Prices[],2,FALSE)*AH596)+(VLOOKUP($AI$8,Prices[],2,FALSE)*AI596)+(VLOOKUP($AJ$8,Prices[],2,FALSE)*AJ596)+(VLOOKUP($AK$8,Prices[],2,FALSE)*AK596)+(VLOOKUP($AL$8,Prices[],2,FALSE)*AL596)+(VLOOKUP($AM$8,Prices[],2,FALSE)*AM596)+(VLOOKUP($AN$8,Prices[],2,FALSE)*AN596)+(VLOOKUP($AO$8,Prices[],2,FALSE)*AO596)+(VLOOKUP($AP$8,Prices[],2,FALSE)*AP596)+(VLOOKUP($AT$8,Prices[],2,FALSE)*AT596)+(VLOOKUP($AQ$8,Prices[],2,FALSE)*AQ596)+(VLOOKUP($AR$8,Prices[],2,FALSE)*AR596)+(VLOOKUP($AS$8,Prices[],2,FALSE)*AS596)</f>
        <v>1134000</v>
      </c>
      <c r="AV596" s="132">
        <f t="shared" si="38"/>
        <v>1278200</v>
      </c>
      <c r="AW596" s="91" t="str">
        <f t="shared" si="39"/>
        <v>Credit is within Limit</v>
      </c>
      <c r="AX596" s="91" t="str">
        <f>IFERROR(IF(VLOOKUP(C596,'Overdue Credits'!$A:$F,6,0)&gt;2,"High Risk Customer",IF(VLOOKUP(C596,'Overdue Credits'!$A:$F,6,0)&gt;0,"Medium Risk Customer","Low Risk Customer")),"Low Risk Customer")</f>
        <v>Low Risk Customer</v>
      </c>
    </row>
    <row r="597" spans="1:50" x14ac:dyDescent="0.3">
      <c r="A597" s="14">
        <v>589</v>
      </c>
      <c r="B597" s="14" t="s">
        <v>23</v>
      </c>
      <c r="C597" s="14" t="s">
        <v>165</v>
      </c>
      <c r="D597" s="14"/>
      <c r="E597" s="14" t="s">
        <v>166</v>
      </c>
      <c r="F597" s="14" t="s">
        <v>752</v>
      </c>
      <c r="G597" s="137">
        <f t="shared" si="36"/>
        <v>0</v>
      </c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132">
        <f>(VLOOKUP($H$8,Prices[],2,FALSE)*H597)+(VLOOKUP($I$8,Prices[],2,FALSE)*I597)+(VLOOKUP($J$8,Prices[],2,FALSE)*J597)+(VLOOKUP($K$8,Prices[],2,FALSE)*K597)+(VLOOKUP($L$8,Prices[],2,FALSE)*L597)+(VLOOKUP($M$8,Prices[],2,FALSE)*M597)+(VLOOKUP($N$8,Prices[],2,FALSE)*N597)+(VLOOKUP($T$8,Prices[],2,FALSE)*T597)+(VLOOKUP($U$8,Prices[],2,FALSE)*U597)+(VLOOKUP($V$8,Prices[],2,FALSE)*V597)+(VLOOKUP($W$8,Prices[],2,FALSE)*W597)+(VLOOKUP($X$8,Prices[],2,FALSE)*X597)+(VLOOKUP($Y$8,Prices[],2,FALSE)*Y597)+(VLOOKUP($Z$8,Prices[],2,FALSE)*Z597)+(VLOOKUP($AB$8,Prices[],2,FALSE)*AB597)+(VLOOKUP($O$8,Prices[],2,FALSE)*O597)+(VLOOKUP($P$8,Prices[],2,FALSE)*P597)+(VLOOKUP($Q$8,Prices[],2,FALSE)*Q597)+(VLOOKUP($R$8,Prices[],2,FALSE)*R597)+(VLOOKUP($AA$8,Prices[],2,FALSE)*AA597)+(VLOOKUP($S$8,Prices[],2,FALSE)*S597)</f>
        <v>0</v>
      </c>
      <c r="AE597" s="132">
        <f t="shared" si="37"/>
        <v>0</v>
      </c>
      <c r="AF597" s="91"/>
      <c r="AG597" s="91"/>
      <c r="AH597" s="91"/>
      <c r="AI597" s="91"/>
      <c r="AJ597" s="91"/>
      <c r="AK597" s="91"/>
      <c r="AL597" s="91"/>
      <c r="AM597" s="91"/>
      <c r="AN597" s="91"/>
      <c r="AO597" s="91"/>
      <c r="AP597" s="91"/>
      <c r="AQ597" s="91"/>
      <c r="AR597" s="91"/>
      <c r="AS597" s="91"/>
      <c r="AT597" s="91"/>
      <c r="AU597" s="132">
        <f>(VLOOKUP($AF$8,Prices[],2,FALSE)*AF597)+(VLOOKUP($AG$8,Prices[],2,FALSE)*AG597)+(VLOOKUP($AH$8,Prices[],2,FALSE)*AH597)+(VLOOKUP($AI$8,Prices[],2,FALSE)*AI597)+(VLOOKUP($AJ$8,Prices[],2,FALSE)*AJ597)+(VLOOKUP($AK$8,Prices[],2,FALSE)*AK597)+(VLOOKUP($AL$8,Prices[],2,FALSE)*AL597)+(VLOOKUP($AM$8,Prices[],2,FALSE)*AM597)+(VLOOKUP($AN$8,Prices[],2,FALSE)*AN597)+(VLOOKUP($AO$8,Prices[],2,FALSE)*AO597)+(VLOOKUP($AP$8,Prices[],2,FALSE)*AP597)+(VLOOKUP($AT$8,Prices[],2,FALSE)*AT597)+(VLOOKUP($AQ$8,Prices[],2,FALSE)*AQ597)+(VLOOKUP($AR$8,Prices[],2,FALSE)*AR597)+(VLOOKUP($AS$8,Prices[],2,FALSE)*AS597)</f>
        <v>0</v>
      </c>
      <c r="AV597" s="132">
        <f t="shared" si="38"/>
        <v>0</v>
      </c>
      <c r="AW597" s="91" t="str">
        <f t="shared" si="39"/>
        <v xml:space="preserve"> </v>
      </c>
      <c r="AX597" s="91" t="str">
        <f>IFERROR(IF(VLOOKUP(C597,'Overdue Credits'!$A:$F,6,0)&gt;2,"High Risk Customer",IF(VLOOKUP(C597,'Overdue Credits'!$A:$F,6,0)&gt;0,"Medium Risk Customer","Low Risk Customer")),"Low Risk Customer")</f>
        <v>Low Risk Customer</v>
      </c>
    </row>
    <row r="598" spans="1:50" x14ac:dyDescent="0.3">
      <c r="A598" s="14">
        <v>590</v>
      </c>
      <c r="B598" s="14" t="s">
        <v>23</v>
      </c>
      <c r="C598" s="14" t="s">
        <v>893</v>
      </c>
      <c r="D598" s="14"/>
      <c r="E598" s="14" t="s">
        <v>894</v>
      </c>
      <c r="F598" s="14" t="s">
        <v>753</v>
      </c>
      <c r="G598" s="137">
        <f t="shared" si="36"/>
        <v>0</v>
      </c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132">
        <f>(VLOOKUP($H$8,Prices[],2,FALSE)*H598)+(VLOOKUP($I$8,Prices[],2,FALSE)*I598)+(VLOOKUP($J$8,Prices[],2,FALSE)*J598)+(VLOOKUP($K$8,Prices[],2,FALSE)*K598)+(VLOOKUP($L$8,Prices[],2,FALSE)*L598)+(VLOOKUP($M$8,Prices[],2,FALSE)*M598)+(VLOOKUP($N$8,Prices[],2,FALSE)*N598)+(VLOOKUP($T$8,Prices[],2,FALSE)*T598)+(VLOOKUP($U$8,Prices[],2,FALSE)*U598)+(VLOOKUP($V$8,Prices[],2,FALSE)*V598)+(VLOOKUP($W$8,Prices[],2,FALSE)*W598)+(VLOOKUP($X$8,Prices[],2,FALSE)*X598)+(VLOOKUP($Y$8,Prices[],2,FALSE)*Y598)+(VLOOKUP($Z$8,Prices[],2,FALSE)*Z598)+(VLOOKUP($AB$8,Prices[],2,FALSE)*AB598)+(VLOOKUP($O$8,Prices[],2,FALSE)*O598)+(VLOOKUP($P$8,Prices[],2,FALSE)*P598)+(VLOOKUP($Q$8,Prices[],2,FALSE)*Q598)+(VLOOKUP($R$8,Prices[],2,FALSE)*R598)+(VLOOKUP($AA$8,Prices[],2,FALSE)*AA598)+(VLOOKUP($S$8,Prices[],2,FALSE)*S598)</f>
        <v>0</v>
      </c>
      <c r="AE598" s="132">
        <f t="shared" si="37"/>
        <v>0</v>
      </c>
      <c r="AF598" s="91"/>
      <c r="AG598" s="91"/>
      <c r="AH598" s="91"/>
      <c r="AI598" s="91"/>
      <c r="AJ598" s="91"/>
      <c r="AK598" s="91"/>
      <c r="AL598" s="91"/>
      <c r="AM598" s="91"/>
      <c r="AN598" s="91"/>
      <c r="AO598" s="91"/>
      <c r="AP598" s="91"/>
      <c r="AQ598" s="91"/>
      <c r="AR598" s="91"/>
      <c r="AS598" s="91"/>
      <c r="AT598" s="91"/>
      <c r="AU598" s="132">
        <f>(VLOOKUP($AF$8,Prices[],2,FALSE)*AF598)+(VLOOKUP($AG$8,Prices[],2,FALSE)*AG598)+(VLOOKUP($AH$8,Prices[],2,FALSE)*AH598)+(VLOOKUP($AI$8,Prices[],2,FALSE)*AI598)+(VLOOKUP($AJ$8,Prices[],2,FALSE)*AJ598)+(VLOOKUP($AK$8,Prices[],2,FALSE)*AK598)+(VLOOKUP($AL$8,Prices[],2,FALSE)*AL598)+(VLOOKUP($AM$8,Prices[],2,FALSE)*AM598)+(VLOOKUP($AN$8,Prices[],2,FALSE)*AN598)+(VLOOKUP($AO$8,Prices[],2,FALSE)*AO598)+(VLOOKUP($AP$8,Prices[],2,FALSE)*AP598)+(VLOOKUP($AT$8,Prices[],2,FALSE)*AT598)+(VLOOKUP($AQ$8,Prices[],2,FALSE)*AQ598)+(VLOOKUP($AR$8,Prices[],2,FALSE)*AR598)+(VLOOKUP($AS$8,Prices[],2,FALSE)*AS598)</f>
        <v>0</v>
      </c>
      <c r="AV598" s="132">
        <f t="shared" si="38"/>
        <v>0</v>
      </c>
      <c r="AW598" s="91" t="str">
        <f t="shared" si="39"/>
        <v xml:space="preserve"> </v>
      </c>
      <c r="AX598" s="91" t="str">
        <f>IFERROR(IF(VLOOKUP(C598,'Overdue Credits'!$A:$F,6,0)&gt;2,"High Risk Customer",IF(VLOOKUP(C598,'Overdue Credits'!$A:$F,6,0)&gt;0,"Medium Risk Customer","Low Risk Customer")),"Low Risk Customer")</f>
        <v>Low Risk Customer</v>
      </c>
    </row>
    <row r="599" spans="1:50" x14ac:dyDescent="0.3">
      <c r="A599" s="14">
        <v>591</v>
      </c>
      <c r="B599" s="14" t="s">
        <v>23</v>
      </c>
      <c r="C599" s="14" t="s">
        <v>221</v>
      </c>
      <c r="D599" s="14"/>
      <c r="E599" s="14" t="s">
        <v>222</v>
      </c>
      <c r="F599" s="14" t="s">
        <v>752</v>
      </c>
      <c r="G599" s="137">
        <f t="shared" si="36"/>
        <v>35</v>
      </c>
      <c r="H599" s="91">
        <v>0</v>
      </c>
      <c r="I599" s="91">
        <v>0</v>
      </c>
      <c r="J599" s="91"/>
      <c r="K599" s="91">
        <v>2</v>
      </c>
      <c r="L599" s="91">
        <v>0</v>
      </c>
      <c r="M599" s="91">
        <v>0</v>
      </c>
      <c r="N599" s="91">
        <v>12</v>
      </c>
      <c r="O599" s="91">
        <v>3</v>
      </c>
      <c r="P599" s="91">
        <v>0</v>
      </c>
      <c r="Q599" s="91">
        <v>0</v>
      </c>
      <c r="R599" s="91">
        <v>0</v>
      </c>
      <c r="S599" s="91">
        <v>0</v>
      </c>
      <c r="T599" s="91">
        <v>0</v>
      </c>
      <c r="U599" s="91">
        <v>0</v>
      </c>
      <c r="V599" s="91">
        <v>9</v>
      </c>
      <c r="W599" s="91">
        <v>0</v>
      </c>
      <c r="X599" s="91">
        <v>9</v>
      </c>
      <c r="Y599" s="91">
        <v>0</v>
      </c>
      <c r="Z599" s="91">
        <v>0</v>
      </c>
      <c r="AA599" s="91">
        <v>0</v>
      </c>
      <c r="AB599" s="91">
        <v>0</v>
      </c>
      <c r="AC599" s="132">
        <f>(VLOOKUP($H$8,Prices[],2,FALSE)*H599)+(VLOOKUP($I$8,Prices[],2,FALSE)*I599)+(VLOOKUP($J$8,Prices[],2,FALSE)*J599)+(VLOOKUP($K$8,Prices[],2,FALSE)*K599)+(VLOOKUP($L$8,Prices[],2,FALSE)*L599)+(VLOOKUP($M$8,Prices[],2,FALSE)*M599)+(VLOOKUP($N$8,Prices[],2,FALSE)*N599)+(VLOOKUP($T$8,Prices[],2,FALSE)*T599)+(VLOOKUP($U$8,Prices[],2,FALSE)*U599)+(VLOOKUP($V$8,Prices[],2,FALSE)*V599)+(VLOOKUP($W$8,Prices[],2,FALSE)*W599)+(VLOOKUP($X$8,Prices[],2,FALSE)*X599)+(VLOOKUP($Y$8,Prices[],2,FALSE)*Y599)+(VLOOKUP($Z$8,Prices[],2,FALSE)*Z599)+(VLOOKUP($AB$8,Prices[],2,FALSE)*AB599)+(VLOOKUP($O$8,Prices[],2,FALSE)*O599)+(VLOOKUP($P$8,Prices[],2,FALSE)*P599)+(VLOOKUP($Q$8,Prices[],2,FALSE)*Q599)+(VLOOKUP($R$8,Prices[],2,FALSE)*R599)+(VLOOKUP($AA$8,Prices[],2,FALSE)*AA599)+(VLOOKUP($S$8,Prices[],2,FALSE)*S599)</f>
        <v>4191500</v>
      </c>
      <c r="AE599" s="132">
        <f t="shared" si="37"/>
        <v>11</v>
      </c>
      <c r="AF599" s="91"/>
      <c r="AG599" s="91"/>
      <c r="AH599" s="91"/>
      <c r="AI599" s="91"/>
      <c r="AJ599" s="91"/>
      <c r="AK599" s="91"/>
      <c r="AL599" s="91">
        <v>3</v>
      </c>
      <c r="AM599" s="91">
        <v>2</v>
      </c>
      <c r="AN599" s="91"/>
      <c r="AO599" s="91"/>
      <c r="AP599" s="91">
        <v>6</v>
      </c>
      <c r="AQ599" s="91"/>
      <c r="AR599" s="91"/>
      <c r="AS599" s="91"/>
      <c r="AT599" s="91"/>
      <c r="AU599" s="132">
        <f>(VLOOKUP($AF$8,Prices[],2,FALSE)*AF599)+(VLOOKUP($AG$8,Prices[],2,FALSE)*AG599)+(VLOOKUP($AH$8,Prices[],2,FALSE)*AH599)+(VLOOKUP($AI$8,Prices[],2,FALSE)*AI599)+(VLOOKUP($AJ$8,Prices[],2,FALSE)*AJ599)+(VLOOKUP($AK$8,Prices[],2,FALSE)*AK599)+(VLOOKUP($AL$8,Prices[],2,FALSE)*AL599)+(VLOOKUP($AM$8,Prices[],2,FALSE)*AM599)+(VLOOKUP($AN$8,Prices[],2,FALSE)*AN599)+(VLOOKUP($AO$8,Prices[],2,FALSE)*AO599)+(VLOOKUP($AP$8,Prices[],2,FALSE)*AP599)+(VLOOKUP($AT$8,Prices[],2,FALSE)*AT599)+(VLOOKUP($AQ$8,Prices[],2,FALSE)*AQ599)+(VLOOKUP($AR$8,Prices[],2,FALSE)*AR599)+(VLOOKUP($AS$8,Prices[],2,FALSE)*AS599)</f>
        <v>1392500</v>
      </c>
      <c r="AV599" s="132">
        <f t="shared" si="38"/>
        <v>1467025</v>
      </c>
      <c r="AW599" s="91" t="str">
        <f t="shared" si="39"/>
        <v>Credit is within Limit</v>
      </c>
      <c r="AX599" s="91" t="str">
        <f>IFERROR(IF(VLOOKUP(C599,'Overdue Credits'!$A:$F,6,0)&gt;2,"High Risk Customer",IF(VLOOKUP(C599,'Overdue Credits'!$A:$F,6,0)&gt;0,"Medium Risk Customer","Low Risk Customer")),"Low Risk Customer")</f>
        <v>Low Risk Customer</v>
      </c>
    </row>
    <row r="600" spans="1:50" x14ac:dyDescent="0.3">
      <c r="A600" s="14">
        <v>592</v>
      </c>
      <c r="B600" s="14" t="s">
        <v>23</v>
      </c>
      <c r="C600" s="14" t="s">
        <v>193</v>
      </c>
      <c r="D600" s="14"/>
      <c r="E600" s="14" t="s">
        <v>194</v>
      </c>
      <c r="F600" s="14" t="s">
        <v>752</v>
      </c>
      <c r="G600" s="137">
        <f t="shared" si="36"/>
        <v>0</v>
      </c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132">
        <f>(VLOOKUP($H$8,Prices[],2,FALSE)*H600)+(VLOOKUP($I$8,Prices[],2,FALSE)*I600)+(VLOOKUP($J$8,Prices[],2,FALSE)*J600)+(VLOOKUP($K$8,Prices[],2,FALSE)*K600)+(VLOOKUP($L$8,Prices[],2,FALSE)*L600)+(VLOOKUP($M$8,Prices[],2,FALSE)*M600)+(VLOOKUP($N$8,Prices[],2,FALSE)*N600)+(VLOOKUP($T$8,Prices[],2,FALSE)*T600)+(VLOOKUP($U$8,Prices[],2,FALSE)*U600)+(VLOOKUP($V$8,Prices[],2,FALSE)*V600)+(VLOOKUP($W$8,Prices[],2,FALSE)*W600)+(VLOOKUP($X$8,Prices[],2,FALSE)*X600)+(VLOOKUP($Y$8,Prices[],2,FALSE)*Y600)+(VLOOKUP($Z$8,Prices[],2,FALSE)*Z600)+(VLOOKUP($AB$8,Prices[],2,FALSE)*AB600)+(VLOOKUP($O$8,Prices[],2,FALSE)*O600)+(VLOOKUP($P$8,Prices[],2,FALSE)*P600)+(VLOOKUP($Q$8,Prices[],2,FALSE)*Q600)+(VLOOKUP($R$8,Prices[],2,FALSE)*R600)+(VLOOKUP($AA$8,Prices[],2,FALSE)*AA600)+(VLOOKUP($S$8,Prices[],2,FALSE)*S600)</f>
        <v>0</v>
      </c>
      <c r="AE600" s="132">
        <f t="shared" si="37"/>
        <v>0</v>
      </c>
      <c r="AF600" s="91"/>
      <c r="AG600" s="91"/>
      <c r="AH600" s="91"/>
      <c r="AI600" s="91"/>
      <c r="AJ600" s="91"/>
      <c r="AK600" s="91"/>
      <c r="AL600" s="91"/>
      <c r="AM600" s="91"/>
      <c r="AN600" s="91"/>
      <c r="AO600" s="91"/>
      <c r="AP600" s="91"/>
      <c r="AQ600" s="91"/>
      <c r="AR600" s="91"/>
      <c r="AS600" s="91"/>
      <c r="AT600" s="91"/>
      <c r="AU600" s="132">
        <f>(VLOOKUP($AF$8,Prices[],2,FALSE)*AF600)+(VLOOKUP($AG$8,Prices[],2,FALSE)*AG600)+(VLOOKUP($AH$8,Prices[],2,FALSE)*AH600)+(VLOOKUP($AI$8,Prices[],2,FALSE)*AI600)+(VLOOKUP($AJ$8,Prices[],2,FALSE)*AJ600)+(VLOOKUP($AK$8,Prices[],2,FALSE)*AK600)+(VLOOKUP($AL$8,Prices[],2,FALSE)*AL600)+(VLOOKUP($AM$8,Prices[],2,FALSE)*AM600)+(VLOOKUP($AN$8,Prices[],2,FALSE)*AN600)+(VLOOKUP($AO$8,Prices[],2,FALSE)*AO600)+(VLOOKUP($AP$8,Prices[],2,FALSE)*AP600)+(VLOOKUP($AT$8,Prices[],2,FALSE)*AT600)+(VLOOKUP($AQ$8,Prices[],2,FALSE)*AQ600)+(VLOOKUP($AR$8,Prices[],2,FALSE)*AR600)+(VLOOKUP($AS$8,Prices[],2,FALSE)*AS600)</f>
        <v>0</v>
      </c>
      <c r="AV600" s="132">
        <f t="shared" si="38"/>
        <v>0</v>
      </c>
      <c r="AW600" s="91" t="str">
        <f t="shared" si="39"/>
        <v xml:space="preserve"> </v>
      </c>
      <c r="AX600" s="91" t="str">
        <f>IFERROR(IF(VLOOKUP(C600,'Overdue Credits'!$A:$F,6,0)&gt;2,"High Risk Customer",IF(VLOOKUP(C600,'Overdue Credits'!$A:$F,6,0)&gt;0,"Medium Risk Customer","Low Risk Customer")),"Low Risk Customer")</f>
        <v>High Risk Customer</v>
      </c>
    </row>
    <row r="601" spans="1:50" x14ac:dyDescent="0.3">
      <c r="A601" s="14">
        <v>593</v>
      </c>
      <c r="B601" s="14" t="s">
        <v>23</v>
      </c>
      <c r="C601" s="14" t="s">
        <v>315</v>
      </c>
      <c r="D601" s="14"/>
      <c r="E601" s="14" t="s">
        <v>316</v>
      </c>
      <c r="F601" s="14" t="s">
        <v>753</v>
      </c>
      <c r="G601" s="137">
        <f t="shared" si="36"/>
        <v>0</v>
      </c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132">
        <f>(VLOOKUP($H$8,Prices[],2,FALSE)*H601)+(VLOOKUP($I$8,Prices[],2,FALSE)*I601)+(VLOOKUP($J$8,Prices[],2,FALSE)*J601)+(VLOOKUP($K$8,Prices[],2,FALSE)*K601)+(VLOOKUP($L$8,Prices[],2,FALSE)*L601)+(VLOOKUP($M$8,Prices[],2,FALSE)*M601)+(VLOOKUP($N$8,Prices[],2,FALSE)*N601)+(VLOOKUP($T$8,Prices[],2,FALSE)*T601)+(VLOOKUP($U$8,Prices[],2,FALSE)*U601)+(VLOOKUP($V$8,Prices[],2,FALSE)*V601)+(VLOOKUP($W$8,Prices[],2,FALSE)*W601)+(VLOOKUP($X$8,Prices[],2,FALSE)*X601)+(VLOOKUP($Y$8,Prices[],2,FALSE)*Y601)+(VLOOKUP($Z$8,Prices[],2,FALSE)*Z601)+(VLOOKUP($AB$8,Prices[],2,FALSE)*AB601)+(VLOOKUP($O$8,Prices[],2,FALSE)*O601)+(VLOOKUP($P$8,Prices[],2,FALSE)*P601)+(VLOOKUP($Q$8,Prices[],2,FALSE)*Q601)+(VLOOKUP($R$8,Prices[],2,FALSE)*R601)+(VLOOKUP($AA$8,Prices[],2,FALSE)*AA601)+(VLOOKUP($S$8,Prices[],2,FALSE)*S601)</f>
        <v>0</v>
      </c>
      <c r="AE601" s="132">
        <f t="shared" si="37"/>
        <v>0</v>
      </c>
      <c r="AF601" s="91"/>
      <c r="AG601" s="91"/>
      <c r="AH601" s="91"/>
      <c r="AI601" s="91"/>
      <c r="AJ601" s="91"/>
      <c r="AK601" s="91"/>
      <c r="AL601" s="91"/>
      <c r="AM601" s="91"/>
      <c r="AN601" s="91"/>
      <c r="AO601" s="91"/>
      <c r="AP601" s="91"/>
      <c r="AQ601" s="91"/>
      <c r="AR601" s="91"/>
      <c r="AS601" s="91"/>
      <c r="AT601" s="91"/>
      <c r="AU601" s="132">
        <f>(VLOOKUP($AF$8,Prices[],2,FALSE)*AF601)+(VLOOKUP($AG$8,Prices[],2,FALSE)*AG601)+(VLOOKUP($AH$8,Prices[],2,FALSE)*AH601)+(VLOOKUP($AI$8,Prices[],2,FALSE)*AI601)+(VLOOKUP($AJ$8,Prices[],2,FALSE)*AJ601)+(VLOOKUP($AK$8,Prices[],2,FALSE)*AK601)+(VLOOKUP($AL$8,Prices[],2,FALSE)*AL601)+(VLOOKUP($AM$8,Prices[],2,FALSE)*AM601)+(VLOOKUP($AN$8,Prices[],2,FALSE)*AN601)+(VLOOKUP($AO$8,Prices[],2,FALSE)*AO601)+(VLOOKUP($AP$8,Prices[],2,FALSE)*AP601)+(VLOOKUP($AT$8,Prices[],2,FALSE)*AT601)+(VLOOKUP($AQ$8,Prices[],2,FALSE)*AQ601)+(VLOOKUP($AR$8,Prices[],2,FALSE)*AR601)+(VLOOKUP($AS$8,Prices[],2,FALSE)*AS601)</f>
        <v>0</v>
      </c>
      <c r="AV601" s="132">
        <f t="shared" si="38"/>
        <v>0</v>
      </c>
      <c r="AW601" s="91" t="str">
        <f t="shared" si="39"/>
        <v xml:space="preserve"> </v>
      </c>
      <c r="AX601" s="91" t="str">
        <f>IFERROR(IF(VLOOKUP(C601,'Overdue Credits'!$A:$F,6,0)&gt;2,"High Risk Customer",IF(VLOOKUP(C601,'Overdue Credits'!$A:$F,6,0)&gt;0,"Medium Risk Customer","Low Risk Customer")),"Low Risk Customer")</f>
        <v>Low Risk Customer</v>
      </c>
    </row>
    <row r="602" spans="1:50" x14ac:dyDescent="0.3">
      <c r="A602" s="14">
        <v>594</v>
      </c>
      <c r="B602" s="14" t="s">
        <v>23</v>
      </c>
      <c r="C602" s="14" t="s">
        <v>913</v>
      </c>
      <c r="D602" s="14"/>
      <c r="E602" s="14" t="s">
        <v>1195</v>
      </c>
      <c r="F602" s="14" t="s">
        <v>753</v>
      </c>
      <c r="G602" s="137">
        <f t="shared" si="36"/>
        <v>0</v>
      </c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132">
        <f>(VLOOKUP($H$8,Prices[],2,FALSE)*H602)+(VLOOKUP($I$8,Prices[],2,FALSE)*I602)+(VLOOKUP($J$8,Prices[],2,FALSE)*J602)+(VLOOKUP($K$8,Prices[],2,FALSE)*K602)+(VLOOKUP($L$8,Prices[],2,FALSE)*L602)+(VLOOKUP($M$8,Prices[],2,FALSE)*M602)+(VLOOKUP($N$8,Prices[],2,FALSE)*N602)+(VLOOKUP($T$8,Prices[],2,FALSE)*T602)+(VLOOKUP($U$8,Prices[],2,FALSE)*U602)+(VLOOKUP($V$8,Prices[],2,FALSE)*V602)+(VLOOKUP($W$8,Prices[],2,FALSE)*W602)+(VLOOKUP($X$8,Prices[],2,FALSE)*X602)+(VLOOKUP($Y$8,Prices[],2,FALSE)*Y602)+(VLOOKUP($Z$8,Prices[],2,FALSE)*Z602)+(VLOOKUP($AB$8,Prices[],2,FALSE)*AB602)+(VLOOKUP($O$8,Prices[],2,FALSE)*O602)+(VLOOKUP($P$8,Prices[],2,FALSE)*P602)+(VLOOKUP($Q$8,Prices[],2,FALSE)*Q602)+(VLOOKUP($R$8,Prices[],2,FALSE)*R602)+(VLOOKUP($AA$8,Prices[],2,FALSE)*AA602)+(VLOOKUP($S$8,Prices[],2,FALSE)*S602)</f>
        <v>0</v>
      </c>
      <c r="AE602" s="132">
        <f t="shared" si="37"/>
        <v>0</v>
      </c>
      <c r="AF602" s="91"/>
      <c r="AG602" s="91"/>
      <c r="AH602" s="91"/>
      <c r="AI602" s="91"/>
      <c r="AJ602" s="91"/>
      <c r="AK602" s="91"/>
      <c r="AL602" s="91"/>
      <c r="AM602" s="91"/>
      <c r="AN602" s="91"/>
      <c r="AO602" s="91"/>
      <c r="AP602" s="91"/>
      <c r="AQ602" s="91"/>
      <c r="AR602" s="91"/>
      <c r="AS602" s="91"/>
      <c r="AT602" s="91"/>
      <c r="AU602" s="132">
        <f>(VLOOKUP($AF$8,Prices[],2,FALSE)*AF602)+(VLOOKUP($AG$8,Prices[],2,FALSE)*AG602)+(VLOOKUP($AH$8,Prices[],2,FALSE)*AH602)+(VLOOKUP($AI$8,Prices[],2,FALSE)*AI602)+(VLOOKUP($AJ$8,Prices[],2,FALSE)*AJ602)+(VLOOKUP($AK$8,Prices[],2,FALSE)*AK602)+(VLOOKUP($AL$8,Prices[],2,FALSE)*AL602)+(VLOOKUP($AM$8,Prices[],2,FALSE)*AM602)+(VLOOKUP($AN$8,Prices[],2,FALSE)*AN602)+(VLOOKUP($AO$8,Prices[],2,FALSE)*AO602)+(VLOOKUP($AP$8,Prices[],2,FALSE)*AP602)+(VLOOKUP($AT$8,Prices[],2,FALSE)*AT602)+(VLOOKUP($AQ$8,Prices[],2,FALSE)*AQ602)+(VLOOKUP($AR$8,Prices[],2,FALSE)*AR602)+(VLOOKUP($AS$8,Prices[],2,FALSE)*AS602)</f>
        <v>0</v>
      </c>
      <c r="AV602" s="132">
        <f t="shared" si="38"/>
        <v>0</v>
      </c>
      <c r="AW602" s="91" t="str">
        <f t="shared" si="39"/>
        <v xml:space="preserve"> </v>
      </c>
      <c r="AX602" s="91" t="str">
        <f>IFERROR(IF(VLOOKUP(C602,'Overdue Credits'!$A:$F,6,0)&gt;2,"High Risk Customer",IF(VLOOKUP(C602,'Overdue Credits'!$A:$F,6,0)&gt;0,"Medium Risk Customer","Low Risk Customer")),"Low Risk Customer")</f>
        <v>Low Risk Customer</v>
      </c>
    </row>
    <row r="603" spans="1:50" x14ac:dyDescent="0.3">
      <c r="A603" s="14">
        <v>595</v>
      </c>
      <c r="B603" s="14" t="s">
        <v>23</v>
      </c>
      <c r="C603" s="14" t="s">
        <v>181</v>
      </c>
      <c r="D603" s="14"/>
      <c r="E603" s="14" t="s">
        <v>182</v>
      </c>
      <c r="F603" s="14" t="s">
        <v>752</v>
      </c>
      <c r="G603" s="137">
        <f t="shared" si="36"/>
        <v>35</v>
      </c>
      <c r="H603" s="91">
        <v>0</v>
      </c>
      <c r="I603" s="91">
        <v>0</v>
      </c>
      <c r="J603" s="91"/>
      <c r="K603" s="91">
        <v>3</v>
      </c>
      <c r="L603" s="91">
        <v>0</v>
      </c>
      <c r="M603" s="91"/>
      <c r="N603" s="91">
        <v>14</v>
      </c>
      <c r="O603" s="91">
        <v>3</v>
      </c>
      <c r="P603" s="91">
        <v>0</v>
      </c>
      <c r="Q603" s="91">
        <v>0</v>
      </c>
      <c r="R603" s="91">
        <v>0</v>
      </c>
      <c r="S603" s="91">
        <v>0</v>
      </c>
      <c r="T603" s="91">
        <v>0</v>
      </c>
      <c r="U603" s="91">
        <v>0</v>
      </c>
      <c r="V603" s="91">
        <v>9</v>
      </c>
      <c r="W603" s="91"/>
      <c r="X603" s="91">
        <v>6</v>
      </c>
      <c r="Y603" s="91">
        <v>0</v>
      </c>
      <c r="Z603" s="91">
        <v>0</v>
      </c>
      <c r="AA603" s="91">
        <v>0</v>
      </c>
      <c r="AB603" s="91">
        <v>0</v>
      </c>
      <c r="AC603" s="132">
        <f>(VLOOKUP($H$8,Prices[],2,FALSE)*H603)+(VLOOKUP($I$8,Prices[],2,FALSE)*I603)+(VLOOKUP($J$8,Prices[],2,FALSE)*J603)+(VLOOKUP($K$8,Prices[],2,FALSE)*K603)+(VLOOKUP($L$8,Prices[],2,FALSE)*L603)+(VLOOKUP($M$8,Prices[],2,FALSE)*M603)+(VLOOKUP($N$8,Prices[],2,FALSE)*N603)+(VLOOKUP($T$8,Prices[],2,FALSE)*T603)+(VLOOKUP($U$8,Prices[],2,FALSE)*U603)+(VLOOKUP($V$8,Prices[],2,FALSE)*V603)+(VLOOKUP($W$8,Prices[],2,FALSE)*W603)+(VLOOKUP($X$8,Prices[],2,FALSE)*X603)+(VLOOKUP($Y$8,Prices[],2,FALSE)*Y603)+(VLOOKUP($Z$8,Prices[],2,FALSE)*Z603)+(VLOOKUP($AB$8,Prices[],2,FALSE)*AB603)+(VLOOKUP($O$8,Prices[],2,FALSE)*O603)+(VLOOKUP($P$8,Prices[],2,FALSE)*P603)+(VLOOKUP($Q$8,Prices[],2,FALSE)*Q603)+(VLOOKUP($R$8,Prices[],2,FALSE)*R603)+(VLOOKUP($AA$8,Prices[],2,FALSE)*AA603)+(VLOOKUP($S$8,Prices[],2,FALSE)*S603)</f>
        <v>4053500</v>
      </c>
      <c r="AE603" s="132">
        <f t="shared" si="37"/>
        <v>10</v>
      </c>
      <c r="AF603" s="91"/>
      <c r="AG603" s="91"/>
      <c r="AH603" s="91"/>
      <c r="AI603" s="91"/>
      <c r="AJ603" s="91"/>
      <c r="AK603" s="91"/>
      <c r="AL603" s="91">
        <v>4</v>
      </c>
      <c r="AM603" s="91">
        <v>2</v>
      </c>
      <c r="AN603" s="91"/>
      <c r="AO603" s="91"/>
      <c r="AP603" s="91">
        <v>4</v>
      </c>
      <c r="AQ603" s="91"/>
      <c r="AR603" s="91"/>
      <c r="AS603" s="91"/>
      <c r="AT603" s="91"/>
      <c r="AU603" s="132">
        <f>(VLOOKUP($AF$8,Prices[],2,FALSE)*AF603)+(VLOOKUP($AG$8,Prices[],2,FALSE)*AG603)+(VLOOKUP($AH$8,Prices[],2,FALSE)*AH603)+(VLOOKUP($AI$8,Prices[],2,FALSE)*AI603)+(VLOOKUP($AJ$8,Prices[],2,FALSE)*AJ603)+(VLOOKUP($AK$8,Prices[],2,FALSE)*AK603)+(VLOOKUP($AL$8,Prices[],2,FALSE)*AL603)+(VLOOKUP($AM$8,Prices[],2,FALSE)*AM603)+(VLOOKUP($AN$8,Prices[],2,FALSE)*AN603)+(VLOOKUP($AO$8,Prices[],2,FALSE)*AO603)+(VLOOKUP($AP$8,Prices[],2,FALSE)*AP603)+(VLOOKUP($AT$8,Prices[],2,FALSE)*AT603)+(VLOOKUP($AQ$8,Prices[],2,FALSE)*AQ603)+(VLOOKUP($AR$8,Prices[],2,FALSE)*AR603)+(VLOOKUP($AS$8,Prices[],2,FALSE)*AS603)</f>
        <v>1335000</v>
      </c>
      <c r="AV603" s="132">
        <f t="shared" si="38"/>
        <v>1418725</v>
      </c>
      <c r="AW603" s="91" t="str">
        <f t="shared" si="39"/>
        <v>Credit is within Limit</v>
      </c>
      <c r="AX603" s="91" t="str">
        <f>IFERROR(IF(VLOOKUP(C603,'Overdue Credits'!$A:$F,6,0)&gt;2,"High Risk Customer",IF(VLOOKUP(C603,'Overdue Credits'!$A:$F,6,0)&gt;0,"Medium Risk Customer","Low Risk Customer")),"Low Risk Customer")</f>
        <v>Low Risk Customer</v>
      </c>
    </row>
    <row r="604" spans="1:50" x14ac:dyDescent="0.3">
      <c r="A604" s="14">
        <v>596</v>
      </c>
      <c r="B604" s="14" t="s">
        <v>23</v>
      </c>
      <c r="C604" s="14" t="s">
        <v>911</v>
      </c>
      <c r="D604" s="14"/>
      <c r="E604" s="14" t="s">
        <v>912</v>
      </c>
      <c r="F604" s="14" t="s">
        <v>752</v>
      </c>
      <c r="G604" s="137">
        <f t="shared" si="36"/>
        <v>35</v>
      </c>
      <c r="H604" s="91">
        <v>0</v>
      </c>
      <c r="I604" s="91">
        <v>0</v>
      </c>
      <c r="J604" s="91"/>
      <c r="K604" s="91">
        <v>2</v>
      </c>
      <c r="L604" s="91">
        <v>0</v>
      </c>
      <c r="M604" s="91"/>
      <c r="N604" s="91">
        <v>13</v>
      </c>
      <c r="O604" s="91">
        <v>4</v>
      </c>
      <c r="P604" s="91">
        <v>0</v>
      </c>
      <c r="Q604" s="91">
        <v>0</v>
      </c>
      <c r="R604" s="91">
        <v>0</v>
      </c>
      <c r="S604" s="91">
        <v>0</v>
      </c>
      <c r="T604" s="91">
        <v>0</v>
      </c>
      <c r="U604" s="91">
        <v>0</v>
      </c>
      <c r="V604" s="91">
        <v>9</v>
      </c>
      <c r="W604" s="91">
        <v>0</v>
      </c>
      <c r="X604" s="91">
        <v>7</v>
      </c>
      <c r="Y604" s="91">
        <v>0</v>
      </c>
      <c r="Z604" s="91">
        <v>0</v>
      </c>
      <c r="AA604" s="91">
        <v>0</v>
      </c>
      <c r="AB604" s="91">
        <v>0</v>
      </c>
      <c r="AC604" s="132">
        <f>(VLOOKUP($H$8,Prices[],2,FALSE)*H604)+(VLOOKUP($I$8,Prices[],2,FALSE)*I604)+(VLOOKUP($J$8,Prices[],2,FALSE)*J604)+(VLOOKUP($K$8,Prices[],2,FALSE)*K604)+(VLOOKUP($L$8,Prices[],2,FALSE)*L604)+(VLOOKUP($M$8,Prices[],2,FALSE)*M604)+(VLOOKUP($N$8,Prices[],2,FALSE)*N604)+(VLOOKUP($T$8,Prices[],2,FALSE)*T604)+(VLOOKUP($U$8,Prices[],2,FALSE)*U604)+(VLOOKUP($V$8,Prices[],2,FALSE)*V604)+(VLOOKUP($W$8,Prices[],2,FALSE)*W604)+(VLOOKUP($X$8,Prices[],2,FALSE)*X604)+(VLOOKUP($Y$8,Prices[],2,FALSE)*Y604)+(VLOOKUP($Z$8,Prices[],2,FALSE)*Z604)+(VLOOKUP($AB$8,Prices[],2,FALSE)*AB604)+(VLOOKUP($O$8,Prices[],2,FALSE)*O604)+(VLOOKUP($P$8,Prices[],2,FALSE)*P604)+(VLOOKUP($Q$8,Prices[],2,FALSE)*Q604)+(VLOOKUP($R$8,Prices[],2,FALSE)*R604)+(VLOOKUP($AA$8,Prices[],2,FALSE)*AA604)+(VLOOKUP($S$8,Prices[],2,FALSE)*S604)</f>
        <v>4159000</v>
      </c>
      <c r="AE604" s="132">
        <f t="shared" si="37"/>
        <v>11</v>
      </c>
      <c r="AF604" s="91"/>
      <c r="AG604" s="91"/>
      <c r="AH604" s="91"/>
      <c r="AI604" s="91"/>
      <c r="AJ604" s="91"/>
      <c r="AK604" s="91"/>
      <c r="AL604" s="91">
        <v>2</v>
      </c>
      <c r="AM604" s="91">
        <v>2</v>
      </c>
      <c r="AN604" s="91"/>
      <c r="AO604" s="91"/>
      <c r="AP604" s="91">
        <v>7</v>
      </c>
      <c r="AQ604" s="91"/>
      <c r="AR604" s="91"/>
      <c r="AS604" s="91"/>
      <c r="AT604" s="91"/>
      <c r="AU604" s="132">
        <f>(VLOOKUP($AF$8,Prices[],2,FALSE)*AF604)+(VLOOKUP($AG$8,Prices[],2,FALSE)*AG604)+(VLOOKUP($AH$8,Prices[],2,FALSE)*AH604)+(VLOOKUP($AI$8,Prices[],2,FALSE)*AI604)+(VLOOKUP($AJ$8,Prices[],2,FALSE)*AJ604)+(VLOOKUP($AK$8,Prices[],2,FALSE)*AK604)+(VLOOKUP($AL$8,Prices[],2,FALSE)*AL604)+(VLOOKUP($AM$8,Prices[],2,FALSE)*AM604)+(VLOOKUP($AN$8,Prices[],2,FALSE)*AN604)+(VLOOKUP($AO$8,Prices[],2,FALSE)*AO604)+(VLOOKUP($AP$8,Prices[],2,FALSE)*AP604)+(VLOOKUP($AT$8,Prices[],2,FALSE)*AT604)+(VLOOKUP($AQ$8,Prices[],2,FALSE)*AQ604)+(VLOOKUP($AR$8,Prices[],2,FALSE)*AR604)+(VLOOKUP($AS$8,Prices[],2,FALSE)*AS604)</f>
        <v>1345000</v>
      </c>
      <c r="AV604" s="132">
        <f t="shared" si="38"/>
        <v>1455650</v>
      </c>
      <c r="AW604" s="91" t="str">
        <f t="shared" si="39"/>
        <v>Credit is within Limit</v>
      </c>
      <c r="AX604" s="91" t="str">
        <f>IFERROR(IF(VLOOKUP(C604,'Overdue Credits'!$A:$F,6,0)&gt;2,"High Risk Customer",IF(VLOOKUP(C604,'Overdue Credits'!$A:$F,6,0)&gt;0,"Medium Risk Customer","Low Risk Customer")),"Low Risk Customer")</f>
        <v>Low Risk Customer</v>
      </c>
    </row>
    <row r="605" spans="1:50" x14ac:dyDescent="0.3">
      <c r="A605" s="14">
        <v>597</v>
      </c>
      <c r="B605" s="14" t="s">
        <v>23</v>
      </c>
      <c r="C605" s="14" t="s">
        <v>161</v>
      </c>
      <c r="D605" s="14"/>
      <c r="E605" s="14" t="s">
        <v>162</v>
      </c>
      <c r="F605" s="14" t="s">
        <v>753</v>
      </c>
      <c r="G605" s="137">
        <f t="shared" si="36"/>
        <v>13</v>
      </c>
      <c r="H605" s="91">
        <v>0</v>
      </c>
      <c r="I605" s="91">
        <v>0</v>
      </c>
      <c r="J605" s="91">
        <v>1</v>
      </c>
      <c r="K605" s="91"/>
      <c r="L605" s="91">
        <v>0</v>
      </c>
      <c r="M605" s="91">
        <v>0</v>
      </c>
      <c r="N605" s="91">
        <v>5</v>
      </c>
      <c r="O605" s="91">
        <v>2</v>
      </c>
      <c r="P605" s="91">
        <v>0</v>
      </c>
      <c r="Q605" s="91">
        <v>0</v>
      </c>
      <c r="R605" s="91">
        <v>0</v>
      </c>
      <c r="S605" s="91">
        <v>0</v>
      </c>
      <c r="T605" s="91">
        <v>0</v>
      </c>
      <c r="U605" s="91">
        <v>0</v>
      </c>
      <c r="V605" s="91">
        <v>3</v>
      </c>
      <c r="W605" s="91">
        <v>0</v>
      </c>
      <c r="X605" s="91">
        <v>2</v>
      </c>
      <c r="Y605" s="91">
        <v>0</v>
      </c>
      <c r="Z605" s="91">
        <v>0</v>
      </c>
      <c r="AA605" s="91">
        <v>0</v>
      </c>
      <c r="AB605" s="91">
        <v>0</v>
      </c>
      <c r="AC605" s="132">
        <f>(VLOOKUP($H$8,Prices[],2,FALSE)*H605)+(VLOOKUP($I$8,Prices[],2,FALSE)*I605)+(VLOOKUP($J$8,Prices[],2,FALSE)*J605)+(VLOOKUP($K$8,Prices[],2,FALSE)*K605)+(VLOOKUP($L$8,Prices[],2,FALSE)*L605)+(VLOOKUP($M$8,Prices[],2,FALSE)*M605)+(VLOOKUP($N$8,Prices[],2,FALSE)*N605)+(VLOOKUP($T$8,Prices[],2,FALSE)*T605)+(VLOOKUP($U$8,Prices[],2,FALSE)*U605)+(VLOOKUP($V$8,Prices[],2,FALSE)*V605)+(VLOOKUP($W$8,Prices[],2,FALSE)*W605)+(VLOOKUP($X$8,Prices[],2,FALSE)*X605)+(VLOOKUP($Y$8,Prices[],2,FALSE)*Y605)+(VLOOKUP($Z$8,Prices[],2,FALSE)*Z605)+(VLOOKUP($AB$8,Prices[],2,FALSE)*AB605)+(VLOOKUP($O$8,Prices[],2,FALSE)*O605)+(VLOOKUP($P$8,Prices[],2,FALSE)*P605)+(VLOOKUP($Q$8,Prices[],2,FALSE)*Q605)+(VLOOKUP($R$8,Prices[],2,FALSE)*R605)+(VLOOKUP($AA$8,Prices[],2,FALSE)*AA605)+(VLOOKUP($S$8,Prices[],2,FALSE)*S605)</f>
        <v>1638500</v>
      </c>
      <c r="AE605" s="132">
        <f t="shared" si="37"/>
        <v>4</v>
      </c>
      <c r="AF605" s="91"/>
      <c r="AG605" s="91"/>
      <c r="AH605" s="91"/>
      <c r="AI605" s="91"/>
      <c r="AJ605" s="91"/>
      <c r="AK605" s="91">
        <v>1</v>
      </c>
      <c r="AL605" s="91">
        <v>1</v>
      </c>
      <c r="AM605" s="91"/>
      <c r="AN605" s="91"/>
      <c r="AO605" s="91"/>
      <c r="AP605" s="91">
        <v>2</v>
      </c>
      <c r="AQ605" s="91"/>
      <c r="AR605" s="91"/>
      <c r="AS605" s="91"/>
      <c r="AT605" s="91"/>
      <c r="AU605" s="132">
        <f>(VLOOKUP($AF$8,Prices[],2,FALSE)*AF605)+(VLOOKUP($AG$8,Prices[],2,FALSE)*AG605)+(VLOOKUP($AH$8,Prices[],2,FALSE)*AH605)+(VLOOKUP($AI$8,Prices[],2,FALSE)*AI605)+(VLOOKUP($AJ$8,Prices[],2,FALSE)*AJ605)+(VLOOKUP($AK$8,Prices[],2,FALSE)*AK605)+(VLOOKUP($AL$8,Prices[],2,FALSE)*AL605)+(VLOOKUP($AM$8,Prices[],2,FALSE)*AM605)+(VLOOKUP($AN$8,Prices[],2,FALSE)*AN605)+(VLOOKUP($AO$8,Prices[],2,FALSE)*AO605)+(VLOOKUP($AP$8,Prices[],2,FALSE)*AP605)+(VLOOKUP($AT$8,Prices[],2,FALSE)*AT605)+(VLOOKUP($AQ$8,Prices[],2,FALSE)*AQ605)+(VLOOKUP($AR$8,Prices[],2,FALSE)*AR605)+(VLOOKUP($AS$8,Prices[],2,FALSE)*AS605)</f>
        <v>507000</v>
      </c>
      <c r="AV605" s="132">
        <f t="shared" si="38"/>
        <v>573475</v>
      </c>
      <c r="AW605" s="91" t="str">
        <f t="shared" si="39"/>
        <v>Credit is within Limit</v>
      </c>
      <c r="AX605" s="91" t="str">
        <f>IFERROR(IF(VLOOKUP(C605,'Overdue Credits'!$A:$F,6,0)&gt;2,"High Risk Customer",IF(VLOOKUP(C605,'Overdue Credits'!$A:$F,6,0)&gt;0,"Medium Risk Customer","Low Risk Customer")),"Low Risk Customer")</f>
        <v>Low Risk Customer</v>
      </c>
    </row>
    <row r="606" spans="1:50" x14ac:dyDescent="0.3">
      <c r="A606" s="14">
        <v>598</v>
      </c>
      <c r="B606" s="14" t="s">
        <v>23</v>
      </c>
      <c r="C606" s="14" t="s">
        <v>155</v>
      </c>
      <c r="D606" s="14"/>
      <c r="E606" s="14" t="s">
        <v>156</v>
      </c>
      <c r="F606" s="14" t="s">
        <v>753</v>
      </c>
      <c r="G606" s="137">
        <f t="shared" si="36"/>
        <v>0</v>
      </c>
      <c r="H606" s="91">
        <v>0</v>
      </c>
      <c r="I606" s="91">
        <v>0</v>
      </c>
      <c r="J606" s="91"/>
      <c r="K606" s="91"/>
      <c r="L606" s="91">
        <v>0</v>
      </c>
      <c r="M606" s="91">
        <v>0</v>
      </c>
      <c r="N606" s="91"/>
      <c r="O606" s="91"/>
      <c r="P606" s="91">
        <v>0</v>
      </c>
      <c r="Q606" s="91">
        <v>0</v>
      </c>
      <c r="R606" s="91">
        <v>0</v>
      </c>
      <c r="S606" s="91">
        <v>0</v>
      </c>
      <c r="T606" s="91">
        <v>0</v>
      </c>
      <c r="U606" s="91">
        <v>0</v>
      </c>
      <c r="V606" s="91"/>
      <c r="W606" s="91">
        <v>0</v>
      </c>
      <c r="X606" s="91"/>
      <c r="Y606" s="91">
        <v>0</v>
      </c>
      <c r="Z606" s="91">
        <v>0</v>
      </c>
      <c r="AA606" s="91">
        <v>0</v>
      </c>
      <c r="AB606" s="91">
        <v>0</v>
      </c>
      <c r="AC606" s="132">
        <f>(VLOOKUP($H$8,Prices[],2,FALSE)*H606)+(VLOOKUP($I$8,Prices[],2,FALSE)*I606)+(VLOOKUP($J$8,Prices[],2,FALSE)*J606)+(VLOOKUP($K$8,Prices[],2,FALSE)*K606)+(VLOOKUP($L$8,Prices[],2,FALSE)*L606)+(VLOOKUP($M$8,Prices[],2,FALSE)*M606)+(VLOOKUP($N$8,Prices[],2,FALSE)*N606)+(VLOOKUP($T$8,Prices[],2,FALSE)*T606)+(VLOOKUP($U$8,Prices[],2,FALSE)*U606)+(VLOOKUP($V$8,Prices[],2,FALSE)*V606)+(VLOOKUP($W$8,Prices[],2,FALSE)*W606)+(VLOOKUP($X$8,Prices[],2,FALSE)*X606)+(VLOOKUP($Y$8,Prices[],2,FALSE)*Y606)+(VLOOKUP($Z$8,Prices[],2,FALSE)*Z606)+(VLOOKUP($AB$8,Prices[],2,FALSE)*AB606)+(VLOOKUP($O$8,Prices[],2,FALSE)*O606)+(VLOOKUP($P$8,Prices[],2,FALSE)*P606)+(VLOOKUP($Q$8,Prices[],2,FALSE)*Q606)+(VLOOKUP($R$8,Prices[],2,FALSE)*R606)+(VLOOKUP($AA$8,Prices[],2,FALSE)*AA606)+(VLOOKUP($S$8,Prices[],2,FALSE)*S606)</f>
        <v>0</v>
      </c>
      <c r="AE606" s="132">
        <f t="shared" si="37"/>
        <v>0</v>
      </c>
      <c r="AF606" s="91"/>
      <c r="AG606" s="91"/>
      <c r="AH606" s="91"/>
      <c r="AI606" s="91"/>
      <c r="AJ606" s="91"/>
      <c r="AK606" s="91"/>
      <c r="AL606" s="91"/>
      <c r="AM606" s="91"/>
      <c r="AN606" s="91"/>
      <c r="AO606" s="91"/>
      <c r="AP606" s="91"/>
      <c r="AQ606" s="91"/>
      <c r="AR606" s="91"/>
      <c r="AS606" s="91"/>
      <c r="AT606" s="91"/>
      <c r="AU606" s="132">
        <f>(VLOOKUP($AF$8,Prices[],2,FALSE)*AF606)+(VLOOKUP($AG$8,Prices[],2,FALSE)*AG606)+(VLOOKUP($AH$8,Prices[],2,FALSE)*AH606)+(VLOOKUP($AI$8,Prices[],2,FALSE)*AI606)+(VLOOKUP($AJ$8,Prices[],2,FALSE)*AJ606)+(VLOOKUP($AK$8,Prices[],2,FALSE)*AK606)+(VLOOKUP($AL$8,Prices[],2,FALSE)*AL606)+(VLOOKUP($AM$8,Prices[],2,FALSE)*AM606)+(VLOOKUP($AN$8,Prices[],2,FALSE)*AN606)+(VLOOKUP($AO$8,Prices[],2,FALSE)*AO606)+(VLOOKUP($AP$8,Prices[],2,FALSE)*AP606)+(VLOOKUP($AT$8,Prices[],2,FALSE)*AT606)+(VLOOKUP($AQ$8,Prices[],2,FALSE)*AQ606)+(VLOOKUP($AR$8,Prices[],2,FALSE)*AR606)+(VLOOKUP($AS$8,Prices[],2,FALSE)*AS606)</f>
        <v>0</v>
      </c>
      <c r="AV606" s="132">
        <f t="shared" si="38"/>
        <v>0</v>
      </c>
      <c r="AW606" s="91" t="str">
        <f t="shared" si="39"/>
        <v xml:space="preserve"> </v>
      </c>
      <c r="AX606" s="91" t="str">
        <f>IFERROR(IF(VLOOKUP(C606,'Overdue Credits'!$A:$F,6,0)&gt;2,"High Risk Customer",IF(VLOOKUP(C606,'Overdue Credits'!$A:$F,6,0)&gt;0,"Medium Risk Customer","Low Risk Customer")),"Low Risk Customer")</f>
        <v>Medium Risk Customer</v>
      </c>
    </row>
    <row r="607" spans="1:50" x14ac:dyDescent="0.3">
      <c r="A607" s="14">
        <v>599</v>
      </c>
      <c r="B607" s="14" t="s">
        <v>23</v>
      </c>
      <c r="C607" s="14" t="s">
        <v>209</v>
      </c>
      <c r="D607" s="14"/>
      <c r="E607" s="14" t="s">
        <v>210</v>
      </c>
      <c r="F607" s="14" t="s">
        <v>753</v>
      </c>
      <c r="G607" s="137">
        <f t="shared" si="36"/>
        <v>10</v>
      </c>
      <c r="H607" s="91"/>
      <c r="I607" s="91"/>
      <c r="J607" s="91"/>
      <c r="K607" s="91"/>
      <c r="L607" s="91"/>
      <c r="M607" s="91"/>
      <c r="N607" s="91">
        <v>2</v>
      </c>
      <c r="O607" s="91">
        <v>1</v>
      </c>
      <c r="P607" s="91"/>
      <c r="Q607" s="91"/>
      <c r="R607" s="91"/>
      <c r="S607" s="91"/>
      <c r="T607" s="91"/>
      <c r="U607" s="91"/>
      <c r="V607" s="91">
        <v>5</v>
      </c>
      <c r="W607" s="91"/>
      <c r="X607" s="91">
        <v>2</v>
      </c>
      <c r="Y607" s="91"/>
      <c r="Z607" s="91"/>
      <c r="AA607" s="91"/>
      <c r="AB607" s="91"/>
      <c r="AC607" s="132">
        <f>(VLOOKUP($H$8,Prices[],2,FALSE)*H607)+(VLOOKUP($I$8,Prices[],2,FALSE)*I607)+(VLOOKUP($J$8,Prices[],2,FALSE)*J607)+(VLOOKUP($K$8,Prices[],2,FALSE)*K607)+(VLOOKUP($L$8,Prices[],2,FALSE)*L607)+(VLOOKUP($M$8,Prices[],2,FALSE)*M607)+(VLOOKUP($N$8,Prices[],2,FALSE)*N607)+(VLOOKUP($T$8,Prices[],2,FALSE)*T607)+(VLOOKUP($U$8,Prices[],2,FALSE)*U607)+(VLOOKUP($V$8,Prices[],2,FALSE)*V607)+(VLOOKUP($W$8,Prices[],2,FALSE)*W607)+(VLOOKUP($X$8,Prices[],2,FALSE)*X607)+(VLOOKUP($Y$8,Prices[],2,FALSE)*Y607)+(VLOOKUP($Z$8,Prices[],2,FALSE)*Z607)+(VLOOKUP($AB$8,Prices[],2,FALSE)*AB607)+(VLOOKUP($O$8,Prices[],2,FALSE)*O607)+(VLOOKUP($P$8,Prices[],2,FALSE)*P607)+(VLOOKUP($Q$8,Prices[],2,FALSE)*Q607)+(VLOOKUP($R$8,Prices[],2,FALSE)*R607)+(VLOOKUP($AA$8,Prices[],2,FALSE)*AA607)+(VLOOKUP($S$8,Prices[],2,FALSE)*S607)</f>
        <v>1186000</v>
      </c>
      <c r="AE607" s="132">
        <f t="shared" si="37"/>
        <v>3</v>
      </c>
      <c r="AF607" s="91"/>
      <c r="AG607" s="91"/>
      <c r="AH607" s="91"/>
      <c r="AI607" s="91"/>
      <c r="AJ607" s="91"/>
      <c r="AK607" s="91"/>
      <c r="AL607" s="91">
        <v>1</v>
      </c>
      <c r="AM607" s="91"/>
      <c r="AN607" s="91"/>
      <c r="AO607" s="91"/>
      <c r="AP607" s="91">
        <v>2</v>
      </c>
      <c r="AQ607" s="91"/>
      <c r="AR607" s="91"/>
      <c r="AS607" s="91"/>
      <c r="AT607" s="91"/>
      <c r="AU607" s="132">
        <f>(VLOOKUP($AF$8,Prices[],2,FALSE)*AF607)+(VLOOKUP($AG$8,Prices[],2,FALSE)*AG607)+(VLOOKUP($AH$8,Prices[],2,FALSE)*AH607)+(VLOOKUP($AI$8,Prices[],2,FALSE)*AI607)+(VLOOKUP($AJ$8,Prices[],2,FALSE)*AJ607)+(VLOOKUP($AK$8,Prices[],2,FALSE)*AK607)+(VLOOKUP($AL$8,Prices[],2,FALSE)*AL607)+(VLOOKUP($AM$8,Prices[],2,FALSE)*AM607)+(VLOOKUP($AN$8,Prices[],2,FALSE)*AN607)+(VLOOKUP($AO$8,Prices[],2,FALSE)*AO607)+(VLOOKUP($AP$8,Prices[],2,FALSE)*AP607)+(VLOOKUP($AT$8,Prices[],2,FALSE)*AT607)+(VLOOKUP($AQ$8,Prices[],2,FALSE)*AQ607)+(VLOOKUP($AR$8,Prices[],2,FALSE)*AR607)+(VLOOKUP($AS$8,Prices[],2,FALSE)*AS607)</f>
        <v>362500</v>
      </c>
      <c r="AV607" s="132">
        <f t="shared" si="38"/>
        <v>415100</v>
      </c>
      <c r="AW607" s="91" t="str">
        <f t="shared" si="39"/>
        <v>Credit is within Limit</v>
      </c>
      <c r="AX607" s="91" t="str">
        <f>IFERROR(IF(VLOOKUP(C607,'Overdue Credits'!$A:$F,6,0)&gt;2,"High Risk Customer",IF(VLOOKUP(C607,'Overdue Credits'!$A:$F,6,0)&gt;0,"Medium Risk Customer","Low Risk Customer")),"Low Risk Customer")</f>
        <v>Low Risk Customer</v>
      </c>
    </row>
    <row r="608" spans="1:50" x14ac:dyDescent="0.3">
      <c r="A608" s="14">
        <v>600</v>
      </c>
      <c r="B608" s="14" t="s">
        <v>23</v>
      </c>
      <c r="C608" s="14" t="s">
        <v>185</v>
      </c>
      <c r="D608" s="14"/>
      <c r="E608" s="14" t="s">
        <v>186</v>
      </c>
      <c r="F608" s="14" t="s">
        <v>753</v>
      </c>
      <c r="G608" s="137">
        <f t="shared" si="36"/>
        <v>12</v>
      </c>
      <c r="H608" s="91"/>
      <c r="I608" s="91"/>
      <c r="J608" s="91"/>
      <c r="K608" s="91">
        <v>1</v>
      </c>
      <c r="L608" s="91"/>
      <c r="M608" s="91"/>
      <c r="N608" s="91"/>
      <c r="O608" s="91">
        <v>1</v>
      </c>
      <c r="P608" s="91"/>
      <c r="Q608" s="91"/>
      <c r="R608" s="91"/>
      <c r="S608" s="91"/>
      <c r="T608" s="91"/>
      <c r="U608" s="91"/>
      <c r="V608" s="91">
        <v>9</v>
      </c>
      <c r="W608" s="91"/>
      <c r="X608" s="91">
        <v>1</v>
      </c>
      <c r="Y608" s="91"/>
      <c r="Z608" s="91"/>
      <c r="AA608" s="91"/>
      <c r="AB608" s="91"/>
      <c r="AC608" s="132">
        <f>(VLOOKUP($H$8,Prices[],2,FALSE)*H608)+(VLOOKUP($I$8,Prices[],2,FALSE)*I608)+(VLOOKUP($J$8,Prices[],2,FALSE)*J608)+(VLOOKUP($K$8,Prices[],2,FALSE)*K608)+(VLOOKUP($L$8,Prices[],2,FALSE)*L608)+(VLOOKUP($M$8,Prices[],2,FALSE)*M608)+(VLOOKUP($N$8,Prices[],2,FALSE)*N608)+(VLOOKUP($T$8,Prices[],2,FALSE)*T608)+(VLOOKUP($U$8,Prices[],2,FALSE)*U608)+(VLOOKUP($V$8,Prices[],2,FALSE)*V608)+(VLOOKUP($W$8,Prices[],2,FALSE)*W608)+(VLOOKUP($X$8,Prices[],2,FALSE)*X608)+(VLOOKUP($Y$8,Prices[],2,FALSE)*Y608)+(VLOOKUP($Z$8,Prices[],2,FALSE)*Z608)+(VLOOKUP($AB$8,Prices[],2,FALSE)*AB608)+(VLOOKUP($O$8,Prices[],2,FALSE)*O608)+(VLOOKUP($P$8,Prices[],2,FALSE)*P608)+(VLOOKUP($Q$8,Prices[],2,FALSE)*Q608)+(VLOOKUP($R$8,Prices[],2,FALSE)*R608)+(VLOOKUP($AA$8,Prices[],2,FALSE)*AA608)+(VLOOKUP($S$8,Prices[],2,FALSE)*S608)</f>
        <v>1439000</v>
      </c>
      <c r="AE608" s="132">
        <f t="shared" si="37"/>
        <v>3</v>
      </c>
      <c r="AF608" s="91"/>
      <c r="AG608" s="91"/>
      <c r="AH608" s="91"/>
      <c r="AI608" s="91"/>
      <c r="AJ608" s="91"/>
      <c r="AK608" s="91"/>
      <c r="AL608" s="91">
        <v>1</v>
      </c>
      <c r="AM608" s="91"/>
      <c r="AN608" s="91"/>
      <c r="AO608" s="91"/>
      <c r="AP608" s="91">
        <v>2</v>
      </c>
      <c r="AQ608" s="91"/>
      <c r="AR608" s="91"/>
      <c r="AS608" s="91"/>
      <c r="AT608" s="91"/>
      <c r="AU608" s="132">
        <f>(VLOOKUP($AF$8,Prices[],2,FALSE)*AF608)+(VLOOKUP($AG$8,Prices[],2,FALSE)*AG608)+(VLOOKUP($AH$8,Prices[],2,FALSE)*AH608)+(VLOOKUP($AI$8,Prices[],2,FALSE)*AI608)+(VLOOKUP($AJ$8,Prices[],2,FALSE)*AJ608)+(VLOOKUP($AK$8,Prices[],2,FALSE)*AK608)+(VLOOKUP($AL$8,Prices[],2,FALSE)*AL608)+(VLOOKUP($AM$8,Prices[],2,FALSE)*AM608)+(VLOOKUP($AN$8,Prices[],2,FALSE)*AN608)+(VLOOKUP($AO$8,Prices[],2,FALSE)*AO608)+(VLOOKUP($AP$8,Prices[],2,FALSE)*AP608)+(VLOOKUP($AT$8,Prices[],2,FALSE)*AT608)+(VLOOKUP($AQ$8,Prices[],2,FALSE)*AQ608)+(VLOOKUP($AR$8,Prices[],2,FALSE)*AR608)+(VLOOKUP($AS$8,Prices[],2,FALSE)*AS608)</f>
        <v>362500</v>
      </c>
      <c r="AV608" s="132">
        <f t="shared" si="38"/>
        <v>503649.99999999994</v>
      </c>
      <c r="AW608" s="91" t="str">
        <f t="shared" si="39"/>
        <v>Credit is within Limit</v>
      </c>
      <c r="AX608" s="91" t="str">
        <f>IFERROR(IF(VLOOKUP(C608,'Overdue Credits'!$A:$F,6,0)&gt;2,"High Risk Customer",IF(VLOOKUP(C608,'Overdue Credits'!$A:$F,6,0)&gt;0,"Medium Risk Customer","Low Risk Customer")),"Low Risk Customer")</f>
        <v>Low Risk Customer</v>
      </c>
    </row>
    <row r="609" spans="1:50" x14ac:dyDescent="0.3">
      <c r="A609" s="14">
        <v>601</v>
      </c>
      <c r="B609" s="14" t="s">
        <v>23</v>
      </c>
      <c r="C609" s="14" t="s">
        <v>171</v>
      </c>
      <c r="D609" s="14"/>
      <c r="E609" s="14" t="s">
        <v>172</v>
      </c>
      <c r="F609" s="14" t="s">
        <v>752</v>
      </c>
      <c r="G609" s="137">
        <f t="shared" si="36"/>
        <v>37</v>
      </c>
      <c r="H609" s="91"/>
      <c r="I609" s="91"/>
      <c r="J609" s="91"/>
      <c r="K609" s="91">
        <v>2</v>
      </c>
      <c r="L609" s="91"/>
      <c r="M609" s="91"/>
      <c r="N609" s="91">
        <v>5</v>
      </c>
      <c r="O609" s="91">
        <v>4</v>
      </c>
      <c r="P609" s="91"/>
      <c r="Q609" s="91"/>
      <c r="R609" s="91"/>
      <c r="S609" s="91"/>
      <c r="T609" s="91"/>
      <c r="U609" s="91"/>
      <c r="V609" s="91">
        <v>21</v>
      </c>
      <c r="W609" s="91"/>
      <c r="X609" s="91">
        <v>5</v>
      </c>
      <c r="Y609" s="91"/>
      <c r="Z609" s="91"/>
      <c r="AA609" s="91"/>
      <c r="AB609" s="91"/>
      <c r="AC609" s="132">
        <f>(VLOOKUP($H$8,Prices[],2,FALSE)*H609)+(VLOOKUP($I$8,Prices[],2,FALSE)*I609)+(VLOOKUP($J$8,Prices[],2,FALSE)*J609)+(VLOOKUP($K$8,Prices[],2,FALSE)*K609)+(VLOOKUP($L$8,Prices[],2,FALSE)*L609)+(VLOOKUP($M$8,Prices[],2,FALSE)*M609)+(VLOOKUP($N$8,Prices[],2,FALSE)*N609)+(VLOOKUP($T$8,Prices[],2,FALSE)*T609)+(VLOOKUP($U$8,Prices[],2,FALSE)*U609)+(VLOOKUP($V$8,Prices[],2,FALSE)*V609)+(VLOOKUP($W$8,Prices[],2,FALSE)*W609)+(VLOOKUP($X$8,Prices[],2,FALSE)*X609)+(VLOOKUP($Y$8,Prices[],2,FALSE)*Y609)+(VLOOKUP($Z$8,Prices[],2,FALSE)*Z609)+(VLOOKUP($AB$8,Prices[],2,FALSE)*AB609)+(VLOOKUP($O$8,Prices[],2,FALSE)*O609)+(VLOOKUP($P$8,Prices[],2,FALSE)*P609)+(VLOOKUP($Q$8,Prices[],2,FALSE)*Q609)+(VLOOKUP($R$8,Prices[],2,FALSE)*R609)+(VLOOKUP($AA$8,Prices[],2,FALSE)*AA609)+(VLOOKUP($S$8,Prices[],2,FALSE)*S609)</f>
        <v>4446000</v>
      </c>
      <c r="AE609" s="132">
        <f t="shared" si="37"/>
        <v>0</v>
      </c>
      <c r="AF609" s="91"/>
      <c r="AG609" s="91"/>
      <c r="AH609" s="91"/>
      <c r="AI609" s="91"/>
      <c r="AJ609" s="91"/>
      <c r="AK609" s="91"/>
      <c r="AL609" s="91"/>
      <c r="AM609" s="91"/>
      <c r="AN609" s="91"/>
      <c r="AO609" s="91"/>
      <c r="AP609" s="91"/>
      <c r="AQ609" s="91"/>
      <c r="AR609" s="91"/>
      <c r="AS609" s="91"/>
      <c r="AT609" s="91"/>
      <c r="AU609" s="132">
        <f>(VLOOKUP($AF$8,Prices[],2,FALSE)*AF609)+(VLOOKUP($AG$8,Prices[],2,FALSE)*AG609)+(VLOOKUP($AH$8,Prices[],2,FALSE)*AH609)+(VLOOKUP($AI$8,Prices[],2,FALSE)*AI609)+(VLOOKUP($AJ$8,Prices[],2,FALSE)*AJ609)+(VLOOKUP($AK$8,Prices[],2,FALSE)*AK609)+(VLOOKUP($AL$8,Prices[],2,FALSE)*AL609)+(VLOOKUP($AM$8,Prices[],2,FALSE)*AM609)+(VLOOKUP($AN$8,Prices[],2,FALSE)*AN609)+(VLOOKUP($AO$8,Prices[],2,FALSE)*AO609)+(VLOOKUP($AP$8,Prices[],2,FALSE)*AP609)+(VLOOKUP($AT$8,Prices[],2,FALSE)*AT609)+(VLOOKUP($AQ$8,Prices[],2,FALSE)*AQ609)+(VLOOKUP($AR$8,Prices[],2,FALSE)*AR609)+(VLOOKUP($AS$8,Prices[],2,FALSE)*AS609)</f>
        <v>0</v>
      </c>
      <c r="AV609" s="132">
        <f t="shared" si="38"/>
        <v>1556100</v>
      </c>
      <c r="AW609" s="91" t="str">
        <f t="shared" si="39"/>
        <v xml:space="preserve"> </v>
      </c>
      <c r="AX609" s="91" t="str">
        <f>IFERROR(IF(VLOOKUP(C609,'Overdue Credits'!$A:$F,6,0)&gt;2,"High Risk Customer",IF(VLOOKUP(C609,'Overdue Credits'!$A:$F,6,0)&gt;0,"Medium Risk Customer","Low Risk Customer")),"Low Risk Customer")</f>
        <v>Low Risk Customer</v>
      </c>
    </row>
    <row r="610" spans="1:50" x14ac:dyDescent="0.3">
      <c r="A610" s="14">
        <v>602</v>
      </c>
      <c r="B610" s="14" t="s">
        <v>23</v>
      </c>
      <c r="C610" s="14" t="s">
        <v>233</v>
      </c>
      <c r="D610" s="14"/>
      <c r="E610" s="14" t="s">
        <v>234</v>
      </c>
      <c r="F610" s="14" t="s">
        <v>753</v>
      </c>
      <c r="G610" s="137">
        <f t="shared" si="36"/>
        <v>10</v>
      </c>
      <c r="H610" s="91">
        <v>0</v>
      </c>
      <c r="I610" s="91"/>
      <c r="J610" s="91"/>
      <c r="K610" s="91">
        <v>1</v>
      </c>
      <c r="L610" s="91"/>
      <c r="M610" s="91"/>
      <c r="N610" s="91">
        <v>1</v>
      </c>
      <c r="O610" s="91">
        <v>1</v>
      </c>
      <c r="P610" s="91"/>
      <c r="Q610" s="91"/>
      <c r="R610" s="91">
        <v>1</v>
      </c>
      <c r="S610" s="91"/>
      <c r="T610" s="91"/>
      <c r="U610" s="91"/>
      <c r="V610" s="91">
        <v>4</v>
      </c>
      <c r="W610" s="91"/>
      <c r="X610" s="91">
        <v>2</v>
      </c>
      <c r="Y610" s="91"/>
      <c r="Z610" s="91">
        <v>0</v>
      </c>
      <c r="AA610" s="91">
        <v>0</v>
      </c>
      <c r="AB610" s="91"/>
      <c r="AC610" s="132">
        <f>(VLOOKUP($H$8,Prices[],2,FALSE)*H610)+(VLOOKUP($I$8,Prices[],2,FALSE)*I610)+(VLOOKUP($J$8,Prices[],2,FALSE)*J610)+(VLOOKUP($K$8,Prices[],2,FALSE)*K610)+(VLOOKUP($L$8,Prices[],2,FALSE)*L610)+(VLOOKUP($M$8,Prices[],2,FALSE)*M610)+(VLOOKUP($N$8,Prices[],2,FALSE)*N610)+(VLOOKUP($T$8,Prices[],2,FALSE)*T610)+(VLOOKUP($U$8,Prices[],2,FALSE)*U610)+(VLOOKUP($V$8,Prices[],2,FALSE)*V610)+(VLOOKUP($W$8,Prices[],2,FALSE)*W610)+(VLOOKUP($X$8,Prices[],2,FALSE)*X610)+(VLOOKUP($Y$8,Prices[],2,FALSE)*Y610)+(VLOOKUP($Z$8,Prices[],2,FALSE)*Z610)+(VLOOKUP($AB$8,Prices[],2,FALSE)*AB610)+(VLOOKUP($O$8,Prices[],2,FALSE)*O610)+(VLOOKUP($P$8,Prices[],2,FALSE)*P610)+(VLOOKUP($Q$8,Prices[],2,FALSE)*Q610)+(VLOOKUP($R$8,Prices[],2,FALSE)*R610)+(VLOOKUP($AA$8,Prices[],2,FALSE)*AA610)+(VLOOKUP($S$8,Prices[],2,FALSE)*S610)</f>
        <v>1282500</v>
      </c>
      <c r="AE610" s="132">
        <f t="shared" si="37"/>
        <v>3</v>
      </c>
      <c r="AF610" s="91"/>
      <c r="AG610" s="91"/>
      <c r="AH610" s="91"/>
      <c r="AI610" s="91"/>
      <c r="AJ610" s="91"/>
      <c r="AK610" s="91"/>
      <c r="AL610" s="91">
        <v>1</v>
      </c>
      <c r="AM610" s="91"/>
      <c r="AN610" s="91"/>
      <c r="AO610" s="91"/>
      <c r="AP610" s="91">
        <v>2</v>
      </c>
      <c r="AQ610" s="91"/>
      <c r="AR610" s="91"/>
      <c r="AS610" s="91"/>
      <c r="AT610" s="91"/>
      <c r="AU610" s="132">
        <f>(VLOOKUP($AF$8,Prices[],2,FALSE)*AF610)+(VLOOKUP($AG$8,Prices[],2,FALSE)*AG610)+(VLOOKUP($AH$8,Prices[],2,FALSE)*AH610)+(VLOOKUP($AI$8,Prices[],2,FALSE)*AI610)+(VLOOKUP($AJ$8,Prices[],2,FALSE)*AJ610)+(VLOOKUP($AK$8,Prices[],2,FALSE)*AK610)+(VLOOKUP($AL$8,Prices[],2,FALSE)*AL610)+(VLOOKUP($AM$8,Prices[],2,FALSE)*AM610)+(VLOOKUP($AN$8,Prices[],2,FALSE)*AN610)+(VLOOKUP($AO$8,Prices[],2,FALSE)*AO610)+(VLOOKUP($AP$8,Prices[],2,FALSE)*AP610)+(VLOOKUP($AT$8,Prices[],2,FALSE)*AT610)+(VLOOKUP($AQ$8,Prices[],2,FALSE)*AQ610)+(VLOOKUP($AR$8,Prices[],2,FALSE)*AR610)+(VLOOKUP($AS$8,Prices[],2,FALSE)*AS610)</f>
        <v>362500</v>
      </c>
      <c r="AV610" s="132">
        <f t="shared" si="38"/>
        <v>448875</v>
      </c>
      <c r="AW610" s="91" t="str">
        <f t="shared" si="39"/>
        <v>Credit is within Limit</v>
      </c>
      <c r="AX610" s="91" t="str">
        <f>IFERROR(IF(VLOOKUP(C610,'Overdue Credits'!$A:$F,6,0)&gt;2,"High Risk Customer",IF(VLOOKUP(C610,'Overdue Credits'!$A:$F,6,0)&gt;0,"Medium Risk Customer","Low Risk Customer")),"Low Risk Customer")</f>
        <v>Low Risk Customer</v>
      </c>
    </row>
    <row r="611" spans="1:50" x14ac:dyDescent="0.3">
      <c r="A611" s="14">
        <v>603</v>
      </c>
      <c r="B611" s="14" t="s">
        <v>23</v>
      </c>
      <c r="C611" s="14" t="s">
        <v>896</v>
      </c>
      <c r="D611" s="14"/>
      <c r="E611" s="14" t="s">
        <v>897</v>
      </c>
      <c r="F611" s="14" t="s">
        <v>753</v>
      </c>
      <c r="G611" s="137">
        <f t="shared" si="36"/>
        <v>10</v>
      </c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>
        <v>3</v>
      </c>
      <c r="S611" s="91"/>
      <c r="T611" s="91"/>
      <c r="U611" s="91"/>
      <c r="V611" s="91">
        <v>2</v>
      </c>
      <c r="W611" s="91"/>
      <c r="X611" s="91">
        <v>5</v>
      </c>
      <c r="Y611" s="91"/>
      <c r="Z611" s="91">
        <v>0</v>
      </c>
      <c r="AA611" s="91">
        <v>0</v>
      </c>
      <c r="AB611" s="91"/>
      <c r="AC611" s="132">
        <f>(VLOOKUP($H$8,Prices[],2,FALSE)*H611)+(VLOOKUP($I$8,Prices[],2,FALSE)*I611)+(VLOOKUP($J$8,Prices[],2,FALSE)*J611)+(VLOOKUP($K$8,Prices[],2,FALSE)*K611)+(VLOOKUP($L$8,Prices[],2,FALSE)*L611)+(VLOOKUP($M$8,Prices[],2,FALSE)*M611)+(VLOOKUP($N$8,Prices[],2,FALSE)*N611)+(VLOOKUP($T$8,Prices[],2,FALSE)*T611)+(VLOOKUP($U$8,Prices[],2,FALSE)*U611)+(VLOOKUP($V$8,Prices[],2,FALSE)*V611)+(VLOOKUP($W$8,Prices[],2,FALSE)*W611)+(VLOOKUP($X$8,Prices[],2,FALSE)*X611)+(VLOOKUP($Y$8,Prices[],2,FALSE)*Y611)+(VLOOKUP($Z$8,Prices[],2,FALSE)*Z611)+(VLOOKUP($AB$8,Prices[],2,FALSE)*AB611)+(VLOOKUP($O$8,Prices[],2,FALSE)*O611)+(VLOOKUP($P$8,Prices[],2,FALSE)*P611)+(VLOOKUP($Q$8,Prices[],2,FALSE)*Q611)+(VLOOKUP($R$8,Prices[],2,FALSE)*R611)+(VLOOKUP($AA$8,Prices[],2,FALSE)*AA611)+(VLOOKUP($S$8,Prices[],2,FALSE)*S611)</f>
        <v>1370000</v>
      </c>
      <c r="AE611" s="132">
        <f t="shared" si="37"/>
        <v>0</v>
      </c>
      <c r="AF611" s="91"/>
      <c r="AG611" s="91"/>
      <c r="AH611" s="91"/>
      <c r="AI611" s="91"/>
      <c r="AJ611" s="91"/>
      <c r="AK611" s="91"/>
      <c r="AL611" s="91"/>
      <c r="AM611" s="91"/>
      <c r="AN611" s="91"/>
      <c r="AO611" s="91"/>
      <c r="AP611" s="91"/>
      <c r="AQ611" s="91"/>
      <c r="AR611" s="91"/>
      <c r="AS611" s="91"/>
      <c r="AT611" s="91"/>
      <c r="AU611" s="132">
        <f>(VLOOKUP($AF$8,Prices[],2,FALSE)*AF611)+(VLOOKUP($AG$8,Prices[],2,FALSE)*AG611)+(VLOOKUP($AH$8,Prices[],2,FALSE)*AH611)+(VLOOKUP($AI$8,Prices[],2,FALSE)*AI611)+(VLOOKUP($AJ$8,Prices[],2,FALSE)*AJ611)+(VLOOKUP($AK$8,Prices[],2,FALSE)*AK611)+(VLOOKUP($AL$8,Prices[],2,FALSE)*AL611)+(VLOOKUP($AM$8,Prices[],2,FALSE)*AM611)+(VLOOKUP($AN$8,Prices[],2,FALSE)*AN611)+(VLOOKUP($AO$8,Prices[],2,FALSE)*AO611)+(VLOOKUP($AP$8,Prices[],2,FALSE)*AP611)+(VLOOKUP($AT$8,Prices[],2,FALSE)*AT611)+(VLOOKUP($AQ$8,Prices[],2,FALSE)*AQ611)+(VLOOKUP($AR$8,Prices[],2,FALSE)*AR611)+(VLOOKUP($AS$8,Prices[],2,FALSE)*AS611)</f>
        <v>0</v>
      </c>
      <c r="AV611" s="132">
        <f t="shared" si="38"/>
        <v>479499.99999999994</v>
      </c>
      <c r="AW611" s="91" t="str">
        <f t="shared" si="39"/>
        <v xml:space="preserve"> </v>
      </c>
      <c r="AX611" s="91" t="str">
        <f>IFERROR(IF(VLOOKUP(C611,'Overdue Credits'!$A:$F,6,0)&gt;2,"High Risk Customer",IF(VLOOKUP(C611,'Overdue Credits'!$A:$F,6,0)&gt;0,"Medium Risk Customer","Low Risk Customer")),"Low Risk Customer")</f>
        <v>Low Risk Customer</v>
      </c>
    </row>
    <row r="612" spans="1:50" x14ac:dyDescent="0.3">
      <c r="A612" s="14">
        <v>604</v>
      </c>
      <c r="B612" s="14" t="s">
        <v>23</v>
      </c>
      <c r="C612" s="14" t="s">
        <v>231</v>
      </c>
      <c r="D612" s="14"/>
      <c r="E612" s="14" t="s">
        <v>232</v>
      </c>
      <c r="F612" s="14" t="s">
        <v>753</v>
      </c>
      <c r="G612" s="137">
        <f t="shared" si="36"/>
        <v>10</v>
      </c>
      <c r="H612" s="91">
        <v>0</v>
      </c>
      <c r="I612" s="91">
        <v>0</v>
      </c>
      <c r="J612" s="91"/>
      <c r="K612" s="91">
        <v>2</v>
      </c>
      <c r="L612" s="91">
        <v>0</v>
      </c>
      <c r="M612" s="91">
        <v>0</v>
      </c>
      <c r="N612" s="91">
        <v>2</v>
      </c>
      <c r="O612" s="91">
        <v>1</v>
      </c>
      <c r="P612" s="91">
        <v>0</v>
      </c>
      <c r="Q612" s="91">
        <v>0</v>
      </c>
      <c r="R612" s="91">
        <v>0</v>
      </c>
      <c r="S612" s="91">
        <v>0</v>
      </c>
      <c r="T612" s="91">
        <v>0</v>
      </c>
      <c r="U612" s="91">
        <v>0</v>
      </c>
      <c r="V612" s="91">
        <v>3</v>
      </c>
      <c r="W612" s="91">
        <v>0</v>
      </c>
      <c r="X612" s="91">
        <v>2</v>
      </c>
      <c r="Y612" s="91">
        <v>0</v>
      </c>
      <c r="Z612" s="91">
        <v>0</v>
      </c>
      <c r="AA612" s="91">
        <v>0</v>
      </c>
      <c r="AB612" s="91">
        <v>0</v>
      </c>
      <c r="AC612" s="132">
        <f>(VLOOKUP($H$8,Prices[],2,FALSE)*H612)+(VLOOKUP($I$8,Prices[],2,FALSE)*I612)+(VLOOKUP($J$8,Prices[],2,FALSE)*J612)+(VLOOKUP($K$8,Prices[],2,FALSE)*K612)+(VLOOKUP($L$8,Prices[],2,FALSE)*L612)+(VLOOKUP($M$8,Prices[],2,FALSE)*M612)+(VLOOKUP($N$8,Prices[],2,FALSE)*N612)+(VLOOKUP($T$8,Prices[],2,FALSE)*T612)+(VLOOKUP($U$8,Prices[],2,FALSE)*U612)+(VLOOKUP($V$8,Prices[],2,FALSE)*V612)+(VLOOKUP($W$8,Prices[],2,FALSE)*W612)+(VLOOKUP($X$8,Prices[],2,FALSE)*X612)+(VLOOKUP($Y$8,Prices[],2,FALSE)*Y612)+(VLOOKUP($Z$8,Prices[],2,FALSE)*Z612)+(VLOOKUP($AB$8,Prices[],2,FALSE)*AB612)+(VLOOKUP($O$8,Prices[],2,FALSE)*O612)+(VLOOKUP($P$8,Prices[],2,FALSE)*P612)+(VLOOKUP($Q$8,Prices[],2,FALSE)*Q612)+(VLOOKUP($R$8,Prices[],2,FALSE)*R612)+(VLOOKUP($AA$8,Prices[],2,FALSE)*AA612)+(VLOOKUP($S$8,Prices[],2,FALSE)*S612)</f>
        <v>1281000</v>
      </c>
      <c r="AE612" s="132">
        <f t="shared" si="37"/>
        <v>3</v>
      </c>
      <c r="AF612" s="91"/>
      <c r="AG612" s="91"/>
      <c r="AH612" s="91"/>
      <c r="AI612" s="91"/>
      <c r="AJ612" s="91"/>
      <c r="AK612" s="91"/>
      <c r="AL612" s="91">
        <v>1</v>
      </c>
      <c r="AM612" s="91"/>
      <c r="AN612" s="91"/>
      <c r="AO612" s="91"/>
      <c r="AP612" s="91">
        <v>2</v>
      </c>
      <c r="AQ612" s="91"/>
      <c r="AR612" s="91"/>
      <c r="AS612" s="91"/>
      <c r="AT612" s="91"/>
      <c r="AU612" s="132">
        <f>(VLOOKUP($AF$8,Prices[],2,FALSE)*AF612)+(VLOOKUP($AG$8,Prices[],2,FALSE)*AG612)+(VLOOKUP($AH$8,Prices[],2,FALSE)*AH612)+(VLOOKUP($AI$8,Prices[],2,FALSE)*AI612)+(VLOOKUP($AJ$8,Prices[],2,FALSE)*AJ612)+(VLOOKUP($AK$8,Prices[],2,FALSE)*AK612)+(VLOOKUP($AL$8,Prices[],2,FALSE)*AL612)+(VLOOKUP($AM$8,Prices[],2,FALSE)*AM612)+(VLOOKUP($AN$8,Prices[],2,FALSE)*AN612)+(VLOOKUP($AO$8,Prices[],2,FALSE)*AO612)+(VLOOKUP($AP$8,Prices[],2,FALSE)*AP612)+(VLOOKUP($AT$8,Prices[],2,FALSE)*AT612)+(VLOOKUP($AQ$8,Prices[],2,FALSE)*AQ612)+(VLOOKUP($AR$8,Prices[],2,FALSE)*AR612)+(VLOOKUP($AS$8,Prices[],2,FALSE)*AS612)</f>
        <v>362500</v>
      </c>
      <c r="AV612" s="132">
        <f t="shared" si="38"/>
        <v>448350</v>
      </c>
      <c r="AW612" s="91" t="str">
        <f t="shared" si="39"/>
        <v>Credit is within Limit</v>
      </c>
      <c r="AX612" s="91" t="str">
        <f>IFERROR(IF(VLOOKUP(C612,'Overdue Credits'!$A:$F,6,0)&gt;2,"High Risk Customer",IF(VLOOKUP(C612,'Overdue Credits'!$A:$F,6,0)&gt;0,"Medium Risk Customer","Low Risk Customer")),"Low Risk Customer")</f>
        <v>Low Risk Customer</v>
      </c>
    </row>
    <row r="613" spans="1:50" x14ac:dyDescent="0.3">
      <c r="A613" s="14">
        <v>605</v>
      </c>
      <c r="B613" s="14" t="s">
        <v>23</v>
      </c>
      <c r="C613" s="14" t="s">
        <v>203</v>
      </c>
      <c r="D613" s="14"/>
      <c r="E613" s="14" t="s">
        <v>204</v>
      </c>
      <c r="F613" s="14" t="s">
        <v>752</v>
      </c>
      <c r="G613" s="137">
        <f t="shared" si="36"/>
        <v>35</v>
      </c>
      <c r="H613" s="91">
        <v>0</v>
      </c>
      <c r="I613" s="91">
        <v>0</v>
      </c>
      <c r="J613" s="91"/>
      <c r="K613" s="91">
        <v>3</v>
      </c>
      <c r="L613" s="91">
        <v>0</v>
      </c>
      <c r="M613" s="91">
        <v>0</v>
      </c>
      <c r="N613" s="91">
        <v>9</v>
      </c>
      <c r="O613" s="91">
        <v>3</v>
      </c>
      <c r="P613" s="91">
        <v>0</v>
      </c>
      <c r="Q613" s="91">
        <v>0</v>
      </c>
      <c r="R613" s="91">
        <v>0</v>
      </c>
      <c r="S613" s="91">
        <v>0</v>
      </c>
      <c r="T613" s="91">
        <v>0</v>
      </c>
      <c r="U613" s="91">
        <v>0</v>
      </c>
      <c r="V613" s="91">
        <v>15</v>
      </c>
      <c r="W613" s="91">
        <v>0</v>
      </c>
      <c r="X613" s="91">
        <v>5</v>
      </c>
      <c r="Y613" s="91">
        <v>0</v>
      </c>
      <c r="Z613" s="91">
        <v>0</v>
      </c>
      <c r="AA613" s="91">
        <v>0</v>
      </c>
      <c r="AB613" s="91">
        <v>0</v>
      </c>
      <c r="AC613" s="132">
        <f>(VLOOKUP($H$8,Prices[],2,FALSE)*H613)+(VLOOKUP($I$8,Prices[],2,FALSE)*I613)+(VLOOKUP($J$8,Prices[],2,FALSE)*J613)+(VLOOKUP($K$8,Prices[],2,FALSE)*K613)+(VLOOKUP($L$8,Prices[],2,FALSE)*L613)+(VLOOKUP($M$8,Prices[],2,FALSE)*M613)+(VLOOKUP($N$8,Prices[],2,FALSE)*N613)+(VLOOKUP($T$8,Prices[],2,FALSE)*T613)+(VLOOKUP($U$8,Prices[],2,FALSE)*U613)+(VLOOKUP($V$8,Prices[],2,FALSE)*V613)+(VLOOKUP($W$8,Prices[],2,FALSE)*W613)+(VLOOKUP($X$8,Prices[],2,FALSE)*X613)+(VLOOKUP($Y$8,Prices[],2,FALSE)*Y613)+(VLOOKUP($Z$8,Prices[],2,FALSE)*Z613)+(VLOOKUP($AB$8,Prices[],2,FALSE)*AB613)+(VLOOKUP($O$8,Prices[],2,FALSE)*O613)+(VLOOKUP($P$8,Prices[],2,FALSE)*P613)+(VLOOKUP($Q$8,Prices[],2,FALSE)*Q613)+(VLOOKUP($R$8,Prices[],2,FALSE)*R613)+(VLOOKUP($AA$8,Prices[],2,FALSE)*AA613)+(VLOOKUP($S$8,Prices[],2,FALSE)*S613)</f>
        <v>4113500</v>
      </c>
      <c r="AE613" s="132">
        <f t="shared" si="37"/>
        <v>9</v>
      </c>
      <c r="AF613" s="91"/>
      <c r="AG613" s="91"/>
      <c r="AH613" s="91">
        <v>1</v>
      </c>
      <c r="AI613" s="91"/>
      <c r="AJ613" s="91"/>
      <c r="AK613" s="91"/>
      <c r="AL613" s="91">
        <v>2</v>
      </c>
      <c r="AM613" s="91">
        <v>1</v>
      </c>
      <c r="AN613" s="91"/>
      <c r="AO613" s="91"/>
      <c r="AP613" s="91">
        <v>5</v>
      </c>
      <c r="AQ613" s="91"/>
      <c r="AR613" s="91"/>
      <c r="AS613" s="91"/>
      <c r="AT613" s="91"/>
      <c r="AU613" s="132">
        <f>(VLOOKUP($AF$8,Prices[],2,FALSE)*AF613)+(VLOOKUP($AG$8,Prices[],2,FALSE)*AG613)+(VLOOKUP($AH$8,Prices[],2,FALSE)*AH613)+(VLOOKUP($AI$8,Prices[],2,FALSE)*AI613)+(VLOOKUP($AJ$8,Prices[],2,FALSE)*AJ613)+(VLOOKUP($AK$8,Prices[],2,FALSE)*AK613)+(VLOOKUP($AL$8,Prices[],2,FALSE)*AL613)+(VLOOKUP($AM$8,Prices[],2,FALSE)*AM613)+(VLOOKUP($AN$8,Prices[],2,FALSE)*AN613)+(VLOOKUP($AO$8,Prices[],2,FALSE)*AO613)+(VLOOKUP($AP$8,Prices[],2,FALSE)*AP613)+(VLOOKUP($AT$8,Prices[],2,FALSE)*AT613)+(VLOOKUP($AQ$8,Prices[],2,FALSE)*AQ613)+(VLOOKUP($AR$8,Prices[],2,FALSE)*AR613)+(VLOOKUP($AS$8,Prices[],2,FALSE)*AS613)</f>
        <v>1171500</v>
      </c>
      <c r="AV613" s="132">
        <f t="shared" si="38"/>
        <v>1439725</v>
      </c>
      <c r="AW613" s="91" t="str">
        <f t="shared" si="39"/>
        <v>Credit is within Limit</v>
      </c>
      <c r="AX613" s="91" t="str">
        <f>IFERROR(IF(VLOOKUP(C613,'Overdue Credits'!$A:$F,6,0)&gt;2,"High Risk Customer",IF(VLOOKUP(C613,'Overdue Credits'!$A:$F,6,0)&gt;0,"Medium Risk Customer","Low Risk Customer")),"Low Risk Customer")</f>
        <v>Low Risk Customer</v>
      </c>
    </row>
    <row r="614" spans="1:50" x14ac:dyDescent="0.3">
      <c r="A614" s="14">
        <v>606</v>
      </c>
      <c r="B614" s="14" t="s">
        <v>23</v>
      </c>
      <c r="C614" s="14" t="s">
        <v>900</v>
      </c>
      <c r="D614" s="14"/>
      <c r="E614" s="14" t="s">
        <v>901</v>
      </c>
      <c r="F614" s="14" t="s">
        <v>753</v>
      </c>
      <c r="G614" s="137">
        <f t="shared" si="36"/>
        <v>0</v>
      </c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132">
        <f>(VLOOKUP($H$8,Prices[],2,FALSE)*H614)+(VLOOKUP($I$8,Prices[],2,FALSE)*I614)+(VLOOKUP($J$8,Prices[],2,FALSE)*J614)+(VLOOKUP($K$8,Prices[],2,FALSE)*K614)+(VLOOKUP($L$8,Prices[],2,FALSE)*L614)+(VLOOKUP($M$8,Prices[],2,FALSE)*M614)+(VLOOKUP($N$8,Prices[],2,FALSE)*N614)+(VLOOKUP($T$8,Prices[],2,FALSE)*T614)+(VLOOKUP($U$8,Prices[],2,FALSE)*U614)+(VLOOKUP($V$8,Prices[],2,FALSE)*V614)+(VLOOKUP($W$8,Prices[],2,FALSE)*W614)+(VLOOKUP($X$8,Prices[],2,FALSE)*X614)+(VLOOKUP($Y$8,Prices[],2,FALSE)*Y614)+(VLOOKUP($Z$8,Prices[],2,FALSE)*Z614)+(VLOOKUP($AB$8,Prices[],2,FALSE)*AB614)+(VLOOKUP($O$8,Prices[],2,FALSE)*O614)+(VLOOKUP($P$8,Prices[],2,FALSE)*P614)+(VLOOKUP($Q$8,Prices[],2,FALSE)*Q614)+(VLOOKUP($R$8,Prices[],2,FALSE)*R614)+(VLOOKUP($AA$8,Prices[],2,FALSE)*AA614)+(VLOOKUP($S$8,Prices[],2,FALSE)*S614)</f>
        <v>0</v>
      </c>
      <c r="AE614" s="132">
        <f t="shared" si="37"/>
        <v>0</v>
      </c>
      <c r="AF614" s="91"/>
      <c r="AG614" s="91"/>
      <c r="AH614" s="91"/>
      <c r="AI614" s="91"/>
      <c r="AJ614" s="91"/>
      <c r="AK614" s="91"/>
      <c r="AL614" s="91"/>
      <c r="AM614" s="91"/>
      <c r="AN614" s="91"/>
      <c r="AO614" s="91"/>
      <c r="AP614" s="91"/>
      <c r="AQ614" s="91"/>
      <c r="AR614" s="91"/>
      <c r="AS614" s="91"/>
      <c r="AT614" s="91"/>
      <c r="AU614" s="132">
        <f>(VLOOKUP($AF$8,Prices[],2,FALSE)*AF614)+(VLOOKUP($AG$8,Prices[],2,FALSE)*AG614)+(VLOOKUP($AH$8,Prices[],2,FALSE)*AH614)+(VLOOKUP($AI$8,Prices[],2,FALSE)*AI614)+(VLOOKUP($AJ$8,Prices[],2,FALSE)*AJ614)+(VLOOKUP($AK$8,Prices[],2,FALSE)*AK614)+(VLOOKUP($AL$8,Prices[],2,FALSE)*AL614)+(VLOOKUP($AM$8,Prices[],2,FALSE)*AM614)+(VLOOKUP($AN$8,Prices[],2,FALSE)*AN614)+(VLOOKUP($AO$8,Prices[],2,FALSE)*AO614)+(VLOOKUP($AP$8,Prices[],2,FALSE)*AP614)+(VLOOKUP($AT$8,Prices[],2,FALSE)*AT614)+(VLOOKUP($AQ$8,Prices[],2,FALSE)*AQ614)+(VLOOKUP($AR$8,Prices[],2,FALSE)*AR614)+(VLOOKUP($AS$8,Prices[],2,FALSE)*AS614)</f>
        <v>0</v>
      </c>
      <c r="AV614" s="132">
        <f t="shared" si="38"/>
        <v>0</v>
      </c>
      <c r="AW614" s="91" t="str">
        <f t="shared" si="39"/>
        <v xml:space="preserve"> </v>
      </c>
      <c r="AX614" s="91" t="str">
        <f>IFERROR(IF(VLOOKUP(C614,'Overdue Credits'!$A:$F,6,0)&gt;2,"High Risk Customer",IF(VLOOKUP(C614,'Overdue Credits'!$A:$F,6,0)&gt;0,"Medium Risk Customer","Low Risk Customer")),"Low Risk Customer")</f>
        <v>High Risk Customer</v>
      </c>
    </row>
    <row r="615" spans="1:50" x14ac:dyDescent="0.3">
      <c r="A615" s="14">
        <v>607</v>
      </c>
      <c r="B615" s="14" t="s">
        <v>23</v>
      </c>
      <c r="C615" s="14" t="s">
        <v>906</v>
      </c>
      <c r="D615" s="14"/>
      <c r="E615" s="14" t="s">
        <v>907</v>
      </c>
      <c r="F615" s="14" t="s">
        <v>753</v>
      </c>
      <c r="G615" s="137">
        <f t="shared" si="36"/>
        <v>10</v>
      </c>
      <c r="H615" s="91">
        <v>0</v>
      </c>
      <c r="I615" s="91">
        <v>0</v>
      </c>
      <c r="J615" s="91"/>
      <c r="K615" s="91">
        <v>2</v>
      </c>
      <c r="L615" s="91">
        <v>0</v>
      </c>
      <c r="M615" s="91">
        <v>0</v>
      </c>
      <c r="N615" s="91">
        <v>2</v>
      </c>
      <c r="O615" s="91">
        <v>1</v>
      </c>
      <c r="P615" s="91">
        <v>0</v>
      </c>
      <c r="Q615" s="91">
        <v>0</v>
      </c>
      <c r="R615" s="91">
        <v>0</v>
      </c>
      <c r="S615" s="91">
        <v>0</v>
      </c>
      <c r="T615" s="91">
        <v>0</v>
      </c>
      <c r="U615" s="91">
        <v>0</v>
      </c>
      <c r="V615" s="91">
        <v>3</v>
      </c>
      <c r="W615" s="91">
        <v>0</v>
      </c>
      <c r="X615" s="91">
        <v>2</v>
      </c>
      <c r="Y615" s="91">
        <v>0</v>
      </c>
      <c r="Z615" s="91">
        <v>0</v>
      </c>
      <c r="AA615" s="91">
        <v>0</v>
      </c>
      <c r="AB615" s="91">
        <v>0</v>
      </c>
      <c r="AC615" s="132">
        <f>(VLOOKUP($H$8,Prices[],2,FALSE)*H615)+(VLOOKUP($I$8,Prices[],2,FALSE)*I615)+(VLOOKUP($J$8,Prices[],2,FALSE)*J615)+(VLOOKUP($K$8,Prices[],2,FALSE)*K615)+(VLOOKUP($L$8,Prices[],2,FALSE)*L615)+(VLOOKUP($M$8,Prices[],2,FALSE)*M615)+(VLOOKUP($N$8,Prices[],2,FALSE)*N615)+(VLOOKUP($T$8,Prices[],2,FALSE)*T615)+(VLOOKUP($U$8,Prices[],2,FALSE)*U615)+(VLOOKUP($V$8,Prices[],2,FALSE)*V615)+(VLOOKUP($W$8,Prices[],2,FALSE)*W615)+(VLOOKUP($X$8,Prices[],2,FALSE)*X615)+(VLOOKUP($Y$8,Prices[],2,FALSE)*Y615)+(VLOOKUP($Z$8,Prices[],2,FALSE)*Z615)+(VLOOKUP($AB$8,Prices[],2,FALSE)*AB615)+(VLOOKUP($O$8,Prices[],2,FALSE)*O615)+(VLOOKUP($P$8,Prices[],2,FALSE)*P615)+(VLOOKUP($Q$8,Prices[],2,FALSE)*Q615)+(VLOOKUP($R$8,Prices[],2,FALSE)*R615)+(VLOOKUP($AA$8,Prices[],2,FALSE)*AA615)+(VLOOKUP($S$8,Prices[],2,FALSE)*S615)</f>
        <v>1281000</v>
      </c>
      <c r="AE615" s="132">
        <f t="shared" si="37"/>
        <v>3</v>
      </c>
      <c r="AF615" s="91"/>
      <c r="AG615" s="91"/>
      <c r="AH615" s="91"/>
      <c r="AI615" s="91"/>
      <c r="AJ615" s="91"/>
      <c r="AK615" s="91"/>
      <c r="AL615" s="91">
        <v>1</v>
      </c>
      <c r="AM615" s="91"/>
      <c r="AN615" s="91"/>
      <c r="AO615" s="91"/>
      <c r="AP615" s="91">
        <v>2</v>
      </c>
      <c r="AQ615" s="91"/>
      <c r="AR615" s="91"/>
      <c r="AS615" s="91"/>
      <c r="AT615" s="91"/>
      <c r="AU615" s="132">
        <f>(VLOOKUP($AF$8,Prices[],2,FALSE)*AF615)+(VLOOKUP($AG$8,Prices[],2,FALSE)*AG615)+(VLOOKUP($AH$8,Prices[],2,FALSE)*AH615)+(VLOOKUP($AI$8,Prices[],2,FALSE)*AI615)+(VLOOKUP($AJ$8,Prices[],2,FALSE)*AJ615)+(VLOOKUP($AK$8,Prices[],2,FALSE)*AK615)+(VLOOKUP($AL$8,Prices[],2,FALSE)*AL615)+(VLOOKUP($AM$8,Prices[],2,FALSE)*AM615)+(VLOOKUP($AN$8,Prices[],2,FALSE)*AN615)+(VLOOKUP($AO$8,Prices[],2,FALSE)*AO615)+(VLOOKUP($AP$8,Prices[],2,FALSE)*AP615)+(VLOOKUP($AT$8,Prices[],2,FALSE)*AT615)+(VLOOKUP($AQ$8,Prices[],2,FALSE)*AQ615)+(VLOOKUP($AR$8,Prices[],2,FALSE)*AR615)+(VLOOKUP($AS$8,Prices[],2,FALSE)*AS615)</f>
        <v>362500</v>
      </c>
      <c r="AV615" s="132">
        <f t="shared" si="38"/>
        <v>448350</v>
      </c>
      <c r="AW615" s="91" t="str">
        <f t="shared" si="39"/>
        <v>Credit is within Limit</v>
      </c>
      <c r="AX615" s="91" t="str">
        <f>IFERROR(IF(VLOOKUP(C615,'Overdue Credits'!$A:$F,6,0)&gt;2,"High Risk Customer",IF(VLOOKUP(C615,'Overdue Credits'!$A:$F,6,0)&gt;0,"Medium Risk Customer","Low Risk Customer")),"Low Risk Customer")</f>
        <v>Low Risk Customer</v>
      </c>
    </row>
    <row r="616" spans="1:50" x14ac:dyDescent="0.3">
      <c r="A616" s="14">
        <v>608</v>
      </c>
      <c r="B616" s="14" t="s">
        <v>24</v>
      </c>
      <c r="C616" s="14" t="s">
        <v>933</v>
      </c>
      <c r="D616" s="14"/>
      <c r="E616" s="14" t="s">
        <v>1202</v>
      </c>
      <c r="F616" s="14" t="s">
        <v>61</v>
      </c>
      <c r="G616" s="137">
        <f t="shared" si="36"/>
        <v>15</v>
      </c>
      <c r="H616" s="91">
        <v>0</v>
      </c>
      <c r="I616" s="91">
        <v>0</v>
      </c>
      <c r="J616" s="91">
        <v>1</v>
      </c>
      <c r="K616" s="91">
        <v>0</v>
      </c>
      <c r="L616" s="91">
        <v>0</v>
      </c>
      <c r="M616" s="91">
        <v>0</v>
      </c>
      <c r="N616" s="91">
        <v>3</v>
      </c>
      <c r="O616" s="91">
        <v>1</v>
      </c>
      <c r="P616" s="91">
        <v>0</v>
      </c>
      <c r="Q616" s="91">
        <v>0</v>
      </c>
      <c r="R616" s="91">
        <v>0</v>
      </c>
      <c r="S616" s="91">
        <v>0</v>
      </c>
      <c r="T616" s="91">
        <v>0</v>
      </c>
      <c r="U616" s="91">
        <v>0</v>
      </c>
      <c r="V616" s="91">
        <v>6</v>
      </c>
      <c r="W616" s="91">
        <v>0</v>
      </c>
      <c r="X616" s="91">
        <v>4</v>
      </c>
      <c r="Y616" s="91">
        <v>0</v>
      </c>
      <c r="Z616" s="91">
        <v>0</v>
      </c>
      <c r="AA616" s="91">
        <v>0</v>
      </c>
      <c r="AB616" s="91">
        <v>0</v>
      </c>
      <c r="AC616" s="132">
        <f>(VLOOKUP($H$8,Prices[],2,FALSE)*H616)+(VLOOKUP($I$8,Prices[],2,FALSE)*I616)+(VLOOKUP($J$8,Prices[],2,FALSE)*J616)+(VLOOKUP($K$8,Prices[],2,FALSE)*K616)+(VLOOKUP($L$8,Prices[],2,FALSE)*L616)+(VLOOKUP($M$8,Prices[],2,FALSE)*M616)+(VLOOKUP($N$8,Prices[],2,FALSE)*N616)+(VLOOKUP($T$8,Prices[],2,FALSE)*T616)+(VLOOKUP($U$8,Prices[],2,FALSE)*U616)+(VLOOKUP($V$8,Prices[],2,FALSE)*V616)+(VLOOKUP($W$8,Prices[],2,FALSE)*W616)+(VLOOKUP($X$8,Prices[],2,FALSE)*X616)+(VLOOKUP($Y$8,Prices[],2,FALSE)*Y616)+(VLOOKUP($Z$8,Prices[],2,FALSE)*Z616)+(VLOOKUP($AB$8,Prices[],2,FALSE)*AB616)+(VLOOKUP($O$8,Prices[],2,FALSE)*O616)+(VLOOKUP($P$8,Prices[],2,FALSE)*P616)+(VLOOKUP($Q$8,Prices[],2,FALSE)*Q616)+(VLOOKUP($R$8,Prices[],2,FALSE)*R616)+(VLOOKUP($AA$8,Prices[],2,FALSE)*AA616)+(VLOOKUP($S$8,Prices[],2,FALSE)*S616)</f>
        <v>1902500</v>
      </c>
      <c r="AE616" s="132">
        <f t="shared" si="37"/>
        <v>0</v>
      </c>
      <c r="AF616" s="91"/>
      <c r="AG616" s="91"/>
      <c r="AH616" s="91"/>
      <c r="AI616" s="91"/>
      <c r="AJ616" s="91"/>
      <c r="AK616" s="91"/>
      <c r="AL616" s="91"/>
      <c r="AM616" s="91"/>
      <c r="AN616" s="91"/>
      <c r="AO616" s="91"/>
      <c r="AP616" s="91"/>
      <c r="AQ616" s="91"/>
      <c r="AR616" s="91"/>
      <c r="AS616" s="91"/>
      <c r="AT616" s="91"/>
      <c r="AU616" s="132">
        <f>(VLOOKUP($AF$8,Prices[],2,FALSE)*AF616)+(VLOOKUP($AG$8,Prices[],2,FALSE)*AG616)+(VLOOKUP($AH$8,Prices[],2,FALSE)*AH616)+(VLOOKUP($AI$8,Prices[],2,FALSE)*AI616)+(VLOOKUP($AJ$8,Prices[],2,FALSE)*AJ616)+(VLOOKUP($AK$8,Prices[],2,FALSE)*AK616)+(VLOOKUP($AL$8,Prices[],2,FALSE)*AL616)+(VLOOKUP($AM$8,Prices[],2,FALSE)*AM616)+(VLOOKUP($AN$8,Prices[],2,FALSE)*AN616)+(VLOOKUP($AO$8,Prices[],2,FALSE)*AO616)+(VLOOKUP($AP$8,Prices[],2,FALSE)*AP616)+(VLOOKUP($AT$8,Prices[],2,FALSE)*AT616)+(VLOOKUP($AQ$8,Prices[],2,FALSE)*AQ616)+(VLOOKUP($AR$8,Prices[],2,FALSE)*AR616)+(VLOOKUP($AS$8,Prices[],2,FALSE)*AS616)</f>
        <v>0</v>
      </c>
      <c r="AV616" s="132">
        <f t="shared" si="38"/>
        <v>665875</v>
      </c>
      <c r="AW616" s="91" t="str">
        <f t="shared" si="39"/>
        <v xml:space="preserve"> </v>
      </c>
      <c r="AX616" s="91" t="str">
        <f>IFERROR(IF(VLOOKUP(C616,'Overdue Credits'!$A:$F,6,0)&gt;2,"High Risk Customer",IF(VLOOKUP(C616,'Overdue Credits'!$A:$F,6,0)&gt;0,"Medium Risk Customer","Low Risk Customer")),"Low Risk Customer")</f>
        <v>Low Risk Customer</v>
      </c>
    </row>
    <row r="617" spans="1:50" x14ac:dyDescent="0.3">
      <c r="A617" s="14">
        <v>609</v>
      </c>
      <c r="B617" s="14" t="s">
        <v>24</v>
      </c>
      <c r="C617" s="14" t="s">
        <v>930</v>
      </c>
      <c r="D617" s="14"/>
      <c r="E617" s="14" t="s">
        <v>1203</v>
      </c>
      <c r="F617" s="14" t="s">
        <v>61</v>
      </c>
      <c r="G617" s="137">
        <f t="shared" si="36"/>
        <v>0</v>
      </c>
      <c r="H617" s="91">
        <v>0</v>
      </c>
      <c r="I617" s="91">
        <v>0</v>
      </c>
      <c r="J617" s="91">
        <v>0</v>
      </c>
      <c r="K617" s="91">
        <v>0</v>
      </c>
      <c r="L617" s="91">
        <v>0</v>
      </c>
      <c r="M617" s="91">
        <v>0</v>
      </c>
      <c r="N617" s="91">
        <v>0</v>
      </c>
      <c r="O617" s="91">
        <v>0</v>
      </c>
      <c r="P617" s="91">
        <v>0</v>
      </c>
      <c r="Q617" s="91">
        <v>0</v>
      </c>
      <c r="R617" s="91">
        <v>0</v>
      </c>
      <c r="S617" s="91">
        <v>0</v>
      </c>
      <c r="T617" s="91">
        <v>0</v>
      </c>
      <c r="U617" s="91">
        <v>0</v>
      </c>
      <c r="V617" s="91">
        <v>0</v>
      </c>
      <c r="W617" s="91">
        <v>0</v>
      </c>
      <c r="X617" s="91">
        <v>0</v>
      </c>
      <c r="Y617" s="91">
        <v>0</v>
      </c>
      <c r="Z617" s="91">
        <v>0</v>
      </c>
      <c r="AA617" s="91">
        <v>0</v>
      </c>
      <c r="AB617" s="91">
        <v>0</v>
      </c>
      <c r="AC617" s="132">
        <f>(VLOOKUP($H$8,Prices[],2,FALSE)*H617)+(VLOOKUP($I$8,Prices[],2,FALSE)*I617)+(VLOOKUP($J$8,Prices[],2,FALSE)*J617)+(VLOOKUP($K$8,Prices[],2,FALSE)*K617)+(VLOOKUP($L$8,Prices[],2,FALSE)*L617)+(VLOOKUP($M$8,Prices[],2,FALSE)*M617)+(VLOOKUP($N$8,Prices[],2,FALSE)*N617)+(VLOOKUP($T$8,Prices[],2,FALSE)*T617)+(VLOOKUP($U$8,Prices[],2,FALSE)*U617)+(VLOOKUP($V$8,Prices[],2,FALSE)*V617)+(VLOOKUP($W$8,Prices[],2,FALSE)*W617)+(VLOOKUP($X$8,Prices[],2,FALSE)*X617)+(VLOOKUP($Y$8,Prices[],2,FALSE)*Y617)+(VLOOKUP($Z$8,Prices[],2,FALSE)*Z617)+(VLOOKUP($AB$8,Prices[],2,FALSE)*AB617)+(VLOOKUP($O$8,Prices[],2,FALSE)*O617)+(VLOOKUP($P$8,Prices[],2,FALSE)*P617)+(VLOOKUP($Q$8,Prices[],2,FALSE)*Q617)+(VLOOKUP($R$8,Prices[],2,FALSE)*R617)+(VLOOKUP($AA$8,Prices[],2,FALSE)*AA617)+(VLOOKUP($S$8,Prices[],2,FALSE)*S617)</f>
        <v>0</v>
      </c>
      <c r="AE617" s="132">
        <f t="shared" si="37"/>
        <v>0</v>
      </c>
      <c r="AF617" s="91"/>
      <c r="AG617" s="91"/>
      <c r="AH617" s="91"/>
      <c r="AI617" s="91"/>
      <c r="AJ617" s="91"/>
      <c r="AK617" s="91"/>
      <c r="AL617" s="91"/>
      <c r="AM617" s="91"/>
      <c r="AN617" s="91"/>
      <c r="AO617" s="91"/>
      <c r="AP617" s="91"/>
      <c r="AQ617" s="91"/>
      <c r="AR617" s="91"/>
      <c r="AS617" s="91"/>
      <c r="AT617" s="91"/>
      <c r="AU617" s="132">
        <f>(VLOOKUP($AF$8,Prices[],2,FALSE)*AF617)+(VLOOKUP($AG$8,Prices[],2,FALSE)*AG617)+(VLOOKUP($AH$8,Prices[],2,FALSE)*AH617)+(VLOOKUP($AI$8,Prices[],2,FALSE)*AI617)+(VLOOKUP($AJ$8,Prices[],2,FALSE)*AJ617)+(VLOOKUP($AK$8,Prices[],2,FALSE)*AK617)+(VLOOKUP($AL$8,Prices[],2,FALSE)*AL617)+(VLOOKUP($AM$8,Prices[],2,FALSE)*AM617)+(VLOOKUP($AN$8,Prices[],2,FALSE)*AN617)+(VLOOKUP($AO$8,Prices[],2,FALSE)*AO617)+(VLOOKUP($AP$8,Prices[],2,FALSE)*AP617)+(VLOOKUP($AT$8,Prices[],2,FALSE)*AT617)+(VLOOKUP($AQ$8,Prices[],2,FALSE)*AQ617)+(VLOOKUP($AR$8,Prices[],2,FALSE)*AR617)+(VLOOKUP($AS$8,Prices[],2,FALSE)*AS617)</f>
        <v>0</v>
      </c>
      <c r="AV617" s="132">
        <f t="shared" si="38"/>
        <v>0</v>
      </c>
      <c r="AW617" s="91" t="str">
        <f t="shared" si="39"/>
        <v xml:space="preserve"> </v>
      </c>
      <c r="AX617" s="91" t="str">
        <f>IFERROR(IF(VLOOKUP(C617,'Overdue Credits'!$A:$F,6,0)&gt;2,"High Risk Customer",IF(VLOOKUP(C617,'Overdue Credits'!$A:$F,6,0)&gt;0,"Medium Risk Customer","Low Risk Customer")),"Low Risk Customer")</f>
        <v>Low Risk Customer</v>
      </c>
    </row>
    <row r="618" spans="1:50" x14ac:dyDescent="0.3">
      <c r="A618" s="14">
        <v>610</v>
      </c>
      <c r="B618" s="14" t="s">
        <v>24</v>
      </c>
      <c r="C618" s="14" t="s">
        <v>932</v>
      </c>
      <c r="D618" s="14"/>
      <c r="E618" s="14" t="s">
        <v>1204</v>
      </c>
      <c r="F618" s="14" t="s">
        <v>61</v>
      </c>
      <c r="G618" s="137">
        <f t="shared" si="36"/>
        <v>0</v>
      </c>
      <c r="H618" s="91">
        <v>0</v>
      </c>
      <c r="I618" s="91">
        <v>0</v>
      </c>
      <c r="J618" s="91">
        <v>0</v>
      </c>
      <c r="K618" s="91">
        <v>0</v>
      </c>
      <c r="L618" s="91">
        <v>0</v>
      </c>
      <c r="M618" s="91">
        <v>0</v>
      </c>
      <c r="N618" s="91">
        <v>0</v>
      </c>
      <c r="O618" s="91">
        <v>0</v>
      </c>
      <c r="P618" s="91">
        <v>0</v>
      </c>
      <c r="Q618" s="91">
        <v>0</v>
      </c>
      <c r="R618" s="91">
        <v>0</v>
      </c>
      <c r="S618" s="91">
        <v>0</v>
      </c>
      <c r="T618" s="91">
        <v>0</v>
      </c>
      <c r="U618" s="91">
        <v>0</v>
      </c>
      <c r="V618" s="91">
        <v>0</v>
      </c>
      <c r="W618" s="91">
        <v>0</v>
      </c>
      <c r="X618" s="91">
        <v>0</v>
      </c>
      <c r="Y618" s="91">
        <v>0</v>
      </c>
      <c r="Z618" s="91">
        <v>0</v>
      </c>
      <c r="AA618" s="91">
        <v>0</v>
      </c>
      <c r="AB618" s="91">
        <v>0</v>
      </c>
      <c r="AC618" s="132">
        <f>(VLOOKUP($H$8,Prices[],2,FALSE)*H618)+(VLOOKUP($I$8,Prices[],2,FALSE)*I618)+(VLOOKUP($J$8,Prices[],2,FALSE)*J618)+(VLOOKUP($K$8,Prices[],2,FALSE)*K618)+(VLOOKUP($L$8,Prices[],2,FALSE)*L618)+(VLOOKUP($M$8,Prices[],2,FALSE)*M618)+(VLOOKUP($N$8,Prices[],2,FALSE)*N618)+(VLOOKUP($T$8,Prices[],2,FALSE)*T618)+(VLOOKUP($U$8,Prices[],2,FALSE)*U618)+(VLOOKUP($V$8,Prices[],2,FALSE)*V618)+(VLOOKUP($W$8,Prices[],2,FALSE)*W618)+(VLOOKUP($X$8,Prices[],2,FALSE)*X618)+(VLOOKUP($Y$8,Prices[],2,FALSE)*Y618)+(VLOOKUP($Z$8,Prices[],2,FALSE)*Z618)+(VLOOKUP($AB$8,Prices[],2,FALSE)*AB618)+(VLOOKUP($O$8,Prices[],2,FALSE)*O618)+(VLOOKUP($P$8,Prices[],2,FALSE)*P618)+(VLOOKUP($Q$8,Prices[],2,FALSE)*Q618)+(VLOOKUP($R$8,Prices[],2,FALSE)*R618)+(VLOOKUP($AA$8,Prices[],2,FALSE)*AA618)+(VLOOKUP($S$8,Prices[],2,FALSE)*S618)</f>
        <v>0</v>
      </c>
      <c r="AE618" s="132">
        <f t="shared" si="37"/>
        <v>0</v>
      </c>
      <c r="AF618" s="91"/>
      <c r="AG618" s="91"/>
      <c r="AH618" s="91"/>
      <c r="AI618" s="91"/>
      <c r="AJ618" s="91"/>
      <c r="AK618" s="91"/>
      <c r="AL618" s="91"/>
      <c r="AM618" s="91"/>
      <c r="AN618" s="91"/>
      <c r="AO618" s="91"/>
      <c r="AP618" s="91"/>
      <c r="AQ618" s="91"/>
      <c r="AR618" s="91"/>
      <c r="AS618" s="91"/>
      <c r="AT618" s="91"/>
      <c r="AU618" s="132">
        <f>(VLOOKUP($AF$8,Prices[],2,FALSE)*AF618)+(VLOOKUP($AG$8,Prices[],2,FALSE)*AG618)+(VLOOKUP($AH$8,Prices[],2,FALSE)*AH618)+(VLOOKUP($AI$8,Prices[],2,FALSE)*AI618)+(VLOOKUP($AJ$8,Prices[],2,FALSE)*AJ618)+(VLOOKUP($AK$8,Prices[],2,FALSE)*AK618)+(VLOOKUP($AL$8,Prices[],2,FALSE)*AL618)+(VLOOKUP($AM$8,Prices[],2,FALSE)*AM618)+(VLOOKUP($AN$8,Prices[],2,FALSE)*AN618)+(VLOOKUP($AO$8,Prices[],2,FALSE)*AO618)+(VLOOKUP($AP$8,Prices[],2,FALSE)*AP618)+(VLOOKUP($AT$8,Prices[],2,FALSE)*AT618)+(VLOOKUP($AQ$8,Prices[],2,FALSE)*AQ618)+(VLOOKUP($AR$8,Prices[],2,FALSE)*AR618)+(VLOOKUP($AS$8,Prices[],2,FALSE)*AS618)</f>
        <v>0</v>
      </c>
      <c r="AV618" s="132">
        <f t="shared" si="38"/>
        <v>0</v>
      </c>
      <c r="AW618" s="91" t="str">
        <f t="shared" si="39"/>
        <v xml:space="preserve"> </v>
      </c>
      <c r="AX618" s="91" t="str">
        <f>IFERROR(IF(VLOOKUP(C618,'Overdue Credits'!$A:$F,6,0)&gt;2,"High Risk Customer",IF(VLOOKUP(C618,'Overdue Credits'!$A:$F,6,0)&gt;0,"Medium Risk Customer","Low Risk Customer")),"Low Risk Customer")</f>
        <v>Low Risk Customer</v>
      </c>
    </row>
    <row r="619" spans="1:50" x14ac:dyDescent="0.3">
      <c r="A619" s="14">
        <v>611</v>
      </c>
      <c r="B619" s="14" t="s">
        <v>24</v>
      </c>
      <c r="C619" s="14" t="s">
        <v>931</v>
      </c>
      <c r="D619" s="14"/>
      <c r="E619" s="14" t="s">
        <v>1033</v>
      </c>
      <c r="F619" s="14" t="s">
        <v>752</v>
      </c>
      <c r="G619" s="137">
        <f t="shared" si="36"/>
        <v>35</v>
      </c>
      <c r="H619" s="91">
        <v>0</v>
      </c>
      <c r="I619" s="91">
        <v>0</v>
      </c>
      <c r="J619" s="91">
        <v>5</v>
      </c>
      <c r="K619" s="91">
        <v>1</v>
      </c>
      <c r="L619" s="91">
        <v>0</v>
      </c>
      <c r="M619" s="91">
        <v>0</v>
      </c>
      <c r="N619" s="91">
        <v>2</v>
      </c>
      <c r="O619" s="91">
        <v>7</v>
      </c>
      <c r="P619" s="91">
        <v>0</v>
      </c>
      <c r="Q619" s="91">
        <v>0</v>
      </c>
      <c r="R619" s="91">
        <v>0</v>
      </c>
      <c r="S619" s="91">
        <v>0</v>
      </c>
      <c r="T619" s="91">
        <v>0</v>
      </c>
      <c r="U619" s="91">
        <v>0</v>
      </c>
      <c r="V619" s="91">
        <v>2</v>
      </c>
      <c r="W619" s="91">
        <v>0</v>
      </c>
      <c r="X619" s="91">
        <v>16</v>
      </c>
      <c r="Y619" s="91">
        <v>2</v>
      </c>
      <c r="Z619" s="91">
        <v>0</v>
      </c>
      <c r="AA619" s="91">
        <v>0</v>
      </c>
      <c r="AB619" s="91">
        <v>0</v>
      </c>
      <c r="AC619" s="132">
        <f>(VLOOKUP($H$8,Prices[],2,FALSE)*H619)+(VLOOKUP($I$8,Prices[],2,FALSE)*I619)+(VLOOKUP($J$8,Prices[],2,FALSE)*J619)+(VLOOKUP($K$8,Prices[],2,FALSE)*K619)+(VLOOKUP($L$8,Prices[],2,FALSE)*L619)+(VLOOKUP($M$8,Prices[],2,FALSE)*M619)+(VLOOKUP($N$8,Prices[],2,FALSE)*N619)+(VLOOKUP($T$8,Prices[],2,FALSE)*T619)+(VLOOKUP($U$8,Prices[],2,FALSE)*U619)+(VLOOKUP($V$8,Prices[],2,FALSE)*V619)+(VLOOKUP($W$8,Prices[],2,FALSE)*W619)+(VLOOKUP($X$8,Prices[],2,FALSE)*X619)+(VLOOKUP($Y$8,Prices[],2,FALSE)*Y619)+(VLOOKUP($Z$8,Prices[],2,FALSE)*Z619)+(VLOOKUP($AB$8,Prices[],2,FALSE)*AB619)+(VLOOKUP($O$8,Prices[],2,FALSE)*O619)+(VLOOKUP($P$8,Prices[],2,FALSE)*P619)+(VLOOKUP($Q$8,Prices[],2,FALSE)*Q619)+(VLOOKUP($R$8,Prices[],2,FALSE)*R619)+(VLOOKUP($AA$8,Prices[],2,FALSE)*AA619)+(VLOOKUP($S$8,Prices[],2,FALSE)*S619)</f>
        <v>5617500</v>
      </c>
      <c r="AE619" s="132">
        <f t="shared" si="37"/>
        <v>12.5</v>
      </c>
      <c r="AF619" s="91"/>
      <c r="AG619" s="91"/>
      <c r="AH619" s="91">
        <v>1</v>
      </c>
      <c r="AI619" s="91">
        <v>2</v>
      </c>
      <c r="AJ619" s="91"/>
      <c r="AK619" s="91"/>
      <c r="AL619" s="91">
        <v>4</v>
      </c>
      <c r="AM619" s="91">
        <v>3</v>
      </c>
      <c r="AN619" s="91"/>
      <c r="AO619" s="91"/>
      <c r="AP619" s="91">
        <v>2.2999999999999998</v>
      </c>
      <c r="AQ619" s="91"/>
      <c r="AR619" s="91"/>
      <c r="AS619" s="91"/>
      <c r="AT619" s="91">
        <v>0.2</v>
      </c>
      <c r="AU619" s="132">
        <f>(VLOOKUP($AF$8,Prices[],2,FALSE)*AF619)+(VLOOKUP($AG$8,Prices[],2,FALSE)*AG619)+(VLOOKUP($AH$8,Prices[],2,FALSE)*AH619)+(VLOOKUP($AI$8,Prices[],2,FALSE)*AI619)+(VLOOKUP($AJ$8,Prices[],2,FALSE)*AJ619)+(VLOOKUP($AK$8,Prices[],2,FALSE)*AK619)+(VLOOKUP($AL$8,Prices[],2,FALSE)*AL619)+(VLOOKUP($AM$8,Prices[],2,FALSE)*AM619)+(VLOOKUP($AN$8,Prices[],2,FALSE)*AN619)+(VLOOKUP($AO$8,Prices[],2,FALSE)*AO619)+(VLOOKUP($AP$8,Prices[],2,FALSE)*AP619)+(VLOOKUP($AT$8,Prices[],2,FALSE)*AT619)+(VLOOKUP($AQ$8,Prices[],2,FALSE)*AQ619)+(VLOOKUP($AR$8,Prices[],2,FALSE)*AR619)+(VLOOKUP($AS$8,Prices[],2,FALSE)*AS619)</f>
        <v>1965000</v>
      </c>
      <c r="AV619" s="132">
        <f t="shared" si="38"/>
        <v>1966124.9999999998</v>
      </c>
      <c r="AW619" s="91" t="str">
        <f t="shared" si="39"/>
        <v>Credit is within Limit</v>
      </c>
      <c r="AX619" s="91" t="str">
        <f>IFERROR(IF(VLOOKUP(C619,'Overdue Credits'!$A:$F,6,0)&gt;2,"High Risk Customer",IF(VLOOKUP(C619,'Overdue Credits'!$A:$F,6,0)&gt;0,"Medium Risk Customer","Low Risk Customer")),"Low Risk Customer")</f>
        <v>Low Risk Customer</v>
      </c>
    </row>
    <row r="620" spans="1:50" x14ac:dyDescent="0.3">
      <c r="A620" s="14">
        <v>612</v>
      </c>
      <c r="B620" s="14" t="s">
        <v>24</v>
      </c>
      <c r="C620" s="14" t="s">
        <v>239</v>
      </c>
      <c r="D620" s="14"/>
      <c r="E620" s="14" t="s">
        <v>240</v>
      </c>
      <c r="F620" s="14" t="s">
        <v>753</v>
      </c>
      <c r="G620" s="137">
        <f t="shared" si="36"/>
        <v>0</v>
      </c>
      <c r="H620" s="91">
        <v>0</v>
      </c>
      <c r="I620" s="91">
        <v>0</v>
      </c>
      <c r="J620" s="91">
        <v>0</v>
      </c>
      <c r="K620" s="91">
        <v>0</v>
      </c>
      <c r="L620" s="91">
        <v>0</v>
      </c>
      <c r="M620" s="91">
        <v>0</v>
      </c>
      <c r="N620" s="91">
        <v>0</v>
      </c>
      <c r="O620" s="91">
        <v>0</v>
      </c>
      <c r="P620" s="91">
        <v>0</v>
      </c>
      <c r="Q620" s="91">
        <v>0</v>
      </c>
      <c r="R620" s="91">
        <v>0</v>
      </c>
      <c r="S620" s="91">
        <v>0</v>
      </c>
      <c r="T620" s="91">
        <v>0</v>
      </c>
      <c r="U620" s="91">
        <v>0</v>
      </c>
      <c r="V620" s="91">
        <v>0</v>
      </c>
      <c r="W620" s="91">
        <v>0</v>
      </c>
      <c r="X620" s="91">
        <v>0</v>
      </c>
      <c r="Y620" s="91">
        <v>0</v>
      </c>
      <c r="Z620" s="91">
        <v>0</v>
      </c>
      <c r="AA620" s="91">
        <v>0</v>
      </c>
      <c r="AB620" s="91">
        <v>0</v>
      </c>
      <c r="AC620" s="132">
        <f>(VLOOKUP($H$8,Prices[],2,FALSE)*H620)+(VLOOKUP($I$8,Prices[],2,FALSE)*I620)+(VLOOKUP($J$8,Prices[],2,FALSE)*J620)+(VLOOKUP($K$8,Prices[],2,FALSE)*K620)+(VLOOKUP($L$8,Prices[],2,FALSE)*L620)+(VLOOKUP($M$8,Prices[],2,FALSE)*M620)+(VLOOKUP($N$8,Prices[],2,FALSE)*N620)+(VLOOKUP($T$8,Prices[],2,FALSE)*T620)+(VLOOKUP($U$8,Prices[],2,FALSE)*U620)+(VLOOKUP($V$8,Prices[],2,FALSE)*V620)+(VLOOKUP($W$8,Prices[],2,FALSE)*W620)+(VLOOKUP($X$8,Prices[],2,FALSE)*X620)+(VLOOKUP($Y$8,Prices[],2,FALSE)*Y620)+(VLOOKUP($Z$8,Prices[],2,FALSE)*Z620)+(VLOOKUP($AB$8,Prices[],2,FALSE)*AB620)+(VLOOKUP($O$8,Prices[],2,FALSE)*O620)+(VLOOKUP($P$8,Prices[],2,FALSE)*P620)+(VLOOKUP($Q$8,Prices[],2,FALSE)*Q620)+(VLOOKUP($R$8,Prices[],2,FALSE)*R620)+(VLOOKUP($AA$8,Prices[],2,FALSE)*AA620)+(VLOOKUP($S$8,Prices[],2,FALSE)*S620)</f>
        <v>0</v>
      </c>
      <c r="AE620" s="132">
        <f t="shared" si="37"/>
        <v>0</v>
      </c>
      <c r="AF620" s="91"/>
      <c r="AG620" s="91"/>
      <c r="AH620" s="91"/>
      <c r="AI620" s="91"/>
      <c r="AJ620" s="91"/>
      <c r="AK620" s="91"/>
      <c r="AL620" s="91"/>
      <c r="AM620" s="91"/>
      <c r="AN620" s="91"/>
      <c r="AO620" s="91"/>
      <c r="AP620" s="91"/>
      <c r="AQ620" s="91"/>
      <c r="AR620" s="91"/>
      <c r="AS620" s="91"/>
      <c r="AT620" s="91"/>
      <c r="AU620" s="132">
        <f>(VLOOKUP($AF$8,Prices[],2,FALSE)*AF620)+(VLOOKUP($AG$8,Prices[],2,FALSE)*AG620)+(VLOOKUP($AH$8,Prices[],2,FALSE)*AH620)+(VLOOKUP($AI$8,Prices[],2,FALSE)*AI620)+(VLOOKUP($AJ$8,Prices[],2,FALSE)*AJ620)+(VLOOKUP($AK$8,Prices[],2,FALSE)*AK620)+(VLOOKUP($AL$8,Prices[],2,FALSE)*AL620)+(VLOOKUP($AM$8,Prices[],2,FALSE)*AM620)+(VLOOKUP($AN$8,Prices[],2,FALSE)*AN620)+(VLOOKUP($AO$8,Prices[],2,FALSE)*AO620)+(VLOOKUP($AP$8,Prices[],2,FALSE)*AP620)+(VLOOKUP($AT$8,Prices[],2,FALSE)*AT620)+(VLOOKUP($AQ$8,Prices[],2,FALSE)*AQ620)+(VLOOKUP($AR$8,Prices[],2,FALSE)*AR620)+(VLOOKUP($AS$8,Prices[],2,FALSE)*AS620)</f>
        <v>0</v>
      </c>
      <c r="AV620" s="132">
        <f t="shared" si="38"/>
        <v>0</v>
      </c>
      <c r="AW620" s="91" t="str">
        <f t="shared" si="39"/>
        <v xml:space="preserve"> </v>
      </c>
      <c r="AX620" s="91" t="str">
        <f>IFERROR(IF(VLOOKUP(C620,'Overdue Credits'!$A:$F,6,0)&gt;2,"High Risk Customer",IF(VLOOKUP(C620,'Overdue Credits'!$A:$F,6,0)&gt;0,"Medium Risk Customer","Low Risk Customer")),"Low Risk Customer")</f>
        <v>Low Risk Customer</v>
      </c>
    </row>
    <row r="621" spans="1:50" x14ac:dyDescent="0.3">
      <c r="A621" s="14">
        <v>613</v>
      </c>
      <c r="B621" s="14" t="s">
        <v>24</v>
      </c>
      <c r="C621" s="14" t="s">
        <v>237</v>
      </c>
      <c r="D621" s="14"/>
      <c r="E621" s="14" t="s">
        <v>238</v>
      </c>
      <c r="F621" s="14" t="s">
        <v>752</v>
      </c>
      <c r="G621" s="137">
        <f t="shared" si="36"/>
        <v>0</v>
      </c>
      <c r="H621" s="91">
        <v>0</v>
      </c>
      <c r="I621" s="91">
        <v>0</v>
      </c>
      <c r="J621" s="91"/>
      <c r="K621" s="91">
        <v>0</v>
      </c>
      <c r="L621" s="91">
        <v>0</v>
      </c>
      <c r="M621" s="91">
        <v>0</v>
      </c>
      <c r="N621" s="91"/>
      <c r="O621" s="91"/>
      <c r="P621" s="91">
        <v>0</v>
      </c>
      <c r="Q621" s="91">
        <v>0</v>
      </c>
      <c r="R621" s="91">
        <v>0</v>
      </c>
      <c r="S621" s="91">
        <v>0</v>
      </c>
      <c r="T621" s="91">
        <v>0</v>
      </c>
      <c r="U621" s="91">
        <v>0</v>
      </c>
      <c r="V621" s="91"/>
      <c r="W621" s="91">
        <v>0</v>
      </c>
      <c r="X621" s="91"/>
      <c r="Y621" s="91">
        <v>0</v>
      </c>
      <c r="Z621" s="91"/>
      <c r="AA621" s="91">
        <v>0</v>
      </c>
      <c r="AB621" s="91">
        <v>0</v>
      </c>
      <c r="AC621" s="132">
        <f>(VLOOKUP($H$8,Prices[],2,FALSE)*H621)+(VLOOKUP($I$8,Prices[],2,FALSE)*I621)+(VLOOKUP($J$8,Prices[],2,FALSE)*J621)+(VLOOKUP($K$8,Prices[],2,FALSE)*K621)+(VLOOKUP($L$8,Prices[],2,FALSE)*L621)+(VLOOKUP($M$8,Prices[],2,FALSE)*M621)+(VLOOKUP($N$8,Prices[],2,FALSE)*N621)+(VLOOKUP($T$8,Prices[],2,FALSE)*T621)+(VLOOKUP($U$8,Prices[],2,FALSE)*U621)+(VLOOKUP($V$8,Prices[],2,FALSE)*V621)+(VLOOKUP($W$8,Prices[],2,FALSE)*W621)+(VLOOKUP($X$8,Prices[],2,FALSE)*X621)+(VLOOKUP($Y$8,Prices[],2,FALSE)*Y621)+(VLOOKUP($Z$8,Prices[],2,FALSE)*Z621)+(VLOOKUP($AB$8,Prices[],2,FALSE)*AB621)+(VLOOKUP($O$8,Prices[],2,FALSE)*O621)+(VLOOKUP($P$8,Prices[],2,FALSE)*P621)+(VLOOKUP($Q$8,Prices[],2,FALSE)*Q621)+(VLOOKUP($R$8,Prices[],2,FALSE)*R621)+(VLOOKUP($AA$8,Prices[],2,FALSE)*AA621)+(VLOOKUP($S$8,Prices[],2,FALSE)*S621)</f>
        <v>0</v>
      </c>
      <c r="AE621" s="132">
        <f t="shared" si="37"/>
        <v>0</v>
      </c>
      <c r="AF621" s="91"/>
      <c r="AG621" s="91"/>
      <c r="AH621" s="91"/>
      <c r="AI621" s="91"/>
      <c r="AJ621" s="91"/>
      <c r="AK621" s="91"/>
      <c r="AL621" s="91"/>
      <c r="AM621" s="91"/>
      <c r="AN621" s="91"/>
      <c r="AO621" s="91"/>
      <c r="AP621" s="91"/>
      <c r="AQ621" s="91"/>
      <c r="AR621" s="91"/>
      <c r="AS621" s="91"/>
      <c r="AT621" s="91"/>
      <c r="AU621" s="132">
        <f>(VLOOKUP($AF$8,Prices[],2,FALSE)*AF621)+(VLOOKUP($AG$8,Prices[],2,FALSE)*AG621)+(VLOOKUP($AH$8,Prices[],2,FALSE)*AH621)+(VLOOKUP($AI$8,Prices[],2,FALSE)*AI621)+(VLOOKUP($AJ$8,Prices[],2,FALSE)*AJ621)+(VLOOKUP($AK$8,Prices[],2,FALSE)*AK621)+(VLOOKUP($AL$8,Prices[],2,FALSE)*AL621)+(VLOOKUP($AM$8,Prices[],2,FALSE)*AM621)+(VLOOKUP($AN$8,Prices[],2,FALSE)*AN621)+(VLOOKUP($AO$8,Prices[],2,FALSE)*AO621)+(VLOOKUP($AP$8,Prices[],2,FALSE)*AP621)+(VLOOKUP($AT$8,Prices[],2,FALSE)*AT621)+(VLOOKUP($AQ$8,Prices[],2,FALSE)*AQ621)+(VLOOKUP($AR$8,Prices[],2,FALSE)*AR621)+(VLOOKUP($AS$8,Prices[],2,FALSE)*AS621)</f>
        <v>0</v>
      </c>
      <c r="AV621" s="132">
        <f t="shared" si="38"/>
        <v>0</v>
      </c>
      <c r="AW621" s="91" t="str">
        <f t="shared" si="39"/>
        <v xml:space="preserve"> </v>
      </c>
      <c r="AX621" s="91" t="str">
        <f>IFERROR(IF(VLOOKUP(C621,'Overdue Credits'!$A:$F,6,0)&gt;2,"High Risk Customer",IF(VLOOKUP(C621,'Overdue Credits'!$A:$F,6,0)&gt;0,"Medium Risk Customer","Low Risk Customer")),"Low Risk Customer")</f>
        <v>Medium Risk Customer</v>
      </c>
    </row>
    <row r="622" spans="1:50" x14ac:dyDescent="0.3">
      <c r="A622" s="14">
        <v>614</v>
      </c>
      <c r="B622" s="14" t="s">
        <v>24</v>
      </c>
      <c r="C622" s="14" t="s">
        <v>189</v>
      </c>
      <c r="D622" s="14"/>
      <c r="E622" s="14" t="s">
        <v>190</v>
      </c>
      <c r="F622" s="14" t="s">
        <v>753</v>
      </c>
      <c r="G622" s="137">
        <f t="shared" si="36"/>
        <v>10</v>
      </c>
      <c r="H622" s="91">
        <v>0</v>
      </c>
      <c r="I622" s="91">
        <v>0</v>
      </c>
      <c r="J622" s="91"/>
      <c r="K622" s="91">
        <v>0</v>
      </c>
      <c r="L622" s="91">
        <v>0</v>
      </c>
      <c r="M622" s="91">
        <v>0</v>
      </c>
      <c r="N622" s="91">
        <v>4</v>
      </c>
      <c r="O622" s="91">
        <v>1</v>
      </c>
      <c r="P622" s="91">
        <v>0</v>
      </c>
      <c r="Q622" s="91">
        <v>0</v>
      </c>
      <c r="R622" s="91">
        <v>0</v>
      </c>
      <c r="S622" s="91">
        <v>0</v>
      </c>
      <c r="T622" s="91">
        <v>0</v>
      </c>
      <c r="U622" s="91">
        <v>0</v>
      </c>
      <c r="V622" s="91">
        <v>5</v>
      </c>
      <c r="W622" s="91">
        <v>0</v>
      </c>
      <c r="X622" s="91"/>
      <c r="Y622" s="91">
        <v>0</v>
      </c>
      <c r="Z622" s="91">
        <v>0</v>
      </c>
      <c r="AA622" s="91">
        <v>0</v>
      </c>
      <c r="AB622" s="91">
        <v>0</v>
      </c>
      <c r="AC622" s="132">
        <f>(VLOOKUP($H$8,Prices[],2,FALSE)*H622)+(VLOOKUP($I$8,Prices[],2,FALSE)*I622)+(VLOOKUP($J$8,Prices[],2,FALSE)*J622)+(VLOOKUP($K$8,Prices[],2,FALSE)*K622)+(VLOOKUP($L$8,Prices[],2,FALSE)*L622)+(VLOOKUP($M$8,Prices[],2,FALSE)*M622)+(VLOOKUP($N$8,Prices[],2,FALSE)*N622)+(VLOOKUP($T$8,Prices[],2,FALSE)*T622)+(VLOOKUP($U$8,Prices[],2,FALSE)*U622)+(VLOOKUP($V$8,Prices[],2,FALSE)*V622)+(VLOOKUP($W$8,Prices[],2,FALSE)*W622)+(VLOOKUP($X$8,Prices[],2,FALSE)*X622)+(VLOOKUP($Y$8,Prices[],2,FALSE)*Y622)+(VLOOKUP($Z$8,Prices[],2,FALSE)*Z622)+(VLOOKUP($AB$8,Prices[],2,FALSE)*AB622)+(VLOOKUP($O$8,Prices[],2,FALSE)*O622)+(VLOOKUP($P$8,Prices[],2,FALSE)*P622)+(VLOOKUP($Q$8,Prices[],2,FALSE)*Q622)+(VLOOKUP($R$8,Prices[],2,FALSE)*R622)+(VLOOKUP($AA$8,Prices[],2,FALSE)*AA622)+(VLOOKUP($S$8,Prices[],2,FALSE)*S622)</f>
        <v>1048000</v>
      </c>
      <c r="AE622" s="132">
        <f t="shared" si="37"/>
        <v>0</v>
      </c>
      <c r="AF622" s="91"/>
      <c r="AG622" s="91"/>
      <c r="AH622" s="91"/>
      <c r="AI622" s="91"/>
      <c r="AJ622" s="91"/>
      <c r="AK622" s="91"/>
      <c r="AL622" s="91"/>
      <c r="AM622" s="91"/>
      <c r="AN622" s="91"/>
      <c r="AO622" s="91"/>
      <c r="AP622" s="91"/>
      <c r="AQ622" s="91"/>
      <c r="AR622" s="91"/>
      <c r="AS622" s="91"/>
      <c r="AT622" s="91"/>
      <c r="AU622" s="132">
        <f>(VLOOKUP($AF$8,Prices[],2,FALSE)*AF622)+(VLOOKUP($AG$8,Prices[],2,FALSE)*AG622)+(VLOOKUP($AH$8,Prices[],2,FALSE)*AH622)+(VLOOKUP($AI$8,Prices[],2,FALSE)*AI622)+(VLOOKUP($AJ$8,Prices[],2,FALSE)*AJ622)+(VLOOKUP($AK$8,Prices[],2,FALSE)*AK622)+(VLOOKUP($AL$8,Prices[],2,FALSE)*AL622)+(VLOOKUP($AM$8,Prices[],2,FALSE)*AM622)+(VLOOKUP($AN$8,Prices[],2,FALSE)*AN622)+(VLOOKUP($AO$8,Prices[],2,FALSE)*AO622)+(VLOOKUP($AP$8,Prices[],2,FALSE)*AP622)+(VLOOKUP($AT$8,Prices[],2,FALSE)*AT622)+(VLOOKUP($AQ$8,Prices[],2,FALSE)*AQ622)+(VLOOKUP($AR$8,Prices[],2,FALSE)*AR622)+(VLOOKUP($AS$8,Prices[],2,FALSE)*AS622)</f>
        <v>0</v>
      </c>
      <c r="AV622" s="132">
        <f t="shared" si="38"/>
        <v>366800</v>
      </c>
      <c r="AW622" s="91" t="str">
        <f t="shared" si="39"/>
        <v xml:space="preserve"> </v>
      </c>
      <c r="AX622" s="91" t="str">
        <f>IFERROR(IF(VLOOKUP(C622,'Overdue Credits'!$A:$F,6,0)&gt;2,"High Risk Customer",IF(VLOOKUP(C622,'Overdue Credits'!$A:$F,6,0)&gt;0,"Medium Risk Customer","Low Risk Customer")),"Low Risk Customer")</f>
        <v>Low Risk Customer</v>
      </c>
    </row>
    <row r="623" spans="1:50" x14ac:dyDescent="0.3">
      <c r="A623" s="14">
        <v>615</v>
      </c>
      <c r="B623" s="14" t="s">
        <v>24</v>
      </c>
      <c r="C623" s="14" t="s">
        <v>1196</v>
      </c>
      <c r="D623" s="14"/>
      <c r="E623" s="14" t="s">
        <v>1205</v>
      </c>
      <c r="F623" s="14" t="s">
        <v>753</v>
      </c>
      <c r="G623" s="137">
        <f t="shared" si="36"/>
        <v>0</v>
      </c>
      <c r="H623" s="91">
        <v>0</v>
      </c>
      <c r="I623" s="91">
        <v>0</v>
      </c>
      <c r="J623" s="91">
        <v>0</v>
      </c>
      <c r="K623" s="91">
        <v>0</v>
      </c>
      <c r="L623" s="91">
        <v>0</v>
      </c>
      <c r="M623" s="91">
        <v>0</v>
      </c>
      <c r="N623" s="91">
        <v>0</v>
      </c>
      <c r="O623" s="91">
        <v>0</v>
      </c>
      <c r="P623" s="91">
        <v>0</v>
      </c>
      <c r="Q623" s="91">
        <v>0</v>
      </c>
      <c r="R623" s="91">
        <v>0</v>
      </c>
      <c r="S623" s="91">
        <v>0</v>
      </c>
      <c r="T623" s="91">
        <v>0</v>
      </c>
      <c r="U623" s="91">
        <v>0</v>
      </c>
      <c r="V623" s="91">
        <v>0</v>
      </c>
      <c r="W623" s="91">
        <v>0</v>
      </c>
      <c r="X623" s="91">
        <v>0</v>
      </c>
      <c r="Y623" s="91">
        <v>0</v>
      </c>
      <c r="Z623" s="91">
        <v>0</v>
      </c>
      <c r="AA623" s="91">
        <v>0</v>
      </c>
      <c r="AB623" s="91">
        <v>0</v>
      </c>
      <c r="AC623" s="132">
        <f>(VLOOKUP($H$8,Prices[],2,FALSE)*H623)+(VLOOKUP($I$8,Prices[],2,FALSE)*I623)+(VLOOKUP($J$8,Prices[],2,FALSE)*J623)+(VLOOKUP($K$8,Prices[],2,FALSE)*K623)+(VLOOKUP($L$8,Prices[],2,FALSE)*L623)+(VLOOKUP($M$8,Prices[],2,FALSE)*M623)+(VLOOKUP($N$8,Prices[],2,FALSE)*N623)+(VLOOKUP($T$8,Prices[],2,FALSE)*T623)+(VLOOKUP($U$8,Prices[],2,FALSE)*U623)+(VLOOKUP($V$8,Prices[],2,FALSE)*V623)+(VLOOKUP($W$8,Prices[],2,FALSE)*W623)+(VLOOKUP($X$8,Prices[],2,FALSE)*X623)+(VLOOKUP($Y$8,Prices[],2,FALSE)*Y623)+(VLOOKUP($Z$8,Prices[],2,FALSE)*Z623)+(VLOOKUP($AB$8,Prices[],2,FALSE)*AB623)+(VLOOKUP($O$8,Prices[],2,FALSE)*O623)+(VLOOKUP($P$8,Prices[],2,FALSE)*P623)+(VLOOKUP($Q$8,Prices[],2,FALSE)*Q623)+(VLOOKUP($R$8,Prices[],2,FALSE)*R623)+(VLOOKUP($AA$8,Prices[],2,FALSE)*AA623)+(VLOOKUP($S$8,Prices[],2,FALSE)*S623)</f>
        <v>0</v>
      </c>
      <c r="AE623" s="132">
        <f t="shared" si="37"/>
        <v>0</v>
      </c>
      <c r="AF623" s="91"/>
      <c r="AG623" s="91"/>
      <c r="AH623" s="91"/>
      <c r="AI623" s="91"/>
      <c r="AJ623" s="91"/>
      <c r="AK623" s="91"/>
      <c r="AL623" s="91"/>
      <c r="AM623" s="91"/>
      <c r="AN623" s="91"/>
      <c r="AO623" s="91"/>
      <c r="AP623" s="91"/>
      <c r="AQ623" s="91"/>
      <c r="AR623" s="91"/>
      <c r="AS623" s="91"/>
      <c r="AT623" s="91"/>
      <c r="AU623" s="132">
        <f>(VLOOKUP($AF$8,Prices[],2,FALSE)*AF623)+(VLOOKUP($AG$8,Prices[],2,FALSE)*AG623)+(VLOOKUP($AH$8,Prices[],2,FALSE)*AH623)+(VLOOKUP($AI$8,Prices[],2,FALSE)*AI623)+(VLOOKUP($AJ$8,Prices[],2,FALSE)*AJ623)+(VLOOKUP($AK$8,Prices[],2,FALSE)*AK623)+(VLOOKUP($AL$8,Prices[],2,FALSE)*AL623)+(VLOOKUP($AM$8,Prices[],2,FALSE)*AM623)+(VLOOKUP($AN$8,Prices[],2,FALSE)*AN623)+(VLOOKUP($AO$8,Prices[],2,FALSE)*AO623)+(VLOOKUP($AP$8,Prices[],2,FALSE)*AP623)+(VLOOKUP($AT$8,Prices[],2,FALSE)*AT623)+(VLOOKUP($AQ$8,Prices[],2,FALSE)*AQ623)+(VLOOKUP($AR$8,Prices[],2,FALSE)*AR623)+(VLOOKUP($AS$8,Prices[],2,FALSE)*AS623)</f>
        <v>0</v>
      </c>
      <c r="AV623" s="132">
        <f t="shared" si="38"/>
        <v>0</v>
      </c>
      <c r="AW623" s="91" t="str">
        <f t="shared" si="39"/>
        <v xml:space="preserve"> </v>
      </c>
      <c r="AX623" s="91" t="str">
        <f>IFERROR(IF(VLOOKUP(C623,'Overdue Credits'!$A:$F,6,0)&gt;2,"High Risk Customer",IF(VLOOKUP(C623,'Overdue Credits'!$A:$F,6,0)&gt;0,"Medium Risk Customer","Low Risk Customer")),"Low Risk Customer")</f>
        <v>Low Risk Customer</v>
      </c>
    </row>
    <row r="624" spans="1:50" x14ac:dyDescent="0.3">
      <c r="A624" s="14">
        <v>616</v>
      </c>
      <c r="B624" s="14" t="s">
        <v>24</v>
      </c>
      <c r="C624" s="14" t="s">
        <v>1197</v>
      </c>
      <c r="D624" s="14"/>
      <c r="E624" s="14" t="s">
        <v>1206</v>
      </c>
      <c r="F624" s="14" t="s">
        <v>753</v>
      </c>
      <c r="G624" s="137">
        <f t="shared" si="36"/>
        <v>0</v>
      </c>
      <c r="H624" s="91">
        <v>0</v>
      </c>
      <c r="I624" s="91">
        <v>0</v>
      </c>
      <c r="J624" s="91">
        <v>0</v>
      </c>
      <c r="K624" s="91">
        <v>0</v>
      </c>
      <c r="L624" s="91">
        <v>0</v>
      </c>
      <c r="M624" s="91">
        <v>0</v>
      </c>
      <c r="N624" s="91">
        <v>0</v>
      </c>
      <c r="O624" s="91">
        <v>0</v>
      </c>
      <c r="P624" s="91">
        <v>0</v>
      </c>
      <c r="Q624" s="91">
        <v>0</v>
      </c>
      <c r="R624" s="91">
        <v>0</v>
      </c>
      <c r="S624" s="91">
        <v>0</v>
      </c>
      <c r="T624" s="91">
        <v>0</v>
      </c>
      <c r="U624" s="91">
        <v>0</v>
      </c>
      <c r="V624" s="91">
        <v>0</v>
      </c>
      <c r="W624" s="91">
        <v>0</v>
      </c>
      <c r="X624" s="91">
        <v>0</v>
      </c>
      <c r="Y624" s="91">
        <v>0</v>
      </c>
      <c r="Z624" s="91">
        <v>0</v>
      </c>
      <c r="AA624" s="91">
        <v>0</v>
      </c>
      <c r="AB624" s="91">
        <v>0</v>
      </c>
      <c r="AC624" s="132">
        <f>(VLOOKUP($H$8,Prices[],2,FALSE)*H624)+(VLOOKUP($I$8,Prices[],2,FALSE)*I624)+(VLOOKUP($J$8,Prices[],2,FALSE)*J624)+(VLOOKUP($K$8,Prices[],2,FALSE)*K624)+(VLOOKUP($L$8,Prices[],2,FALSE)*L624)+(VLOOKUP($M$8,Prices[],2,FALSE)*M624)+(VLOOKUP($N$8,Prices[],2,FALSE)*N624)+(VLOOKUP($T$8,Prices[],2,FALSE)*T624)+(VLOOKUP($U$8,Prices[],2,FALSE)*U624)+(VLOOKUP($V$8,Prices[],2,FALSE)*V624)+(VLOOKUP($W$8,Prices[],2,FALSE)*W624)+(VLOOKUP($X$8,Prices[],2,FALSE)*X624)+(VLOOKUP($Y$8,Prices[],2,FALSE)*Y624)+(VLOOKUP($Z$8,Prices[],2,FALSE)*Z624)+(VLOOKUP($AB$8,Prices[],2,FALSE)*AB624)+(VLOOKUP($O$8,Prices[],2,FALSE)*O624)+(VLOOKUP($P$8,Prices[],2,FALSE)*P624)+(VLOOKUP($Q$8,Prices[],2,FALSE)*Q624)+(VLOOKUP($R$8,Prices[],2,FALSE)*R624)+(VLOOKUP($AA$8,Prices[],2,FALSE)*AA624)+(VLOOKUP($S$8,Prices[],2,FALSE)*S624)</f>
        <v>0</v>
      </c>
      <c r="AE624" s="132">
        <f t="shared" si="37"/>
        <v>0</v>
      </c>
      <c r="AF624" s="91"/>
      <c r="AG624" s="91"/>
      <c r="AH624" s="91"/>
      <c r="AI624" s="91"/>
      <c r="AJ624" s="91"/>
      <c r="AK624" s="91"/>
      <c r="AL624" s="91"/>
      <c r="AM624" s="91"/>
      <c r="AN624" s="91"/>
      <c r="AO624" s="91"/>
      <c r="AP624" s="91"/>
      <c r="AQ624" s="91"/>
      <c r="AR624" s="91"/>
      <c r="AS624" s="91"/>
      <c r="AT624" s="91"/>
      <c r="AU624" s="132">
        <f>(VLOOKUP($AF$8,Prices[],2,FALSE)*AF624)+(VLOOKUP($AG$8,Prices[],2,FALSE)*AG624)+(VLOOKUP($AH$8,Prices[],2,FALSE)*AH624)+(VLOOKUP($AI$8,Prices[],2,FALSE)*AI624)+(VLOOKUP($AJ$8,Prices[],2,FALSE)*AJ624)+(VLOOKUP($AK$8,Prices[],2,FALSE)*AK624)+(VLOOKUP($AL$8,Prices[],2,FALSE)*AL624)+(VLOOKUP($AM$8,Prices[],2,FALSE)*AM624)+(VLOOKUP($AN$8,Prices[],2,FALSE)*AN624)+(VLOOKUP($AO$8,Prices[],2,FALSE)*AO624)+(VLOOKUP($AP$8,Prices[],2,FALSE)*AP624)+(VLOOKUP($AT$8,Prices[],2,FALSE)*AT624)+(VLOOKUP($AQ$8,Prices[],2,FALSE)*AQ624)+(VLOOKUP($AR$8,Prices[],2,FALSE)*AR624)+(VLOOKUP($AS$8,Prices[],2,FALSE)*AS624)</f>
        <v>0</v>
      </c>
      <c r="AV624" s="132">
        <f t="shared" si="38"/>
        <v>0</v>
      </c>
      <c r="AW624" s="91" t="str">
        <f t="shared" si="39"/>
        <v xml:space="preserve"> </v>
      </c>
      <c r="AX624" s="91" t="str">
        <f>IFERROR(IF(VLOOKUP(C624,'Overdue Credits'!$A:$F,6,0)&gt;2,"High Risk Customer",IF(VLOOKUP(C624,'Overdue Credits'!$A:$F,6,0)&gt;0,"Medium Risk Customer","Low Risk Customer")),"Low Risk Customer")</f>
        <v>Low Risk Customer</v>
      </c>
    </row>
    <row r="625" spans="1:50" x14ac:dyDescent="0.3">
      <c r="A625" s="14">
        <v>617</v>
      </c>
      <c r="B625" s="14" t="s">
        <v>24</v>
      </c>
      <c r="C625" s="14" t="s">
        <v>1198</v>
      </c>
      <c r="D625" s="14"/>
      <c r="E625" s="14" t="s">
        <v>1207</v>
      </c>
      <c r="F625" s="14" t="s">
        <v>753</v>
      </c>
      <c r="G625" s="137">
        <f t="shared" si="36"/>
        <v>0</v>
      </c>
      <c r="H625" s="91">
        <v>0</v>
      </c>
      <c r="I625" s="91">
        <v>0</v>
      </c>
      <c r="J625" s="91">
        <v>0</v>
      </c>
      <c r="K625" s="91">
        <v>0</v>
      </c>
      <c r="L625" s="91">
        <v>0</v>
      </c>
      <c r="M625" s="91">
        <v>0</v>
      </c>
      <c r="N625" s="91">
        <v>0</v>
      </c>
      <c r="O625" s="91">
        <v>0</v>
      </c>
      <c r="P625" s="91">
        <v>0</v>
      </c>
      <c r="Q625" s="91">
        <v>0</v>
      </c>
      <c r="R625" s="91">
        <v>0</v>
      </c>
      <c r="S625" s="91">
        <v>0</v>
      </c>
      <c r="T625" s="91">
        <v>0</v>
      </c>
      <c r="U625" s="91">
        <v>0</v>
      </c>
      <c r="V625" s="91">
        <v>0</v>
      </c>
      <c r="W625" s="91">
        <v>0</v>
      </c>
      <c r="X625" s="91">
        <v>0</v>
      </c>
      <c r="Y625" s="91">
        <v>0</v>
      </c>
      <c r="Z625" s="91">
        <v>0</v>
      </c>
      <c r="AA625" s="91">
        <v>0</v>
      </c>
      <c r="AB625" s="91">
        <v>0</v>
      </c>
      <c r="AC625" s="132">
        <f>(VLOOKUP($H$8,Prices[],2,FALSE)*H625)+(VLOOKUP($I$8,Prices[],2,FALSE)*I625)+(VLOOKUP($J$8,Prices[],2,FALSE)*J625)+(VLOOKUP($K$8,Prices[],2,FALSE)*K625)+(VLOOKUP($L$8,Prices[],2,FALSE)*L625)+(VLOOKUP($M$8,Prices[],2,FALSE)*M625)+(VLOOKUP($N$8,Prices[],2,FALSE)*N625)+(VLOOKUP($T$8,Prices[],2,FALSE)*T625)+(VLOOKUP($U$8,Prices[],2,FALSE)*U625)+(VLOOKUP($V$8,Prices[],2,FALSE)*V625)+(VLOOKUP($W$8,Prices[],2,FALSE)*W625)+(VLOOKUP($X$8,Prices[],2,FALSE)*X625)+(VLOOKUP($Y$8,Prices[],2,FALSE)*Y625)+(VLOOKUP($Z$8,Prices[],2,FALSE)*Z625)+(VLOOKUP($AB$8,Prices[],2,FALSE)*AB625)+(VLOOKUP($O$8,Prices[],2,FALSE)*O625)+(VLOOKUP($P$8,Prices[],2,FALSE)*P625)+(VLOOKUP($Q$8,Prices[],2,FALSE)*Q625)+(VLOOKUP($R$8,Prices[],2,FALSE)*R625)+(VLOOKUP($AA$8,Prices[],2,FALSE)*AA625)+(VLOOKUP($S$8,Prices[],2,FALSE)*S625)</f>
        <v>0</v>
      </c>
      <c r="AE625" s="132">
        <f t="shared" si="37"/>
        <v>0</v>
      </c>
      <c r="AF625" s="91"/>
      <c r="AG625" s="91"/>
      <c r="AH625" s="91"/>
      <c r="AI625" s="91"/>
      <c r="AJ625" s="91"/>
      <c r="AK625" s="91"/>
      <c r="AL625" s="91"/>
      <c r="AM625" s="91"/>
      <c r="AN625" s="91"/>
      <c r="AO625" s="91"/>
      <c r="AP625" s="91"/>
      <c r="AQ625" s="91"/>
      <c r="AR625" s="91"/>
      <c r="AS625" s="91"/>
      <c r="AT625" s="91"/>
      <c r="AU625" s="132">
        <f>(VLOOKUP($AF$8,Prices[],2,FALSE)*AF625)+(VLOOKUP($AG$8,Prices[],2,FALSE)*AG625)+(VLOOKUP($AH$8,Prices[],2,FALSE)*AH625)+(VLOOKUP($AI$8,Prices[],2,FALSE)*AI625)+(VLOOKUP($AJ$8,Prices[],2,FALSE)*AJ625)+(VLOOKUP($AK$8,Prices[],2,FALSE)*AK625)+(VLOOKUP($AL$8,Prices[],2,FALSE)*AL625)+(VLOOKUP($AM$8,Prices[],2,FALSE)*AM625)+(VLOOKUP($AN$8,Prices[],2,FALSE)*AN625)+(VLOOKUP($AO$8,Prices[],2,FALSE)*AO625)+(VLOOKUP($AP$8,Prices[],2,FALSE)*AP625)+(VLOOKUP($AT$8,Prices[],2,FALSE)*AT625)+(VLOOKUP($AQ$8,Prices[],2,FALSE)*AQ625)+(VLOOKUP($AR$8,Prices[],2,FALSE)*AR625)+(VLOOKUP($AS$8,Prices[],2,FALSE)*AS625)</f>
        <v>0</v>
      </c>
      <c r="AV625" s="132">
        <f t="shared" si="38"/>
        <v>0</v>
      </c>
      <c r="AW625" s="91" t="str">
        <f t="shared" si="39"/>
        <v xml:space="preserve"> </v>
      </c>
      <c r="AX625" s="91" t="str">
        <f>IFERROR(IF(VLOOKUP(C625,'Overdue Credits'!$A:$F,6,0)&gt;2,"High Risk Customer",IF(VLOOKUP(C625,'Overdue Credits'!$A:$F,6,0)&gt;0,"Medium Risk Customer","Low Risk Customer")),"Low Risk Customer")</f>
        <v>Low Risk Customer</v>
      </c>
    </row>
    <row r="626" spans="1:50" x14ac:dyDescent="0.3">
      <c r="A626" s="14">
        <v>618</v>
      </c>
      <c r="B626" s="14" t="s">
        <v>24</v>
      </c>
      <c r="C626" s="14" t="s">
        <v>179</v>
      </c>
      <c r="D626" s="14"/>
      <c r="E626" s="14" t="s">
        <v>1208</v>
      </c>
      <c r="F626" s="14" t="s">
        <v>753</v>
      </c>
      <c r="G626" s="137">
        <f t="shared" si="36"/>
        <v>0</v>
      </c>
      <c r="H626" s="91">
        <v>0</v>
      </c>
      <c r="I626" s="91">
        <v>0</v>
      </c>
      <c r="J626" s="91">
        <v>0</v>
      </c>
      <c r="K626" s="91">
        <v>0</v>
      </c>
      <c r="L626" s="91">
        <v>0</v>
      </c>
      <c r="M626" s="91">
        <v>0</v>
      </c>
      <c r="N626" s="91">
        <v>0</v>
      </c>
      <c r="O626" s="91">
        <v>0</v>
      </c>
      <c r="P626" s="91">
        <v>0</v>
      </c>
      <c r="Q626" s="91">
        <v>0</v>
      </c>
      <c r="R626" s="91">
        <v>0</v>
      </c>
      <c r="S626" s="91">
        <v>0</v>
      </c>
      <c r="T626" s="91">
        <v>0</v>
      </c>
      <c r="U626" s="91">
        <v>0</v>
      </c>
      <c r="V626" s="91">
        <v>0</v>
      </c>
      <c r="W626" s="91">
        <v>0</v>
      </c>
      <c r="X626" s="91">
        <v>0</v>
      </c>
      <c r="Y626" s="91">
        <v>0</v>
      </c>
      <c r="Z626" s="91">
        <v>0</v>
      </c>
      <c r="AA626" s="91">
        <v>0</v>
      </c>
      <c r="AB626" s="91">
        <v>0</v>
      </c>
      <c r="AC626" s="132">
        <f>(VLOOKUP($H$8,Prices[],2,FALSE)*H626)+(VLOOKUP($I$8,Prices[],2,FALSE)*I626)+(VLOOKUP($J$8,Prices[],2,FALSE)*J626)+(VLOOKUP($K$8,Prices[],2,FALSE)*K626)+(VLOOKUP($L$8,Prices[],2,FALSE)*L626)+(VLOOKUP($M$8,Prices[],2,FALSE)*M626)+(VLOOKUP($N$8,Prices[],2,FALSE)*N626)+(VLOOKUP($T$8,Prices[],2,FALSE)*T626)+(VLOOKUP($U$8,Prices[],2,FALSE)*U626)+(VLOOKUP($V$8,Prices[],2,FALSE)*V626)+(VLOOKUP($W$8,Prices[],2,FALSE)*W626)+(VLOOKUP($X$8,Prices[],2,FALSE)*X626)+(VLOOKUP($Y$8,Prices[],2,FALSE)*Y626)+(VLOOKUP($Z$8,Prices[],2,FALSE)*Z626)+(VLOOKUP($AB$8,Prices[],2,FALSE)*AB626)+(VLOOKUP($O$8,Prices[],2,FALSE)*O626)+(VLOOKUP($P$8,Prices[],2,FALSE)*P626)+(VLOOKUP($Q$8,Prices[],2,FALSE)*Q626)+(VLOOKUP($R$8,Prices[],2,FALSE)*R626)+(VLOOKUP($AA$8,Prices[],2,FALSE)*AA626)+(VLOOKUP($S$8,Prices[],2,FALSE)*S626)</f>
        <v>0</v>
      </c>
      <c r="AE626" s="132">
        <f t="shared" si="37"/>
        <v>0</v>
      </c>
      <c r="AF626" s="91"/>
      <c r="AG626" s="91"/>
      <c r="AH626" s="91"/>
      <c r="AI626" s="91"/>
      <c r="AJ626" s="91"/>
      <c r="AK626" s="91"/>
      <c r="AL626" s="91"/>
      <c r="AM626" s="91"/>
      <c r="AN626" s="91"/>
      <c r="AO626" s="91"/>
      <c r="AP626" s="91"/>
      <c r="AQ626" s="91"/>
      <c r="AR626" s="91"/>
      <c r="AS626" s="91"/>
      <c r="AT626" s="91"/>
      <c r="AU626" s="132">
        <f>(VLOOKUP($AF$8,Prices[],2,FALSE)*AF626)+(VLOOKUP($AG$8,Prices[],2,FALSE)*AG626)+(VLOOKUP($AH$8,Prices[],2,FALSE)*AH626)+(VLOOKUP($AI$8,Prices[],2,FALSE)*AI626)+(VLOOKUP($AJ$8,Prices[],2,FALSE)*AJ626)+(VLOOKUP($AK$8,Prices[],2,FALSE)*AK626)+(VLOOKUP($AL$8,Prices[],2,FALSE)*AL626)+(VLOOKUP($AM$8,Prices[],2,FALSE)*AM626)+(VLOOKUP($AN$8,Prices[],2,FALSE)*AN626)+(VLOOKUP($AO$8,Prices[],2,FALSE)*AO626)+(VLOOKUP($AP$8,Prices[],2,FALSE)*AP626)+(VLOOKUP($AT$8,Prices[],2,FALSE)*AT626)+(VLOOKUP($AQ$8,Prices[],2,FALSE)*AQ626)+(VLOOKUP($AR$8,Prices[],2,FALSE)*AR626)+(VLOOKUP($AS$8,Prices[],2,FALSE)*AS626)</f>
        <v>0</v>
      </c>
      <c r="AV626" s="132">
        <f t="shared" si="38"/>
        <v>0</v>
      </c>
      <c r="AW626" s="91" t="str">
        <f t="shared" si="39"/>
        <v xml:space="preserve"> </v>
      </c>
      <c r="AX626" s="91" t="str">
        <f>IFERROR(IF(VLOOKUP(C626,'Overdue Credits'!$A:$F,6,0)&gt;2,"High Risk Customer",IF(VLOOKUP(C626,'Overdue Credits'!$A:$F,6,0)&gt;0,"Medium Risk Customer","Low Risk Customer")),"Low Risk Customer")</f>
        <v>Low Risk Customer</v>
      </c>
    </row>
    <row r="627" spans="1:50" x14ac:dyDescent="0.3">
      <c r="A627" s="14">
        <v>619</v>
      </c>
      <c r="B627" s="14" t="s">
        <v>24</v>
      </c>
      <c r="C627" s="14" t="s">
        <v>1199</v>
      </c>
      <c r="D627" s="14"/>
      <c r="E627" s="14" t="s">
        <v>1209</v>
      </c>
      <c r="F627" s="14" t="s">
        <v>753</v>
      </c>
      <c r="G627" s="137">
        <f t="shared" si="36"/>
        <v>0</v>
      </c>
      <c r="H627" s="91">
        <v>0</v>
      </c>
      <c r="I627" s="91">
        <v>0</v>
      </c>
      <c r="J627" s="91">
        <v>0</v>
      </c>
      <c r="K627" s="91">
        <v>0</v>
      </c>
      <c r="L627" s="91">
        <v>0</v>
      </c>
      <c r="M627" s="91">
        <v>0</v>
      </c>
      <c r="N627" s="91">
        <v>0</v>
      </c>
      <c r="O627" s="91">
        <v>0</v>
      </c>
      <c r="P627" s="91">
        <v>0</v>
      </c>
      <c r="Q627" s="91">
        <v>0</v>
      </c>
      <c r="R627" s="91">
        <v>0</v>
      </c>
      <c r="S627" s="91">
        <v>0</v>
      </c>
      <c r="T627" s="91">
        <v>0</v>
      </c>
      <c r="U627" s="91">
        <v>0</v>
      </c>
      <c r="V627" s="91">
        <v>0</v>
      </c>
      <c r="W627" s="91">
        <v>0</v>
      </c>
      <c r="X627" s="91">
        <v>0</v>
      </c>
      <c r="Y627" s="91">
        <v>0</v>
      </c>
      <c r="Z627" s="91">
        <v>0</v>
      </c>
      <c r="AA627" s="91">
        <v>0</v>
      </c>
      <c r="AB627" s="91">
        <v>0</v>
      </c>
      <c r="AC627" s="132">
        <f>(VLOOKUP($H$8,Prices[],2,FALSE)*H627)+(VLOOKUP($I$8,Prices[],2,FALSE)*I627)+(VLOOKUP($J$8,Prices[],2,FALSE)*J627)+(VLOOKUP($K$8,Prices[],2,FALSE)*K627)+(VLOOKUP($L$8,Prices[],2,FALSE)*L627)+(VLOOKUP($M$8,Prices[],2,FALSE)*M627)+(VLOOKUP($N$8,Prices[],2,FALSE)*N627)+(VLOOKUP($T$8,Prices[],2,FALSE)*T627)+(VLOOKUP($U$8,Prices[],2,FALSE)*U627)+(VLOOKUP($V$8,Prices[],2,FALSE)*V627)+(VLOOKUP($W$8,Prices[],2,FALSE)*W627)+(VLOOKUP($X$8,Prices[],2,FALSE)*X627)+(VLOOKUP($Y$8,Prices[],2,FALSE)*Y627)+(VLOOKUP($Z$8,Prices[],2,FALSE)*Z627)+(VLOOKUP($AB$8,Prices[],2,FALSE)*AB627)+(VLOOKUP($O$8,Prices[],2,FALSE)*O627)+(VLOOKUP($P$8,Prices[],2,FALSE)*P627)+(VLOOKUP($Q$8,Prices[],2,FALSE)*Q627)+(VLOOKUP($R$8,Prices[],2,FALSE)*R627)+(VLOOKUP($AA$8,Prices[],2,FALSE)*AA627)+(VLOOKUP($S$8,Prices[],2,FALSE)*S627)</f>
        <v>0</v>
      </c>
      <c r="AE627" s="132">
        <f t="shared" si="37"/>
        <v>0</v>
      </c>
      <c r="AF627" s="91"/>
      <c r="AG627" s="91"/>
      <c r="AH627" s="91"/>
      <c r="AI627" s="91"/>
      <c r="AJ627" s="91"/>
      <c r="AK627" s="91"/>
      <c r="AL627" s="91"/>
      <c r="AM627" s="91"/>
      <c r="AN627" s="91"/>
      <c r="AO627" s="91"/>
      <c r="AP627" s="91"/>
      <c r="AQ627" s="91"/>
      <c r="AR627" s="91"/>
      <c r="AS627" s="91"/>
      <c r="AT627" s="91"/>
      <c r="AU627" s="132">
        <f>(VLOOKUP($AF$8,Prices[],2,FALSE)*AF627)+(VLOOKUP($AG$8,Prices[],2,FALSE)*AG627)+(VLOOKUP($AH$8,Prices[],2,FALSE)*AH627)+(VLOOKUP($AI$8,Prices[],2,FALSE)*AI627)+(VLOOKUP($AJ$8,Prices[],2,FALSE)*AJ627)+(VLOOKUP($AK$8,Prices[],2,FALSE)*AK627)+(VLOOKUP($AL$8,Prices[],2,FALSE)*AL627)+(VLOOKUP($AM$8,Prices[],2,FALSE)*AM627)+(VLOOKUP($AN$8,Prices[],2,FALSE)*AN627)+(VLOOKUP($AO$8,Prices[],2,FALSE)*AO627)+(VLOOKUP($AP$8,Prices[],2,FALSE)*AP627)+(VLOOKUP($AT$8,Prices[],2,FALSE)*AT627)+(VLOOKUP($AQ$8,Prices[],2,FALSE)*AQ627)+(VLOOKUP($AR$8,Prices[],2,FALSE)*AR627)+(VLOOKUP($AS$8,Prices[],2,FALSE)*AS627)</f>
        <v>0</v>
      </c>
      <c r="AV627" s="132">
        <f t="shared" si="38"/>
        <v>0</v>
      </c>
      <c r="AW627" s="91" t="str">
        <f t="shared" si="39"/>
        <v xml:space="preserve"> </v>
      </c>
      <c r="AX627" s="91" t="str">
        <f>IFERROR(IF(VLOOKUP(C627,'Overdue Credits'!$A:$F,6,0)&gt;2,"High Risk Customer",IF(VLOOKUP(C627,'Overdue Credits'!$A:$F,6,0)&gt;0,"Medium Risk Customer","Low Risk Customer")),"Low Risk Customer")</f>
        <v>Low Risk Customer</v>
      </c>
    </row>
    <row r="628" spans="1:50" x14ac:dyDescent="0.3">
      <c r="A628" s="14">
        <v>620</v>
      </c>
      <c r="B628" s="14" t="s">
        <v>24</v>
      </c>
      <c r="C628" s="14" t="s">
        <v>175</v>
      </c>
      <c r="D628" s="14"/>
      <c r="E628" s="14" t="s">
        <v>923</v>
      </c>
      <c r="F628" s="14" t="s">
        <v>753</v>
      </c>
      <c r="G628" s="137">
        <f t="shared" si="36"/>
        <v>0</v>
      </c>
      <c r="H628" s="91">
        <v>0</v>
      </c>
      <c r="I628" s="91">
        <v>0</v>
      </c>
      <c r="J628" s="91"/>
      <c r="K628" s="91">
        <v>0</v>
      </c>
      <c r="L628" s="91">
        <v>0</v>
      </c>
      <c r="M628" s="91">
        <v>0</v>
      </c>
      <c r="N628" s="91"/>
      <c r="O628" s="91"/>
      <c r="P628" s="91">
        <v>0</v>
      </c>
      <c r="Q628" s="91">
        <v>0</v>
      </c>
      <c r="R628" s="91">
        <v>0</v>
      </c>
      <c r="S628" s="91">
        <v>0</v>
      </c>
      <c r="T628" s="91">
        <v>0</v>
      </c>
      <c r="U628" s="91">
        <v>0</v>
      </c>
      <c r="V628" s="91"/>
      <c r="W628" s="91">
        <v>0</v>
      </c>
      <c r="X628" s="91"/>
      <c r="Y628" s="91"/>
      <c r="Z628" s="91"/>
      <c r="AA628" s="91">
        <v>0</v>
      </c>
      <c r="AB628" s="91">
        <v>0</v>
      </c>
      <c r="AC628" s="132">
        <f>(VLOOKUP($H$8,Prices[],2,FALSE)*H628)+(VLOOKUP($I$8,Prices[],2,FALSE)*I628)+(VLOOKUP($J$8,Prices[],2,FALSE)*J628)+(VLOOKUP($K$8,Prices[],2,FALSE)*K628)+(VLOOKUP($L$8,Prices[],2,FALSE)*L628)+(VLOOKUP($M$8,Prices[],2,FALSE)*M628)+(VLOOKUP($N$8,Prices[],2,FALSE)*N628)+(VLOOKUP($T$8,Prices[],2,FALSE)*T628)+(VLOOKUP($U$8,Prices[],2,FALSE)*U628)+(VLOOKUP($V$8,Prices[],2,FALSE)*V628)+(VLOOKUP($W$8,Prices[],2,FALSE)*W628)+(VLOOKUP($X$8,Prices[],2,FALSE)*X628)+(VLOOKUP($Y$8,Prices[],2,FALSE)*Y628)+(VLOOKUP($Z$8,Prices[],2,FALSE)*Z628)+(VLOOKUP($AB$8,Prices[],2,FALSE)*AB628)+(VLOOKUP($O$8,Prices[],2,FALSE)*O628)+(VLOOKUP($P$8,Prices[],2,FALSE)*P628)+(VLOOKUP($Q$8,Prices[],2,FALSE)*Q628)+(VLOOKUP($R$8,Prices[],2,FALSE)*R628)+(VLOOKUP($AA$8,Prices[],2,FALSE)*AA628)+(VLOOKUP($S$8,Prices[],2,FALSE)*S628)</f>
        <v>0</v>
      </c>
      <c r="AE628" s="132">
        <f t="shared" si="37"/>
        <v>0</v>
      </c>
      <c r="AF628" s="91"/>
      <c r="AG628" s="91"/>
      <c r="AH628" s="91"/>
      <c r="AI628" s="91"/>
      <c r="AJ628" s="91"/>
      <c r="AK628" s="91"/>
      <c r="AL628" s="91"/>
      <c r="AM628" s="91"/>
      <c r="AN628" s="91"/>
      <c r="AO628" s="91"/>
      <c r="AP628" s="91"/>
      <c r="AQ628" s="91"/>
      <c r="AR628" s="91"/>
      <c r="AS628" s="91"/>
      <c r="AT628" s="91"/>
      <c r="AU628" s="132">
        <f>(VLOOKUP($AF$8,Prices[],2,FALSE)*AF628)+(VLOOKUP($AG$8,Prices[],2,FALSE)*AG628)+(VLOOKUP($AH$8,Prices[],2,FALSE)*AH628)+(VLOOKUP($AI$8,Prices[],2,FALSE)*AI628)+(VLOOKUP($AJ$8,Prices[],2,FALSE)*AJ628)+(VLOOKUP($AK$8,Prices[],2,FALSE)*AK628)+(VLOOKUP($AL$8,Prices[],2,FALSE)*AL628)+(VLOOKUP($AM$8,Prices[],2,FALSE)*AM628)+(VLOOKUP($AN$8,Prices[],2,FALSE)*AN628)+(VLOOKUP($AO$8,Prices[],2,FALSE)*AO628)+(VLOOKUP($AP$8,Prices[],2,FALSE)*AP628)+(VLOOKUP($AT$8,Prices[],2,FALSE)*AT628)+(VLOOKUP($AQ$8,Prices[],2,FALSE)*AQ628)+(VLOOKUP($AR$8,Prices[],2,FALSE)*AR628)+(VLOOKUP($AS$8,Prices[],2,FALSE)*AS628)</f>
        <v>0</v>
      </c>
      <c r="AV628" s="132">
        <f t="shared" si="38"/>
        <v>0</v>
      </c>
      <c r="AW628" s="91" t="str">
        <f t="shared" si="39"/>
        <v xml:space="preserve"> </v>
      </c>
      <c r="AX628" s="91" t="str">
        <f>IFERROR(IF(VLOOKUP(C628,'Overdue Credits'!$A:$F,6,0)&gt;2,"High Risk Customer",IF(VLOOKUP(C628,'Overdue Credits'!$A:$F,6,0)&gt;0,"Medium Risk Customer","Low Risk Customer")),"Low Risk Customer")</f>
        <v>High Risk Customer</v>
      </c>
    </row>
    <row r="629" spans="1:50" x14ac:dyDescent="0.3">
      <c r="A629" s="14">
        <v>621</v>
      </c>
      <c r="B629" s="14" t="s">
        <v>24</v>
      </c>
      <c r="C629" s="14" t="s">
        <v>1200</v>
      </c>
      <c r="D629" s="14"/>
      <c r="E629" s="14" t="s">
        <v>1210</v>
      </c>
      <c r="F629" s="14" t="s">
        <v>753</v>
      </c>
      <c r="G629" s="137">
        <f t="shared" si="36"/>
        <v>0</v>
      </c>
      <c r="H629" s="91">
        <v>0</v>
      </c>
      <c r="I629" s="91">
        <v>0</v>
      </c>
      <c r="J629" s="91">
        <v>0</v>
      </c>
      <c r="K629" s="91">
        <v>0</v>
      </c>
      <c r="L629" s="91">
        <v>0</v>
      </c>
      <c r="M629" s="91">
        <v>0</v>
      </c>
      <c r="N629" s="91">
        <v>0</v>
      </c>
      <c r="O629" s="91">
        <v>0</v>
      </c>
      <c r="P629" s="91">
        <v>0</v>
      </c>
      <c r="Q629" s="91">
        <v>0</v>
      </c>
      <c r="R629" s="91">
        <v>0</v>
      </c>
      <c r="S629" s="91">
        <v>0</v>
      </c>
      <c r="T629" s="91">
        <v>0</v>
      </c>
      <c r="U629" s="91">
        <v>0</v>
      </c>
      <c r="V629" s="91">
        <v>0</v>
      </c>
      <c r="W629" s="91">
        <v>0</v>
      </c>
      <c r="X629" s="91">
        <v>0</v>
      </c>
      <c r="Y629" s="91">
        <v>0</v>
      </c>
      <c r="Z629" s="91">
        <v>0</v>
      </c>
      <c r="AA629" s="91">
        <v>0</v>
      </c>
      <c r="AB629" s="91">
        <v>0</v>
      </c>
      <c r="AC629" s="132">
        <f>(VLOOKUP($H$8,Prices[],2,FALSE)*H629)+(VLOOKUP($I$8,Prices[],2,FALSE)*I629)+(VLOOKUP($J$8,Prices[],2,FALSE)*J629)+(VLOOKUP($K$8,Prices[],2,FALSE)*K629)+(VLOOKUP($L$8,Prices[],2,FALSE)*L629)+(VLOOKUP($M$8,Prices[],2,FALSE)*M629)+(VLOOKUP($N$8,Prices[],2,FALSE)*N629)+(VLOOKUP($T$8,Prices[],2,FALSE)*T629)+(VLOOKUP($U$8,Prices[],2,FALSE)*U629)+(VLOOKUP($V$8,Prices[],2,FALSE)*V629)+(VLOOKUP($W$8,Prices[],2,FALSE)*W629)+(VLOOKUP($X$8,Prices[],2,FALSE)*X629)+(VLOOKUP($Y$8,Prices[],2,FALSE)*Y629)+(VLOOKUP($Z$8,Prices[],2,FALSE)*Z629)+(VLOOKUP($AB$8,Prices[],2,FALSE)*AB629)+(VLOOKUP($O$8,Prices[],2,FALSE)*O629)+(VLOOKUP($P$8,Prices[],2,FALSE)*P629)+(VLOOKUP($Q$8,Prices[],2,FALSE)*Q629)+(VLOOKUP($R$8,Prices[],2,FALSE)*R629)+(VLOOKUP($AA$8,Prices[],2,FALSE)*AA629)+(VLOOKUP($S$8,Prices[],2,FALSE)*S629)</f>
        <v>0</v>
      </c>
      <c r="AE629" s="132">
        <f t="shared" si="37"/>
        <v>0</v>
      </c>
      <c r="AF629" s="91"/>
      <c r="AG629" s="91"/>
      <c r="AH629" s="91"/>
      <c r="AI629" s="91"/>
      <c r="AJ629" s="91"/>
      <c r="AK629" s="91"/>
      <c r="AL629" s="91"/>
      <c r="AM629" s="91"/>
      <c r="AN629" s="91"/>
      <c r="AO629" s="91"/>
      <c r="AP629" s="91"/>
      <c r="AQ629" s="91"/>
      <c r="AR629" s="91"/>
      <c r="AS629" s="91"/>
      <c r="AT629" s="91"/>
      <c r="AU629" s="132">
        <f>(VLOOKUP($AF$8,Prices[],2,FALSE)*AF629)+(VLOOKUP($AG$8,Prices[],2,FALSE)*AG629)+(VLOOKUP($AH$8,Prices[],2,FALSE)*AH629)+(VLOOKUP($AI$8,Prices[],2,FALSE)*AI629)+(VLOOKUP($AJ$8,Prices[],2,FALSE)*AJ629)+(VLOOKUP($AK$8,Prices[],2,FALSE)*AK629)+(VLOOKUP($AL$8,Prices[],2,FALSE)*AL629)+(VLOOKUP($AM$8,Prices[],2,FALSE)*AM629)+(VLOOKUP($AN$8,Prices[],2,FALSE)*AN629)+(VLOOKUP($AO$8,Prices[],2,FALSE)*AO629)+(VLOOKUP($AP$8,Prices[],2,FALSE)*AP629)+(VLOOKUP($AT$8,Prices[],2,FALSE)*AT629)+(VLOOKUP($AQ$8,Prices[],2,FALSE)*AQ629)+(VLOOKUP($AR$8,Prices[],2,FALSE)*AR629)+(VLOOKUP($AS$8,Prices[],2,FALSE)*AS629)</f>
        <v>0</v>
      </c>
      <c r="AV629" s="132">
        <f t="shared" si="38"/>
        <v>0</v>
      </c>
      <c r="AW629" s="91" t="str">
        <f t="shared" si="39"/>
        <v xml:space="preserve"> </v>
      </c>
      <c r="AX629" s="91" t="str">
        <f>IFERROR(IF(VLOOKUP(C629,'Overdue Credits'!$A:$F,6,0)&gt;2,"High Risk Customer",IF(VLOOKUP(C629,'Overdue Credits'!$A:$F,6,0)&gt;0,"Medium Risk Customer","Low Risk Customer")),"Low Risk Customer")</f>
        <v>Low Risk Customer</v>
      </c>
    </row>
    <row r="630" spans="1:50" x14ac:dyDescent="0.3">
      <c r="A630" s="14">
        <v>622</v>
      </c>
      <c r="B630" s="14" t="s">
        <v>24</v>
      </c>
      <c r="C630" s="14" t="s">
        <v>201</v>
      </c>
      <c r="D630" s="14"/>
      <c r="E630" s="14" t="s">
        <v>202</v>
      </c>
      <c r="F630" s="14" t="s">
        <v>752</v>
      </c>
      <c r="G630" s="137">
        <f t="shared" si="36"/>
        <v>70</v>
      </c>
      <c r="H630" s="91">
        <v>0</v>
      </c>
      <c r="I630" s="91">
        <v>0</v>
      </c>
      <c r="J630" s="91"/>
      <c r="K630" s="91">
        <v>7</v>
      </c>
      <c r="L630" s="91">
        <v>0</v>
      </c>
      <c r="M630" s="91">
        <v>0</v>
      </c>
      <c r="N630" s="91">
        <v>13</v>
      </c>
      <c r="O630" s="91">
        <v>5</v>
      </c>
      <c r="P630" s="91">
        <v>0</v>
      </c>
      <c r="Q630" s="91">
        <v>0</v>
      </c>
      <c r="R630" s="91">
        <v>0</v>
      </c>
      <c r="S630" s="91">
        <v>0</v>
      </c>
      <c r="T630" s="91">
        <v>0</v>
      </c>
      <c r="U630" s="91">
        <v>0</v>
      </c>
      <c r="V630" s="91">
        <v>35</v>
      </c>
      <c r="W630" s="91">
        <v>0</v>
      </c>
      <c r="X630" s="91">
        <v>10</v>
      </c>
      <c r="Y630" s="91">
        <v>0</v>
      </c>
      <c r="Z630" s="91">
        <v>0</v>
      </c>
      <c r="AA630" s="91">
        <v>0</v>
      </c>
      <c r="AB630" s="91">
        <v>0</v>
      </c>
      <c r="AC630" s="132">
        <f>(VLOOKUP($H$8,Prices[],2,FALSE)*H630)+(VLOOKUP($I$8,Prices[],2,FALSE)*I630)+(VLOOKUP($J$8,Prices[],2,FALSE)*J630)+(VLOOKUP($K$8,Prices[],2,FALSE)*K630)+(VLOOKUP($L$8,Prices[],2,FALSE)*L630)+(VLOOKUP($M$8,Prices[],2,FALSE)*M630)+(VLOOKUP($N$8,Prices[],2,FALSE)*N630)+(VLOOKUP($T$8,Prices[],2,FALSE)*T630)+(VLOOKUP($U$8,Prices[],2,FALSE)*U630)+(VLOOKUP($V$8,Prices[],2,FALSE)*V630)+(VLOOKUP($W$8,Prices[],2,FALSE)*W630)+(VLOOKUP($X$8,Prices[],2,FALSE)*X630)+(VLOOKUP($Y$8,Prices[],2,FALSE)*Y630)+(VLOOKUP($Z$8,Prices[],2,FALSE)*Z630)+(VLOOKUP($AB$8,Prices[],2,FALSE)*AB630)+(VLOOKUP($O$8,Prices[],2,FALSE)*O630)+(VLOOKUP($P$8,Prices[],2,FALSE)*P630)+(VLOOKUP($Q$8,Prices[],2,FALSE)*Q630)+(VLOOKUP($R$8,Prices[],2,FALSE)*R630)+(VLOOKUP($AA$8,Prices[],2,FALSE)*AA630)+(VLOOKUP($S$8,Prices[],2,FALSE)*S630)</f>
        <v>8298000</v>
      </c>
      <c r="AE630" s="132">
        <f t="shared" si="37"/>
        <v>13</v>
      </c>
      <c r="AF630" s="91"/>
      <c r="AG630" s="91"/>
      <c r="AH630" s="91">
        <v>1</v>
      </c>
      <c r="AI630" s="91"/>
      <c r="AJ630" s="91"/>
      <c r="AK630" s="91"/>
      <c r="AL630" s="91">
        <v>5</v>
      </c>
      <c r="AM630" s="91"/>
      <c r="AN630" s="91"/>
      <c r="AO630" s="91"/>
      <c r="AP630" s="91">
        <v>7</v>
      </c>
      <c r="AQ630" s="91"/>
      <c r="AR630" s="91"/>
      <c r="AS630" s="91"/>
      <c r="AT630" s="91"/>
      <c r="AU630" s="132">
        <f>(VLOOKUP($AF$8,Prices[],2,FALSE)*AF630)+(VLOOKUP($AG$8,Prices[],2,FALSE)*AG630)+(VLOOKUP($AH$8,Prices[],2,FALSE)*AH630)+(VLOOKUP($AI$8,Prices[],2,FALSE)*AI630)+(VLOOKUP($AJ$8,Prices[],2,FALSE)*AJ630)+(VLOOKUP($AK$8,Prices[],2,FALSE)*AK630)+(VLOOKUP($AL$8,Prices[],2,FALSE)*AL630)+(VLOOKUP($AM$8,Prices[],2,FALSE)*AM630)+(VLOOKUP($AN$8,Prices[],2,FALSE)*AN630)+(VLOOKUP($AO$8,Prices[],2,FALSE)*AO630)+(VLOOKUP($AP$8,Prices[],2,FALSE)*AP630)+(VLOOKUP($AT$8,Prices[],2,FALSE)*AT630)+(VLOOKUP($AQ$8,Prices[],2,FALSE)*AQ630)+(VLOOKUP($AR$8,Prices[],2,FALSE)*AR630)+(VLOOKUP($AS$8,Prices[],2,FALSE)*AS630)</f>
        <v>1686500</v>
      </c>
      <c r="AV630" s="132">
        <f t="shared" si="38"/>
        <v>2904300</v>
      </c>
      <c r="AW630" s="91" t="str">
        <f t="shared" si="39"/>
        <v>Credit is within Limit</v>
      </c>
      <c r="AX630" s="91" t="str">
        <f>IFERROR(IF(VLOOKUP(C630,'Overdue Credits'!$A:$F,6,0)&gt;2,"High Risk Customer",IF(VLOOKUP(C630,'Overdue Credits'!$A:$F,6,0)&gt;0,"Medium Risk Customer","Low Risk Customer")),"Low Risk Customer")</f>
        <v>Medium Risk Customer</v>
      </c>
    </row>
    <row r="631" spans="1:50" x14ac:dyDescent="0.3">
      <c r="A631" s="14">
        <v>623</v>
      </c>
      <c r="B631" s="14" t="s">
        <v>24</v>
      </c>
      <c r="C631" s="14" t="s">
        <v>1201</v>
      </c>
      <c r="D631" s="14"/>
      <c r="E631" s="14" t="s">
        <v>1364</v>
      </c>
      <c r="F631" s="14" t="s">
        <v>753</v>
      </c>
      <c r="G631" s="137">
        <f t="shared" si="36"/>
        <v>0</v>
      </c>
      <c r="H631" s="91">
        <v>0</v>
      </c>
      <c r="I631" s="91">
        <v>0</v>
      </c>
      <c r="J631" s="91">
        <v>0</v>
      </c>
      <c r="K631" s="91">
        <v>0</v>
      </c>
      <c r="L631" s="91">
        <v>0</v>
      </c>
      <c r="M631" s="91">
        <v>0</v>
      </c>
      <c r="N631" s="91">
        <v>0</v>
      </c>
      <c r="O631" s="91">
        <v>0</v>
      </c>
      <c r="P631" s="91">
        <v>0</v>
      </c>
      <c r="Q631" s="91">
        <v>0</v>
      </c>
      <c r="R631" s="91">
        <v>0</v>
      </c>
      <c r="S631" s="91">
        <v>0</v>
      </c>
      <c r="T631" s="91">
        <v>0</v>
      </c>
      <c r="U631" s="91">
        <v>0</v>
      </c>
      <c r="V631" s="91">
        <v>0</v>
      </c>
      <c r="W631" s="91">
        <v>0</v>
      </c>
      <c r="X631" s="91">
        <v>0</v>
      </c>
      <c r="Y631" s="91">
        <v>0</v>
      </c>
      <c r="Z631" s="91">
        <v>0</v>
      </c>
      <c r="AA631" s="91">
        <v>0</v>
      </c>
      <c r="AB631" s="91">
        <v>0</v>
      </c>
      <c r="AC631" s="132">
        <f>(VLOOKUP($H$8,Prices[],2,FALSE)*H631)+(VLOOKUP($I$8,Prices[],2,FALSE)*I631)+(VLOOKUP($J$8,Prices[],2,FALSE)*J631)+(VLOOKUP($K$8,Prices[],2,FALSE)*K631)+(VLOOKUP($L$8,Prices[],2,FALSE)*L631)+(VLOOKUP($M$8,Prices[],2,FALSE)*M631)+(VLOOKUP($N$8,Prices[],2,FALSE)*N631)+(VLOOKUP($T$8,Prices[],2,FALSE)*T631)+(VLOOKUP($U$8,Prices[],2,FALSE)*U631)+(VLOOKUP($V$8,Prices[],2,FALSE)*V631)+(VLOOKUP($W$8,Prices[],2,FALSE)*W631)+(VLOOKUP($X$8,Prices[],2,FALSE)*X631)+(VLOOKUP($Y$8,Prices[],2,FALSE)*Y631)+(VLOOKUP($Z$8,Prices[],2,FALSE)*Z631)+(VLOOKUP($AB$8,Prices[],2,FALSE)*AB631)+(VLOOKUP($O$8,Prices[],2,FALSE)*O631)+(VLOOKUP($P$8,Prices[],2,FALSE)*P631)+(VLOOKUP($Q$8,Prices[],2,FALSE)*Q631)+(VLOOKUP($R$8,Prices[],2,FALSE)*R631)+(VLOOKUP($AA$8,Prices[],2,FALSE)*AA631)+(VLOOKUP($S$8,Prices[],2,FALSE)*S631)</f>
        <v>0</v>
      </c>
      <c r="AE631" s="132">
        <f t="shared" si="37"/>
        <v>0</v>
      </c>
      <c r="AF631" s="91"/>
      <c r="AG631" s="91"/>
      <c r="AH631" s="91"/>
      <c r="AI631" s="91"/>
      <c r="AJ631" s="91"/>
      <c r="AK631" s="91"/>
      <c r="AL631" s="91"/>
      <c r="AM631" s="91"/>
      <c r="AN631" s="91"/>
      <c r="AO631" s="91"/>
      <c r="AP631" s="91"/>
      <c r="AQ631" s="91"/>
      <c r="AR631" s="91"/>
      <c r="AS631" s="91"/>
      <c r="AT631" s="91"/>
      <c r="AU631" s="132">
        <f>(VLOOKUP($AF$8,Prices[],2,FALSE)*AF631)+(VLOOKUP($AG$8,Prices[],2,FALSE)*AG631)+(VLOOKUP($AH$8,Prices[],2,FALSE)*AH631)+(VLOOKUP($AI$8,Prices[],2,FALSE)*AI631)+(VLOOKUP($AJ$8,Prices[],2,FALSE)*AJ631)+(VLOOKUP($AK$8,Prices[],2,FALSE)*AK631)+(VLOOKUP($AL$8,Prices[],2,FALSE)*AL631)+(VLOOKUP($AM$8,Prices[],2,FALSE)*AM631)+(VLOOKUP($AN$8,Prices[],2,FALSE)*AN631)+(VLOOKUP($AO$8,Prices[],2,FALSE)*AO631)+(VLOOKUP($AP$8,Prices[],2,FALSE)*AP631)+(VLOOKUP($AT$8,Prices[],2,FALSE)*AT631)+(VLOOKUP($AQ$8,Prices[],2,FALSE)*AQ631)+(VLOOKUP($AR$8,Prices[],2,FALSE)*AR631)+(VLOOKUP($AS$8,Prices[],2,FALSE)*AS631)</f>
        <v>0</v>
      </c>
      <c r="AV631" s="132">
        <f t="shared" si="38"/>
        <v>0</v>
      </c>
      <c r="AW631" s="91" t="str">
        <f t="shared" si="39"/>
        <v xml:space="preserve"> </v>
      </c>
      <c r="AX631" s="91" t="str">
        <f>IFERROR(IF(VLOOKUP(C631,'Overdue Credits'!$A:$F,6,0)&gt;2,"High Risk Customer",IF(VLOOKUP(C631,'Overdue Credits'!$A:$F,6,0)&gt;0,"Medium Risk Customer","Low Risk Customer")),"Low Risk Customer")</f>
        <v>Low Risk Customer</v>
      </c>
    </row>
    <row r="632" spans="1:50" x14ac:dyDescent="0.3">
      <c r="A632" s="14">
        <v>624</v>
      </c>
      <c r="B632" s="14" t="s">
        <v>24</v>
      </c>
      <c r="C632" s="14" t="s">
        <v>746</v>
      </c>
      <c r="D632" s="14"/>
      <c r="E632" s="14" t="s">
        <v>747</v>
      </c>
      <c r="F632" s="14" t="s">
        <v>753</v>
      </c>
      <c r="G632" s="137">
        <f t="shared" si="36"/>
        <v>20</v>
      </c>
      <c r="H632" s="91">
        <v>0</v>
      </c>
      <c r="I632" s="91">
        <v>0</v>
      </c>
      <c r="J632" s="91">
        <v>3</v>
      </c>
      <c r="K632" s="91">
        <v>0</v>
      </c>
      <c r="L632" s="91">
        <v>0</v>
      </c>
      <c r="M632" s="91">
        <v>0</v>
      </c>
      <c r="N632" s="91">
        <v>2</v>
      </c>
      <c r="O632" s="91">
        <v>3</v>
      </c>
      <c r="P632" s="91">
        <v>0</v>
      </c>
      <c r="Q632" s="91">
        <v>0</v>
      </c>
      <c r="R632" s="91">
        <v>0</v>
      </c>
      <c r="S632" s="91">
        <v>0</v>
      </c>
      <c r="T632" s="91">
        <v>0</v>
      </c>
      <c r="U632" s="91">
        <v>0</v>
      </c>
      <c r="V632" s="91">
        <v>2</v>
      </c>
      <c r="W632" s="91">
        <v>0</v>
      </c>
      <c r="X632" s="91">
        <v>8</v>
      </c>
      <c r="Y632" s="91">
        <v>2</v>
      </c>
      <c r="Z632" s="91">
        <v>0</v>
      </c>
      <c r="AA632" s="91">
        <v>0</v>
      </c>
      <c r="AB632" s="91">
        <v>0</v>
      </c>
      <c r="AC632" s="132">
        <f>(VLOOKUP($H$8,Prices[],2,FALSE)*H632)+(VLOOKUP($I$8,Prices[],2,FALSE)*I632)+(VLOOKUP($J$8,Prices[],2,FALSE)*J632)+(VLOOKUP($K$8,Prices[],2,FALSE)*K632)+(VLOOKUP($L$8,Prices[],2,FALSE)*L632)+(VLOOKUP($M$8,Prices[],2,FALSE)*M632)+(VLOOKUP($N$8,Prices[],2,FALSE)*N632)+(VLOOKUP($T$8,Prices[],2,FALSE)*T632)+(VLOOKUP($U$8,Prices[],2,FALSE)*U632)+(VLOOKUP($V$8,Prices[],2,FALSE)*V632)+(VLOOKUP($W$8,Prices[],2,FALSE)*W632)+(VLOOKUP($X$8,Prices[],2,FALSE)*X632)+(VLOOKUP($Y$8,Prices[],2,FALSE)*Y632)+(VLOOKUP($Z$8,Prices[],2,FALSE)*Z632)+(VLOOKUP($AB$8,Prices[],2,FALSE)*AB632)+(VLOOKUP($O$8,Prices[],2,FALSE)*O632)+(VLOOKUP($P$8,Prices[],2,FALSE)*P632)+(VLOOKUP($Q$8,Prices[],2,FALSE)*Q632)+(VLOOKUP($R$8,Prices[],2,FALSE)*R632)+(VLOOKUP($AA$8,Prices[],2,FALSE)*AA632)+(VLOOKUP($S$8,Prices[],2,FALSE)*S632)</f>
        <v>3043000</v>
      </c>
      <c r="AE632" s="132">
        <f t="shared" si="37"/>
        <v>5.8</v>
      </c>
      <c r="AF632" s="91"/>
      <c r="AG632" s="91"/>
      <c r="AH632" s="91">
        <v>1</v>
      </c>
      <c r="AI632" s="91">
        <v>2</v>
      </c>
      <c r="AJ632" s="91"/>
      <c r="AK632" s="91"/>
      <c r="AL632" s="91">
        <v>1.8</v>
      </c>
      <c r="AM632" s="91">
        <v>1</v>
      </c>
      <c r="AN632" s="91"/>
      <c r="AO632" s="91"/>
      <c r="AP632" s="91"/>
      <c r="AQ632" s="91"/>
      <c r="AR632" s="91"/>
      <c r="AS632" s="91"/>
      <c r="AT632" s="91"/>
      <c r="AU632" s="132">
        <f>(VLOOKUP($AF$8,Prices[],2,FALSE)*AF632)+(VLOOKUP($AG$8,Prices[],2,FALSE)*AG632)+(VLOOKUP($AH$8,Prices[],2,FALSE)*AH632)+(VLOOKUP($AI$8,Prices[],2,FALSE)*AI632)+(VLOOKUP($AJ$8,Prices[],2,FALSE)*AJ632)+(VLOOKUP($AK$8,Prices[],2,FALSE)*AK632)+(VLOOKUP($AL$8,Prices[],2,FALSE)*AL632)+(VLOOKUP($AM$8,Prices[],2,FALSE)*AM632)+(VLOOKUP($AN$8,Prices[],2,FALSE)*AN632)+(VLOOKUP($AO$8,Prices[],2,FALSE)*AO632)+(VLOOKUP($AP$8,Prices[],2,FALSE)*AP632)+(VLOOKUP($AT$8,Prices[],2,FALSE)*AT632)+(VLOOKUP($AQ$8,Prices[],2,FALSE)*AQ632)+(VLOOKUP($AR$8,Prices[],2,FALSE)*AR632)+(VLOOKUP($AS$8,Prices[],2,FALSE)*AS632)</f>
        <v>1062000</v>
      </c>
      <c r="AV632" s="132">
        <f t="shared" si="38"/>
        <v>1065050</v>
      </c>
      <c r="AW632" s="91" t="str">
        <f t="shared" si="39"/>
        <v>Credit is within Limit</v>
      </c>
      <c r="AX632" s="91" t="str">
        <f>IFERROR(IF(VLOOKUP(C632,'Overdue Credits'!$A:$F,6,0)&gt;2,"High Risk Customer",IF(VLOOKUP(C632,'Overdue Credits'!$A:$F,6,0)&gt;0,"Medium Risk Customer","Low Risk Customer")),"Low Risk Customer")</f>
        <v>Low Risk Customer</v>
      </c>
    </row>
    <row r="633" spans="1:50" x14ac:dyDescent="0.3">
      <c r="A633" s="14">
        <v>625</v>
      </c>
      <c r="B633" s="14" t="s">
        <v>24</v>
      </c>
      <c r="C633" s="14" t="s">
        <v>919</v>
      </c>
      <c r="D633" s="14"/>
      <c r="E633" s="14" t="s">
        <v>920</v>
      </c>
      <c r="F633" s="14" t="s">
        <v>752</v>
      </c>
      <c r="G633" s="137">
        <f t="shared" si="36"/>
        <v>38</v>
      </c>
      <c r="H633" s="91">
        <v>0</v>
      </c>
      <c r="I633" s="91">
        <v>0</v>
      </c>
      <c r="J633" s="91">
        <v>5</v>
      </c>
      <c r="K633" s="91">
        <v>0</v>
      </c>
      <c r="L633" s="91">
        <v>0</v>
      </c>
      <c r="M633" s="91">
        <v>0</v>
      </c>
      <c r="N633" s="91">
        <v>3</v>
      </c>
      <c r="O633" s="91">
        <v>6</v>
      </c>
      <c r="P633" s="91">
        <v>0</v>
      </c>
      <c r="Q633" s="91">
        <v>0</v>
      </c>
      <c r="R633" s="91">
        <v>0</v>
      </c>
      <c r="S633" s="91">
        <v>0</v>
      </c>
      <c r="T633" s="91">
        <v>0</v>
      </c>
      <c r="U633" s="91">
        <v>0</v>
      </c>
      <c r="V633" s="91">
        <v>3</v>
      </c>
      <c r="W633" s="91">
        <v>0</v>
      </c>
      <c r="X633" s="91">
        <v>18</v>
      </c>
      <c r="Y633" s="91">
        <v>3</v>
      </c>
      <c r="Z633" s="91"/>
      <c r="AA633" s="91">
        <v>0</v>
      </c>
      <c r="AB633" s="91">
        <v>0</v>
      </c>
      <c r="AC633" s="132">
        <f>(VLOOKUP($H$8,Prices[],2,FALSE)*H633)+(VLOOKUP($I$8,Prices[],2,FALSE)*I633)+(VLOOKUP($J$8,Prices[],2,FALSE)*J633)+(VLOOKUP($K$8,Prices[],2,FALSE)*K633)+(VLOOKUP($L$8,Prices[],2,FALSE)*L633)+(VLOOKUP($M$8,Prices[],2,FALSE)*M633)+(VLOOKUP($N$8,Prices[],2,FALSE)*N633)+(VLOOKUP($T$8,Prices[],2,FALSE)*T633)+(VLOOKUP($U$8,Prices[],2,FALSE)*U633)+(VLOOKUP($V$8,Prices[],2,FALSE)*V633)+(VLOOKUP($W$8,Prices[],2,FALSE)*W633)+(VLOOKUP($X$8,Prices[],2,FALSE)*X633)+(VLOOKUP($Y$8,Prices[],2,FALSE)*Y633)+(VLOOKUP($Z$8,Prices[],2,FALSE)*Z633)+(VLOOKUP($AB$8,Prices[],2,FALSE)*AB633)+(VLOOKUP($O$8,Prices[],2,FALSE)*O633)+(VLOOKUP($P$8,Prices[],2,FALSE)*P633)+(VLOOKUP($Q$8,Prices[],2,FALSE)*Q633)+(VLOOKUP($R$8,Prices[],2,FALSE)*R633)+(VLOOKUP($AA$8,Prices[],2,FALSE)*AA633)+(VLOOKUP($S$8,Prices[],2,FALSE)*S633)</f>
        <v>5874500</v>
      </c>
      <c r="AE633" s="132">
        <f t="shared" si="37"/>
        <v>12.3</v>
      </c>
      <c r="AF633" s="91"/>
      <c r="AG633" s="91"/>
      <c r="AH633" s="91">
        <v>2</v>
      </c>
      <c r="AI633" s="91">
        <v>3</v>
      </c>
      <c r="AJ633" s="91"/>
      <c r="AK633" s="91"/>
      <c r="AL633" s="91">
        <v>5</v>
      </c>
      <c r="AM633" s="91"/>
      <c r="AN633" s="91"/>
      <c r="AO633" s="91"/>
      <c r="AP633" s="91">
        <v>2.2999999999999998</v>
      </c>
      <c r="AQ633" s="91"/>
      <c r="AR633" s="91"/>
      <c r="AS633" s="91"/>
      <c r="AT633" s="91"/>
      <c r="AU633" s="132">
        <f>(VLOOKUP($AF$8,Prices[],2,FALSE)*AF633)+(VLOOKUP($AG$8,Prices[],2,FALSE)*AG633)+(VLOOKUP($AH$8,Prices[],2,FALSE)*AH633)+(VLOOKUP($AI$8,Prices[],2,FALSE)*AI633)+(VLOOKUP($AJ$8,Prices[],2,FALSE)*AJ633)+(VLOOKUP($AK$8,Prices[],2,FALSE)*AK633)+(VLOOKUP($AL$8,Prices[],2,FALSE)*AL633)+(VLOOKUP($AM$8,Prices[],2,FALSE)*AM633)+(VLOOKUP($AN$8,Prices[],2,FALSE)*AN633)+(VLOOKUP($AO$8,Prices[],2,FALSE)*AO633)+(VLOOKUP($AP$8,Prices[],2,FALSE)*AP633)+(VLOOKUP($AT$8,Prices[],2,FALSE)*AT633)+(VLOOKUP($AQ$8,Prices[],2,FALSE)*AQ633)+(VLOOKUP($AR$8,Prices[],2,FALSE)*AR633)+(VLOOKUP($AS$8,Prices[],2,FALSE)*AS633)</f>
        <v>2051000</v>
      </c>
      <c r="AV633" s="132">
        <f t="shared" si="38"/>
        <v>2056074.9999999998</v>
      </c>
      <c r="AW633" s="91" t="str">
        <f t="shared" si="39"/>
        <v>Credit is within Limit</v>
      </c>
      <c r="AX633" s="91" t="str">
        <f>IFERROR(IF(VLOOKUP(C633,'Overdue Credits'!$A:$F,6,0)&gt;2,"High Risk Customer",IF(VLOOKUP(C633,'Overdue Credits'!$A:$F,6,0)&gt;0,"Medium Risk Customer","Low Risk Customer")),"Low Risk Customer")</f>
        <v>Medium Risk Customer</v>
      </c>
    </row>
    <row r="634" spans="1:50" x14ac:dyDescent="0.3">
      <c r="A634" s="14">
        <v>626</v>
      </c>
      <c r="B634" s="14" t="s">
        <v>24</v>
      </c>
      <c r="C634" s="14" t="s">
        <v>917</v>
      </c>
      <c r="D634" s="14"/>
      <c r="E634" s="14" t="s">
        <v>918</v>
      </c>
      <c r="F634" s="14" t="s">
        <v>753</v>
      </c>
      <c r="G634" s="137">
        <f t="shared" si="36"/>
        <v>10</v>
      </c>
      <c r="H634" s="91">
        <v>0</v>
      </c>
      <c r="I634" s="91">
        <v>0</v>
      </c>
      <c r="J634" s="91">
        <v>1</v>
      </c>
      <c r="K634" s="91">
        <v>3</v>
      </c>
      <c r="L634" s="91">
        <v>0</v>
      </c>
      <c r="M634" s="91">
        <v>0</v>
      </c>
      <c r="N634" s="91">
        <v>1</v>
      </c>
      <c r="O634" s="91">
        <v>2</v>
      </c>
      <c r="P634" s="91">
        <v>0</v>
      </c>
      <c r="Q634" s="91">
        <v>0</v>
      </c>
      <c r="R634" s="91">
        <v>0</v>
      </c>
      <c r="S634" s="91">
        <v>0</v>
      </c>
      <c r="T634" s="91">
        <v>0</v>
      </c>
      <c r="U634" s="91">
        <v>0</v>
      </c>
      <c r="V634" s="91">
        <v>1</v>
      </c>
      <c r="W634" s="91">
        <v>0</v>
      </c>
      <c r="X634" s="91">
        <v>2</v>
      </c>
      <c r="Y634" s="91">
        <v>0</v>
      </c>
      <c r="Z634" s="91">
        <v>0</v>
      </c>
      <c r="AA634" s="91">
        <v>0</v>
      </c>
      <c r="AB634" s="91">
        <v>0</v>
      </c>
      <c r="AC634" s="132">
        <f>(VLOOKUP($H$8,Prices[],2,FALSE)*H634)+(VLOOKUP($I$8,Prices[],2,FALSE)*I634)+(VLOOKUP($J$8,Prices[],2,FALSE)*J634)+(VLOOKUP($K$8,Prices[],2,FALSE)*K634)+(VLOOKUP($L$8,Prices[],2,FALSE)*L634)+(VLOOKUP($M$8,Prices[],2,FALSE)*M634)+(VLOOKUP($N$8,Prices[],2,FALSE)*N634)+(VLOOKUP($T$8,Prices[],2,FALSE)*T634)+(VLOOKUP($U$8,Prices[],2,FALSE)*U634)+(VLOOKUP($V$8,Prices[],2,FALSE)*V634)+(VLOOKUP($W$8,Prices[],2,FALSE)*W634)+(VLOOKUP($X$8,Prices[],2,FALSE)*X634)+(VLOOKUP($Y$8,Prices[],2,FALSE)*Y634)+(VLOOKUP($Z$8,Prices[],2,FALSE)*Z634)+(VLOOKUP($AB$8,Prices[],2,FALSE)*AB634)+(VLOOKUP($O$8,Prices[],2,FALSE)*O634)+(VLOOKUP($P$8,Prices[],2,FALSE)*P634)+(VLOOKUP($Q$8,Prices[],2,FALSE)*Q634)+(VLOOKUP($R$8,Prices[],2,FALSE)*R634)+(VLOOKUP($AA$8,Prices[],2,FALSE)*AA634)+(VLOOKUP($S$8,Prices[],2,FALSE)*S634)</f>
        <v>1552000</v>
      </c>
      <c r="AE634" s="132">
        <f t="shared" si="37"/>
        <v>3</v>
      </c>
      <c r="AF634" s="91"/>
      <c r="AG634" s="91"/>
      <c r="AH634" s="91"/>
      <c r="AI634" s="91">
        <v>1</v>
      </c>
      <c r="AJ634" s="91"/>
      <c r="AK634" s="91"/>
      <c r="AL634" s="91">
        <v>2</v>
      </c>
      <c r="AM634" s="91"/>
      <c r="AN634" s="91"/>
      <c r="AO634" s="91"/>
      <c r="AP634" s="91"/>
      <c r="AQ634" s="91"/>
      <c r="AR634" s="91"/>
      <c r="AS634" s="91"/>
      <c r="AT634" s="91"/>
      <c r="AU634" s="132">
        <f>(VLOOKUP($AF$8,Prices[],2,FALSE)*AF634)+(VLOOKUP($AG$8,Prices[],2,FALSE)*AG634)+(VLOOKUP($AH$8,Prices[],2,FALSE)*AH634)+(VLOOKUP($AI$8,Prices[],2,FALSE)*AI634)+(VLOOKUP($AJ$8,Prices[],2,FALSE)*AJ634)+(VLOOKUP($AK$8,Prices[],2,FALSE)*AK634)+(VLOOKUP($AL$8,Prices[],2,FALSE)*AL634)+(VLOOKUP($AM$8,Prices[],2,FALSE)*AM634)+(VLOOKUP($AN$8,Prices[],2,FALSE)*AN634)+(VLOOKUP($AO$8,Prices[],2,FALSE)*AO634)+(VLOOKUP($AP$8,Prices[],2,FALSE)*AP634)+(VLOOKUP($AT$8,Prices[],2,FALSE)*AT634)+(VLOOKUP($AQ$8,Prices[],2,FALSE)*AQ634)+(VLOOKUP($AR$8,Prices[],2,FALSE)*AR634)+(VLOOKUP($AS$8,Prices[],2,FALSE)*AS634)</f>
        <v>528000</v>
      </c>
      <c r="AV634" s="132">
        <f t="shared" si="38"/>
        <v>543200</v>
      </c>
      <c r="AW634" s="91" t="str">
        <f t="shared" si="39"/>
        <v>Credit is within Limit</v>
      </c>
      <c r="AX634" s="91" t="str">
        <f>IFERROR(IF(VLOOKUP(C634,'Overdue Credits'!$A:$F,6,0)&gt;2,"High Risk Customer",IF(VLOOKUP(C634,'Overdue Credits'!$A:$F,6,0)&gt;0,"Medium Risk Customer","Low Risk Customer")),"Low Risk Customer")</f>
        <v>Low Risk Customer</v>
      </c>
    </row>
    <row r="635" spans="1:50" x14ac:dyDescent="0.3">
      <c r="A635" s="14">
        <v>627</v>
      </c>
      <c r="B635" s="14" t="s">
        <v>24</v>
      </c>
      <c r="C635" s="14" t="s">
        <v>217</v>
      </c>
      <c r="D635" s="14"/>
      <c r="E635" s="14" t="s">
        <v>218</v>
      </c>
      <c r="F635" s="14" t="s">
        <v>752</v>
      </c>
      <c r="G635" s="137">
        <f t="shared" si="36"/>
        <v>40</v>
      </c>
      <c r="H635" s="91">
        <v>0</v>
      </c>
      <c r="I635" s="91">
        <v>0</v>
      </c>
      <c r="J635" s="91">
        <v>4</v>
      </c>
      <c r="K635" s="91">
        <v>3</v>
      </c>
      <c r="L635" s="91">
        <v>0</v>
      </c>
      <c r="M635" s="91">
        <v>0</v>
      </c>
      <c r="N635" s="91">
        <v>4</v>
      </c>
      <c r="O635" s="91">
        <v>7</v>
      </c>
      <c r="P635" s="91">
        <v>0</v>
      </c>
      <c r="Q635" s="91">
        <v>0</v>
      </c>
      <c r="R635" s="91">
        <v>0</v>
      </c>
      <c r="S635" s="91">
        <v>0</v>
      </c>
      <c r="T635" s="91">
        <v>0</v>
      </c>
      <c r="U635" s="91">
        <v>0</v>
      </c>
      <c r="V635" s="91">
        <v>4</v>
      </c>
      <c r="W635" s="91">
        <v>0</v>
      </c>
      <c r="X635" s="91">
        <v>13</v>
      </c>
      <c r="Y635" s="91">
        <v>5</v>
      </c>
      <c r="Z635" s="91">
        <v>0</v>
      </c>
      <c r="AA635" s="91">
        <v>0</v>
      </c>
      <c r="AB635" s="91">
        <v>0</v>
      </c>
      <c r="AC635" s="132">
        <f>(VLOOKUP($H$8,Prices[],2,FALSE)*H635)+(VLOOKUP($I$8,Prices[],2,FALSE)*I635)+(VLOOKUP($J$8,Prices[],2,FALSE)*J635)+(VLOOKUP($K$8,Prices[],2,FALSE)*K635)+(VLOOKUP($L$8,Prices[],2,FALSE)*L635)+(VLOOKUP($M$8,Prices[],2,FALSE)*M635)+(VLOOKUP($N$8,Prices[],2,FALSE)*N635)+(VLOOKUP($T$8,Prices[],2,FALSE)*T635)+(VLOOKUP($U$8,Prices[],2,FALSE)*U635)+(VLOOKUP($V$8,Prices[],2,FALSE)*V635)+(VLOOKUP($W$8,Prices[],2,FALSE)*W635)+(VLOOKUP($X$8,Prices[],2,FALSE)*X635)+(VLOOKUP($Y$8,Prices[],2,FALSE)*Y635)+(VLOOKUP($Z$8,Prices[],2,FALSE)*Z635)+(VLOOKUP($AB$8,Prices[],2,FALSE)*AB635)+(VLOOKUP($O$8,Prices[],2,FALSE)*O635)+(VLOOKUP($P$8,Prices[],2,FALSE)*P635)+(VLOOKUP($Q$8,Prices[],2,FALSE)*Q635)+(VLOOKUP($R$8,Prices[],2,FALSE)*R635)+(VLOOKUP($AA$8,Prices[],2,FALSE)*AA635)+(VLOOKUP($S$8,Prices[],2,FALSE)*S635)</f>
        <v>5934000</v>
      </c>
      <c r="AE635" s="132">
        <f t="shared" si="37"/>
        <v>12.4</v>
      </c>
      <c r="AF635" s="91"/>
      <c r="AG635" s="91"/>
      <c r="AH635" s="91">
        <v>3</v>
      </c>
      <c r="AI635" s="91">
        <v>2</v>
      </c>
      <c r="AJ635" s="91"/>
      <c r="AK635" s="91"/>
      <c r="AL635" s="91">
        <v>6</v>
      </c>
      <c r="AM635" s="91"/>
      <c r="AN635" s="91"/>
      <c r="AO635" s="91"/>
      <c r="AP635" s="91">
        <v>1.4</v>
      </c>
      <c r="AQ635" s="91"/>
      <c r="AR635" s="91"/>
      <c r="AS635" s="91"/>
      <c r="AT635" s="91"/>
      <c r="AU635" s="132">
        <f>(VLOOKUP($AF$8,Prices[],2,FALSE)*AF635)+(VLOOKUP($AG$8,Prices[],2,FALSE)*AG635)+(VLOOKUP($AH$8,Prices[],2,FALSE)*AH635)+(VLOOKUP($AI$8,Prices[],2,FALSE)*AI635)+(VLOOKUP($AJ$8,Prices[],2,FALSE)*AJ635)+(VLOOKUP($AK$8,Prices[],2,FALSE)*AK635)+(VLOOKUP($AL$8,Prices[],2,FALSE)*AL635)+(VLOOKUP($AM$8,Prices[],2,FALSE)*AM635)+(VLOOKUP($AN$8,Prices[],2,FALSE)*AN635)+(VLOOKUP($AO$8,Prices[],2,FALSE)*AO635)+(VLOOKUP($AP$8,Prices[],2,FALSE)*AP635)+(VLOOKUP($AT$8,Prices[],2,FALSE)*AT635)+(VLOOKUP($AQ$8,Prices[],2,FALSE)*AQ635)+(VLOOKUP($AR$8,Prices[],2,FALSE)*AR635)+(VLOOKUP($AS$8,Prices[],2,FALSE)*AS635)</f>
        <v>2075000</v>
      </c>
      <c r="AV635" s="132">
        <f t="shared" si="38"/>
        <v>2076899.9999999998</v>
      </c>
      <c r="AW635" s="91" t="str">
        <f t="shared" si="39"/>
        <v>Credit is within Limit</v>
      </c>
      <c r="AX635" s="91" t="str">
        <f>IFERROR(IF(VLOOKUP(C635,'Overdue Credits'!$A:$F,6,0)&gt;2,"High Risk Customer",IF(VLOOKUP(C635,'Overdue Credits'!$A:$F,6,0)&gt;0,"Medium Risk Customer","Low Risk Customer")),"Low Risk Customer")</f>
        <v>Low Risk Customer</v>
      </c>
    </row>
    <row r="636" spans="1:50" x14ac:dyDescent="0.3">
      <c r="A636" s="14">
        <v>628</v>
      </c>
      <c r="B636" s="14" t="s">
        <v>24</v>
      </c>
      <c r="C636" s="14" t="s">
        <v>921</v>
      </c>
      <c r="D636" s="14"/>
      <c r="E636" s="14" t="s">
        <v>922</v>
      </c>
      <c r="F636" s="14" t="s">
        <v>753</v>
      </c>
      <c r="G636" s="137">
        <f t="shared" si="36"/>
        <v>10</v>
      </c>
      <c r="H636" s="91">
        <v>0</v>
      </c>
      <c r="I636" s="91">
        <v>0</v>
      </c>
      <c r="J636" s="91">
        <v>1</v>
      </c>
      <c r="K636" s="91">
        <v>3</v>
      </c>
      <c r="L636" s="91">
        <v>0</v>
      </c>
      <c r="M636" s="91">
        <v>0</v>
      </c>
      <c r="N636" s="91">
        <v>1</v>
      </c>
      <c r="O636" s="91">
        <v>2</v>
      </c>
      <c r="P636" s="91">
        <v>0</v>
      </c>
      <c r="Q636" s="91">
        <v>0</v>
      </c>
      <c r="R636" s="91">
        <v>0</v>
      </c>
      <c r="S636" s="91">
        <v>0</v>
      </c>
      <c r="T636" s="91">
        <v>0</v>
      </c>
      <c r="U636" s="91">
        <v>0</v>
      </c>
      <c r="V636" s="91">
        <v>1</v>
      </c>
      <c r="W636" s="91">
        <v>0</v>
      </c>
      <c r="X636" s="91">
        <v>2</v>
      </c>
      <c r="Y636" s="91">
        <v>0</v>
      </c>
      <c r="Z636" s="91">
        <v>0</v>
      </c>
      <c r="AA636" s="91">
        <v>0</v>
      </c>
      <c r="AB636" s="91">
        <v>0</v>
      </c>
      <c r="AC636" s="132">
        <f>(VLOOKUP($H$8,Prices[],2,FALSE)*H636)+(VLOOKUP($I$8,Prices[],2,FALSE)*I636)+(VLOOKUP($J$8,Prices[],2,FALSE)*J636)+(VLOOKUP($K$8,Prices[],2,FALSE)*K636)+(VLOOKUP($L$8,Prices[],2,FALSE)*L636)+(VLOOKUP($M$8,Prices[],2,FALSE)*M636)+(VLOOKUP($N$8,Prices[],2,FALSE)*N636)+(VLOOKUP($T$8,Prices[],2,FALSE)*T636)+(VLOOKUP($U$8,Prices[],2,FALSE)*U636)+(VLOOKUP($V$8,Prices[],2,FALSE)*V636)+(VLOOKUP($W$8,Prices[],2,FALSE)*W636)+(VLOOKUP($X$8,Prices[],2,FALSE)*X636)+(VLOOKUP($Y$8,Prices[],2,FALSE)*Y636)+(VLOOKUP($Z$8,Prices[],2,FALSE)*Z636)+(VLOOKUP($AB$8,Prices[],2,FALSE)*AB636)+(VLOOKUP($O$8,Prices[],2,FALSE)*O636)+(VLOOKUP($P$8,Prices[],2,FALSE)*P636)+(VLOOKUP($Q$8,Prices[],2,FALSE)*Q636)+(VLOOKUP($R$8,Prices[],2,FALSE)*R636)+(VLOOKUP($AA$8,Prices[],2,FALSE)*AA636)+(VLOOKUP($S$8,Prices[],2,FALSE)*S636)</f>
        <v>1552000</v>
      </c>
      <c r="AE636" s="132">
        <f t="shared" si="37"/>
        <v>3.1</v>
      </c>
      <c r="AF636" s="91"/>
      <c r="AG636" s="91"/>
      <c r="AH636" s="91"/>
      <c r="AI636" s="91">
        <v>1</v>
      </c>
      <c r="AJ636" s="91"/>
      <c r="AK636" s="91"/>
      <c r="AL636" s="91">
        <v>2</v>
      </c>
      <c r="AM636" s="91"/>
      <c r="AN636" s="91"/>
      <c r="AO636" s="91"/>
      <c r="AP636" s="91"/>
      <c r="AQ636" s="91"/>
      <c r="AR636" s="91"/>
      <c r="AS636" s="91"/>
      <c r="AT636" s="91">
        <v>0.1</v>
      </c>
      <c r="AU636" s="132">
        <f>(VLOOKUP($AF$8,Prices[],2,FALSE)*AF636)+(VLOOKUP($AG$8,Prices[],2,FALSE)*AG636)+(VLOOKUP($AH$8,Prices[],2,FALSE)*AH636)+(VLOOKUP($AI$8,Prices[],2,FALSE)*AI636)+(VLOOKUP($AJ$8,Prices[],2,FALSE)*AJ636)+(VLOOKUP($AK$8,Prices[],2,FALSE)*AK636)+(VLOOKUP($AL$8,Prices[],2,FALSE)*AL636)+(VLOOKUP($AM$8,Prices[],2,FALSE)*AM636)+(VLOOKUP($AN$8,Prices[],2,FALSE)*AN636)+(VLOOKUP($AO$8,Prices[],2,FALSE)*AO636)+(VLOOKUP($AP$8,Prices[],2,FALSE)*AP636)+(VLOOKUP($AT$8,Prices[],2,FALSE)*AT636)+(VLOOKUP($AQ$8,Prices[],2,FALSE)*AQ636)+(VLOOKUP($AR$8,Prices[],2,FALSE)*AR636)+(VLOOKUP($AS$8,Prices[],2,FALSE)*AS636)</f>
        <v>538500</v>
      </c>
      <c r="AV636" s="132">
        <f t="shared" si="38"/>
        <v>543200</v>
      </c>
      <c r="AW636" s="91" t="str">
        <f t="shared" si="39"/>
        <v>Credit is within Limit</v>
      </c>
      <c r="AX636" s="91" t="str">
        <f>IFERROR(IF(VLOOKUP(C636,'Overdue Credits'!$A:$F,6,0)&gt;2,"High Risk Customer",IF(VLOOKUP(C636,'Overdue Credits'!$A:$F,6,0)&gt;0,"Medium Risk Customer","Low Risk Customer")),"Low Risk Customer")</f>
        <v>Low Risk Customer</v>
      </c>
    </row>
    <row r="637" spans="1:50" x14ac:dyDescent="0.3">
      <c r="A637" s="14">
        <v>629</v>
      </c>
      <c r="B637" s="14" t="s">
        <v>24</v>
      </c>
      <c r="C637" s="14" t="s">
        <v>928</v>
      </c>
      <c r="D637" s="14"/>
      <c r="E637" s="14" t="s">
        <v>929</v>
      </c>
      <c r="F637" s="14" t="s">
        <v>753</v>
      </c>
      <c r="G637" s="137">
        <f t="shared" si="36"/>
        <v>30</v>
      </c>
      <c r="H637" s="91">
        <v>0</v>
      </c>
      <c r="I637" s="91">
        <v>0</v>
      </c>
      <c r="J637" s="91">
        <v>3</v>
      </c>
      <c r="K637" s="91">
        <v>4</v>
      </c>
      <c r="L637" s="91">
        <v>0</v>
      </c>
      <c r="M637" s="91">
        <v>0</v>
      </c>
      <c r="N637" s="91">
        <v>13</v>
      </c>
      <c r="O637" s="91">
        <v>2</v>
      </c>
      <c r="P637" s="91">
        <v>0</v>
      </c>
      <c r="Q637" s="91">
        <v>0</v>
      </c>
      <c r="R637" s="91">
        <v>0</v>
      </c>
      <c r="S637" s="91">
        <v>0</v>
      </c>
      <c r="T637" s="91">
        <v>0</v>
      </c>
      <c r="U637" s="91">
        <v>0</v>
      </c>
      <c r="V637" s="91">
        <v>4</v>
      </c>
      <c r="W637" s="91">
        <v>0</v>
      </c>
      <c r="X637" s="91">
        <v>4</v>
      </c>
      <c r="Y637" s="91">
        <v>0</v>
      </c>
      <c r="Z637" s="91">
        <v>0</v>
      </c>
      <c r="AA637" s="91">
        <v>0</v>
      </c>
      <c r="AB637" s="91">
        <v>0</v>
      </c>
      <c r="AC637" s="132">
        <f>(VLOOKUP($H$8,Prices[],2,FALSE)*H637)+(VLOOKUP($I$8,Prices[],2,FALSE)*I637)+(VLOOKUP($J$8,Prices[],2,FALSE)*J637)+(VLOOKUP($K$8,Prices[],2,FALSE)*K637)+(VLOOKUP($L$8,Prices[],2,FALSE)*L637)+(VLOOKUP($M$8,Prices[],2,FALSE)*M637)+(VLOOKUP($N$8,Prices[],2,FALSE)*N637)+(VLOOKUP($T$8,Prices[],2,FALSE)*T637)+(VLOOKUP($U$8,Prices[],2,FALSE)*U637)+(VLOOKUP($V$8,Prices[],2,FALSE)*V637)+(VLOOKUP($W$8,Prices[],2,FALSE)*W637)+(VLOOKUP($X$8,Prices[],2,FALSE)*X637)+(VLOOKUP($Y$8,Prices[],2,FALSE)*Y637)+(VLOOKUP($Z$8,Prices[],2,FALSE)*Z637)+(VLOOKUP($AB$8,Prices[],2,FALSE)*AB637)+(VLOOKUP($O$8,Prices[],2,FALSE)*O637)+(VLOOKUP($P$8,Prices[],2,FALSE)*P637)+(VLOOKUP($Q$8,Prices[],2,FALSE)*Q637)+(VLOOKUP($R$8,Prices[],2,FALSE)*R637)+(VLOOKUP($AA$8,Prices[],2,FALSE)*AA637)+(VLOOKUP($S$8,Prices[],2,FALSE)*S637)</f>
        <v>3772500</v>
      </c>
      <c r="AE637" s="132">
        <f t="shared" si="37"/>
        <v>9</v>
      </c>
      <c r="AF637" s="91"/>
      <c r="AG637" s="91"/>
      <c r="AH637" s="91"/>
      <c r="AI637" s="91">
        <v>2</v>
      </c>
      <c r="AJ637" s="91"/>
      <c r="AK637" s="91"/>
      <c r="AL637" s="91">
        <v>2</v>
      </c>
      <c r="AM637" s="91"/>
      <c r="AN637" s="91"/>
      <c r="AO637" s="91"/>
      <c r="AP637" s="91">
        <v>5</v>
      </c>
      <c r="AQ637" s="91"/>
      <c r="AR637" s="91"/>
      <c r="AS637" s="91"/>
      <c r="AT637" s="91"/>
      <c r="AU637" s="132">
        <f>(VLOOKUP($AF$8,Prices[],2,FALSE)*AF637)+(VLOOKUP($AG$8,Prices[],2,FALSE)*AG637)+(VLOOKUP($AH$8,Prices[],2,FALSE)*AH637)+(VLOOKUP($AI$8,Prices[],2,FALSE)*AI637)+(VLOOKUP($AJ$8,Prices[],2,FALSE)*AJ637)+(VLOOKUP($AK$8,Prices[],2,FALSE)*AK637)+(VLOOKUP($AL$8,Prices[],2,FALSE)*AL637)+(VLOOKUP($AM$8,Prices[],2,FALSE)*AM637)+(VLOOKUP($AN$8,Prices[],2,FALSE)*AN637)+(VLOOKUP($AO$8,Prices[],2,FALSE)*AO637)+(VLOOKUP($AP$8,Prices[],2,FALSE)*AP637)+(VLOOKUP($AT$8,Prices[],2,FALSE)*AT637)+(VLOOKUP($AQ$8,Prices[],2,FALSE)*AQ637)+(VLOOKUP($AR$8,Prices[],2,FALSE)*AR637)+(VLOOKUP($AS$8,Prices[],2,FALSE)*AS637)</f>
        <v>1276000</v>
      </c>
      <c r="AV637" s="132">
        <f t="shared" si="38"/>
        <v>1320375</v>
      </c>
      <c r="AW637" s="91" t="str">
        <f t="shared" si="39"/>
        <v>Credit is within Limit</v>
      </c>
      <c r="AX637" s="91" t="str">
        <f>IFERROR(IF(VLOOKUP(C637,'Overdue Credits'!$A:$F,6,0)&gt;2,"High Risk Customer",IF(VLOOKUP(C637,'Overdue Credits'!$A:$F,6,0)&gt;0,"Medium Risk Customer","Low Risk Customer")),"Low Risk Customer")</f>
        <v>Low Risk Customer</v>
      </c>
    </row>
    <row r="638" spans="1:50" x14ac:dyDescent="0.3">
      <c r="A638" s="14">
        <v>630</v>
      </c>
      <c r="B638" s="14" t="s">
        <v>24</v>
      </c>
      <c r="C638" s="14" t="s">
        <v>153</v>
      </c>
      <c r="D638" s="14"/>
      <c r="E638" s="14" t="s">
        <v>154</v>
      </c>
      <c r="F638" s="14" t="s">
        <v>752</v>
      </c>
      <c r="G638" s="137">
        <f t="shared" si="36"/>
        <v>38</v>
      </c>
      <c r="H638" s="91">
        <v>0</v>
      </c>
      <c r="I638" s="91">
        <v>0</v>
      </c>
      <c r="J638" s="91">
        <v>5</v>
      </c>
      <c r="K638" s="91">
        <v>0</v>
      </c>
      <c r="L638" s="91">
        <v>0</v>
      </c>
      <c r="M638" s="91">
        <v>0</v>
      </c>
      <c r="N638" s="91">
        <v>3</v>
      </c>
      <c r="O638" s="91">
        <v>6</v>
      </c>
      <c r="P638" s="91">
        <v>0</v>
      </c>
      <c r="Q638" s="91">
        <v>0</v>
      </c>
      <c r="R638" s="91">
        <v>0</v>
      </c>
      <c r="S638" s="91">
        <v>0</v>
      </c>
      <c r="T638" s="91">
        <v>0</v>
      </c>
      <c r="U638" s="91">
        <v>0</v>
      </c>
      <c r="V638" s="91">
        <v>3</v>
      </c>
      <c r="W638" s="91">
        <v>0</v>
      </c>
      <c r="X638" s="91">
        <v>18</v>
      </c>
      <c r="Y638" s="91">
        <v>3</v>
      </c>
      <c r="Z638" s="91"/>
      <c r="AA638" s="91">
        <v>0</v>
      </c>
      <c r="AB638" s="91">
        <v>0</v>
      </c>
      <c r="AC638" s="132">
        <f>(VLOOKUP($H$8,Prices[],2,FALSE)*H638)+(VLOOKUP($I$8,Prices[],2,FALSE)*I638)+(VLOOKUP($J$8,Prices[],2,FALSE)*J638)+(VLOOKUP($K$8,Prices[],2,FALSE)*K638)+(VLOOKUP($L$8,Prices[],2,FALSE)*L638)+(VLOOKUP($M$8,Prices[],2,FALSE)*M638)+(VLOOKUP($N$8,Prices[],2,FALSE)*N638)+(VLOOKUP($T$8,Prices[],2,FALSE)*T638)+(VLOOKUP($U$8,Prices[],2,FALSE)*U638)+(VLOOKUP($V$8,Prices[],2,FALSE)*V638)+(VLOOKUP($W$8,Prices[],2,FALSE)*W638)+(VLOOKUP($X$8,Prices[],2,FALSE)*X638)+(VLOOKUP($Y$8,Prices[],2,FALSE)*Y638)+(VLOOKUP($Z$8,Prices[],2,FALSE)*Z638)+(VLOOKUP($AB$8,Prices[],2,FALSE)*AB638)+(VLOOKUP($O$8,Prices[],2,FALSE)*O638)+(VLOOKUP($P$8,Prices[],2,FALSE)*P638)+(VLOOKUP($Q$8,Prices[],2,FALSE)*Q638)+(VLOOKUP($R$8,Prices[],2,FALSE)*R638)+(VLOOKUP($AA$8,Prices[],2,FALSE)*AA638)+(VLOOKUP($S$8,Prices[],2,FALSE)*S638)</f>
        <v>5874500</v>
      </c>
      <c r="AE638" s="132">
        <f t="shared" si="37"/>
        <v>12.3</v>
      </c>
      <c r="AF638" s="91"/>
      <c r="AG638" s="91"/>
      <c r="AH638" s="91">
        <v>2</v>
      </c>
      <c r="AI638" s="91">
        <v>3</v>
      </c>
      <c r="AJ638" s="91"/>
      <c r="AK638" s="91"/>
      <c r="AL638" s="91">
        <v>5</v>
      </c>
      <c r="AM638" s="91"/>
      <c r="AN638" s="91"/>
      <c r="AO638" s="91"/>
      <c r="AP638" s="91">
        <v>2.2999999999999998</v>
      </c>
      <c r="AQ638" s="91"/>
      <c r="AR638" s="91"/>
      <c r="AS638" s="91"/>
      <c r="AT638" s="91"/>
      <c r="AU638" s="132">
        <f>(VLOOKUP($AF$8,Prices[],2,FALSE)*AF638)+(VLOOKUP($AG$8,Prices[],2,FALSE)*AG638)+(VLOOKUP($AH$8,Prices[],2,FALSE)*AH638)+(VLOOKUP($AI$8,Prices[],2,FALSE)*AI638)+(VLOOKUP($AJ$8,Prices[],2,FALSE)*AJ638)+(VLOOKUP($AK$8,Prices[],2,FALSE)*AK638)+(VLOOKUP($AL$8,Prices[],2,FALSE)*AL638)+(VLOOKUP($AM$8,Prices[],2,FALSE)*AM638)+(VLOOKUP($AN$8,Prices[],2,FALSE)*AN638)+(VLOOKUP($AO$8,Prices[],2,FALSE)*AO638)+(VLOOKUP($AP$8,Prices[],2,FALSE)*AP638)+(VLOOKUP($AT$8,Prices[],2,FALSE)*AT638)+(VLOOKUP($AQ$8,Prices[],2,FALSE)*AQ638)+(VLOOKUP($AR$8,Prices[],2,FALSE)*AR638)+(VLOOKUP($AS$8,Prices[],2,FALSE)*AS638)</f>
        <v>2051000</v>
      </c>
      <c r="AV638" s="132">
        <f t="shared" si="38"/>
        <v>2056074.9999999998</v>
      </c>
      <c r="AW638" s="91" t="str">
        <f t="shared" si="39"/>
        <v>Credit is within Limit</v>
      </c>
      <c r="AX638" s="91" t="str">
        <f>IFERROR(IF(VLOOKUP(C638,'Overdue Credits'!$A:$F,6,0)&gt;2,"High Risk Customer",IF(VLOOKUP(C638,'Overdue Credits'!$A:$F,6,0)&gt;0,"Medium Risk Customer","Low Risk Customer")),"Low Risk Customer")</f>
        <v>Low Risk Customer</v>
      </c>
    </row>
    <row r="639" spans="1:50" x14ac:dyDescent="0.3">
      <c r="A639" s="14">
        <v>631</v>
      </c>
      <c r="B639" s="14" t="s">
        <v>24</v>
      </c>
      <c r="C639" s="14" t="s">
        <v>926</v>
      </c>
      <c r="D639" s="14"/>
      <c r="E639" s="14" t="s">
        <v>927</v>
      </c>
      <c r="F639" s="14" t="s">
        <v>753</v>
      </c>
      <c r="G639" s="137">
        <f t="shared" si="36"/>
        <v>0</v>
      </c>
      <c r="H639" s="91">
        <v>0</v>
      </c>
      <c r="I639" s="91">
        <v>0</v>
      </c>
      <c r="J639" s="91">
        <v>0</v>
      </c>
      <c r="K639" s="91">
        <v>0</v>
      </c>
      <c r="L639" s="91">
        <v>0</v>
      </c>
      <c r="M639" s="91">
        <v>0</v>
      </c>
      <c r="N639" s="91">
        <v>0</v>
      </c>
      <c r="O639" s="91">
        <v>0</v>
      </c>
      <c r="P639" s="91">
        <v>0</v>
      </c>
      <c r="Q639" s="91">
        <v>0</v>
      </c>
      <c r="R639" s="91">
        <v>0</v>
      </c>
      <c r="S639" s="91">
        <v>0</v>
      </c>
      <c r="T639" s="91">
        <v>0</v>
      </c>
      <c r="U639" s="91">
        <v>0</v>
      </c>
      <c r="V639" s="91">
        <v>0</v>
      </c>
      <c r="W639" s="91">
        <v>0</v>
      </c>
      <c r="X639" s="91">
        <v>0</v>
      </c>
      <c r="Y639" s="91">
        <v>0</v>
      </c>
      <c r="Z639" s="91">
        <v>0</v>
      </c>
      <c r="AA639" s="91">
        <v>0</v>
      </c>
      <c r="AB639" s="91">
        <v>0</v>
      </c>
      <c r="AC639" s="132">
        <f>(VLOOKUP($H$8,Prices[],2,FALSE)*H639)+(VLOOKUP($I$8,Prices[],2,FALSE)*I639)+(VLOOKUP($J$8,Prices[],2,FALSE)*J639)+(VLOOKUP($K$8,Prices[],2,FALSE)*K639)+(VLOOKUP($L$8,Prices[],2,FALSE)*L639)+(VLOOKUP($M$8,Prices[],2,FALSE)*M639)+(VLOOKUP($N$8,Prices[],2,FALSE)*N639)+(VLOOKUP($T$8,Prices[],2,FALSE)*T639)+(VLOOKUP($U$8,Prices[],2,FALSE)*U639)+(VLOOKUP($V$8,Prices[],2,FALSE)*V639)+(VLOOKUP($W$8,Prices[],2,FALSE)*W639)+(VLOOKUP($X$8,Prices[],2,FALSE)*X639)+(VLOOKUP($Y$8,Prices[],2,FALSE)*Y639)+(VLOOKUP($Z$8,Prices[],2,FALSE)*Z639)+(VLOOKUP($AB$8,Prices[],2,FALSE)*AB639)+(VLOOKUP($O$8,Prices[],2,FALSE)*O639)+(VLOOKUP($P$8,Prices[],2,FALSE)*P639)+(VLOOKUP($Q$8,Prices[],2,FALSE)*Q639)+(VLOOKUP($R$8,Prices[],2,FALSE)*R639)+(VLOOKUP($AA$8,Prices[],2,FALSE)*AA639)+(VLOOKUP($S$8,Prices[],2,FALSE)*S639)</f>
        <v>0</v>
      </c>
      <c r="AE639" s="132">
        <f t="shared" si="37"/>
        <v>0</v>
      </c>
      <c r="AF639" s="91"/>
      <c r="AG639" s="91"/>
      <c r="AH639" s="91"/>
      <c r="AI639" s="91"/>
      <c r="AJ639" s="91"/>
      <c r="AK639" s="91"/>
      <c r="AL639" s="91"/>
      <c r="AM639" s="91"/>
      <c r="AN639" s="91"/>
      <c r="AO639" s="91"/>
      <c r="AP639" s="91"/>
      <c r="AQ639" s="91"/>
      <c r="AR639" s="91"/>
      <c r="AS639" s="91"/>
      <c r="AT639" s="91"/>
      <c r="AU639" s="132">
        <f>(VLOOKUP($AF$8,Prices[],2,FALSE)*AF639)+(VLOOKUP($AG$8,Prices[],2,FALSE)*AG639)+(VLOOKUP($AH$8,Prices[],2,FALSE)*AH639)+(VLOOKUP($AI$8,Prices[],2,FALSE)*AI639)+(VLOOKUP($AJ$8,Prices[],2,FALSE)*AJ639)+(VLOOKUP($AK$8,Prices[],2,FALSE)*AK639)+(VLOOKUP($AL$8,Prices[],2,FALSE)*AL639)+(VLOOKUP($AM$8,Prices[],2,FALSE)*AM639)+(VLOOKUP($AN$8,Prices[],2,FALSE)*AN639)+(VLOOKUP($AO$8,Prices[],2,FALSE)*AO639)+(VLOOKUP($AP$8,Prices[],2,FALSE)*AP639)+(VLOOKUP($AT$8,Prices[],2,FALSE)*AT639)+(VLOOKUP($AQ$8,Prices[],2,FALSE)*AQ639)+(VLOOKUP($AR$8,Prices[],2,FALSE)*AR639)+(VLOOKUP($AS$8,Prices[],2,FALSE)*AS639)</f>
        <v>0</v>
      </c>
      <c r="AV639" s="132">
        <f t="shared" si="38"/>
        <v>0</v>
      </c>
      <c r="AW639" s="91" t="str">
        <f t="shared" si="39"/>
        <v xml:space="preserve"> </v>
      </c>
      <c r="AX639" s="91" t="str">
        <f>IFERROR(IF(VLOOKUP(C639,'Overdue Credits'!$A:$F,6,0)&gt;2,"High Risk Customer",IF(VLOOKUP(C639,'Overdue Credits'!$A:$F,6,0)&gt;0,"Medium Risk Customer","Low Risk Customer")),"Low Risk Customer")</f>
        <v>Low Risk Customer</v>
      </c>
    </row>
    <row r="640" spans="1:50" x14ac:dyDescent="0.3">
      <c r="A640" s="14">
        <v>632</v>
      </c>
      <c r="B640" s="14" t="s">
        <v>24</v>
      </c>
      <c r="C640" s="14" t="s">
        <v>225</v>
      </c>
      <c r="D640" s="14"/>
      <c r="E640" s="14" t="s">
        <v>226</v>
      </c>
      <c r="F640" s="14" t="s">
        <v>753</v>
      </c>
      <c r="G640" s="137">
        <f t="shared" si="36"/>
        <v>0</v>
      </c>
      <c r="H640" s="91">
        <v>0</v>
      </c>
      <c r="I640" s="91">
        <v>0</v>
      </c>
      <c r="J640" s="91">
        <v>0</v>
      </c>
      <c r="K640" s="91">
        <v>0</v>
      </c>
      <c r="L640" s="91">
        <v>0</v>
      </c>
      <c r="M640" s="91">
        <v>0</v>
      </c>
      <c r="N640" s="91">
        <v>0</v>
      </c>
      <c r="O640" s="91">
        <v>0</v>
      </c>
      <c r="P640" s="91">
        <v>0</v>
      </c>
      <c r="Q640" s="91">
        <v>0</v>
      </c>
      <c r="R640" s="91">
        <v>0</v>
      </c>
      <c r="S640" s="91">
        <v>0</v>
      </c>
      <c r="T640" s="91">
        <v>0</v>
      </c>
      <c r="U640" s="91">
        <v>0</v>
      </c>
      <c r="V640" s="91">
        <v>0</v>
      </c>
      <c r="W640" s="91">
        <v>0</v>
      </c>
      <c r="X640" s="91">
        <v>0</v>
      </c>
      <c r="Y640" s="91">
        <v>0</v>
      </c>
      <c r="Z640" s="91">
        <v>0</v>
      </c>
      <c r="AA640" s="91">
        <v>0</v>
      </c>
      <c r="AB640" s="91">
        <v>0</v>
      </c>
      <c r="AC640" s="132">
        <f>(VLOOKUP($H$8,Prices[],2,FALSE)*H640)+(VLOOKUP($I$8,Prices[],2,FALSE)*I640)+(VLOOKUP($J$8,Prices[],2,FALSE)*J640)+(VLOOKUP($K$8,Prices[],2,FALSE)*K640)+(VLOOKUP($L$8,Prices[],2,FALSE)*L640)+(VLOOKUP($M$8,Prices[],2,FALSE)*M640)+(VLOOKUP($N$8,Prices[],2,FALSE)*N640)+(VLOOKUP($T$8,Prices[],2,FALSE)*T640)+(VLOOKUP($U$8,Prices[],2,FALSE)*U640)+(VLOOKUP($V$8,Prices[],2,FALSE)*V640)+(VLOOKUP($W$8,Prices[],2,FALSE)*W640)+(VLOOKUP($X$8,Prices[],2,FALSE)*X640)+(VLOOKUP($Y$8,Prices[],2,FALSE)*Y640)+(VLOOKUP($Z$8,Prices[],2,FALSE)*Z640)+(VLOOKUP($AB$8,Prices[],2,FALSE)*AB640)+(VLOOKUP($O$8,Prices[],2,FALSE)*O640)+(VLOOKUP($P$8,Prices[],2,FALSE)*P640)+(VLOOKUP($Q$8,Prices[],2,FALSE)*Q640)+(VLOOKUP($R$8,Prices[],2,FALSE)*R640)+(VLOOKUP($AA$8,Prices[],2,FALSE)*AA640)+(VLOOKUP($S$8,Prices[],2,FALSE)*S640)</f>
        <v>0</v>
      </c>
      <c r="AE640" s="132">
        <f t="shared" si="37"/>
        <v>0</v>
      </c>
      <c r="AF640" s="91"/>
      <c r="AG640" s="91"/>
      <c r="AH640" s="91"/>
      <c r="AI640" s="91"/>
      <c r="AJ640" s="91"/>
      <c r="AK640" s="91"/>
      <c r="AL640" s="91"/>
      <c r="AM640" s="91"/>
      <c r="AN640" s="91"/>
      <c r="AO640" s="91"/>
      <c r="AP640" s="91"/>
      <c r="AQ640" s="91"/>
      <c r="AR640" s="91"/>
      <c r="AS640" s="91"/>
      <c r="AT640" s="91"/>
      <c r="AU640" s="132">
        <f>(VLOOKUP($AF$8,Prices[],2,FALSE)*AF640)+(VLOOKUP($AG$8,Prices[],2,FALSE)*AG640)+(VLOOKUP($AH$8,Prices[],2,FALSE)*AH640)+(VLOOKUP($AI$8,Prices[],2,FALSE)*AI640)+(VLOOKUP($AJ$8,Prices[],2,FALSE)*AJ640)+(VLOOKUP($AK$8,Prices[],2,FALSE)*AK640)+(VLOOKUP($AL$8,Prices[],2,FALSE)*AL640)+(VLOOKUP($AM$8,Prices[],2,FALSE)*AM640)+(VLOOKUP($AN$8,Prices[],2,FALSE)*AN640)+(VLOOKUP($AO$8,Prices[],2,FALSE)*AO640)+(VLOOKUP($AP$8,Prices[],2,FALSE)*AP640)+(VLOOKUP($AT$8,Prices[],2,FALSE)*AT640)+(VLOOKUP($AQ$8,Prices[],2,FALSE)*AQ640)+(VLOOKUP($AR$8,Prices[],2,FALSE)*AR640)+(VLOOKUP($AS$8,Prices[],2,FALSE)*AS640)</f>
        <v>0</v>
      </c>
      <c r="AV640" s="132">
        <f t="shared" si="38"/>
        <v>0</v>
      </c>
      <c r="AW640" s="91" t="str">
        <f t="shared" si="39"/>
        <v xml:space="preserve"> </v>
      </c>
      <c r="AX640" s="91" t="str">
        <f>IFERROR(IF(VLOOKUP(C640,'Overdue Credits'!$A:$F,6,0)&gt;2,"High Risk Customer",IF(VLOOKUP(C640,'Overdue Credits'!$A:$F,6,0)&gt;0,"Medium Risk Customer","Low Risk Customer")),"Low Risk Customer")</f>
        <v>High Risk Customer</v>
      </c>
    </row>
    <row r="641" spans="1:50" x14ac:dyDescent="0.3">
      <c r="A641" s="14">
        <v>633</v>
      </c>
      <c r="B641" s="14" t="s">
        <v>24</v>
      </c>
      <c r="C641" s="14" t="s">
        <v>319</v>
      </c>
      <c r="D641" s="14"/>
      <c r="E641" s="14" t="s">
        <v>320</v>
      </c>
      <c r="F641" s="14" t="s">
        <v>753</v>
      </c>
      <c r="G641" s="137">
        <f t="shared" si="36"/>
        <v>0</v>
      </c>
      <c r="H641" s="91">
        <v>0</v>
      </c>
      <c r="I641" s="91">
        <v>0</v>
      </c>
      <c r="J641" s="91">
        <v>0</v>
      </c>
      <c r="K641" s="91">
        <v>0</v>
      </c>
      <c r="L641" s="91">
        <v>0</v>
      </c>
      <c r="M641" s="91">
        <v>0</v>
      </c>
      <c r="N641" s="91">
        <v>0</v>
      </c>
      <c r="O641" s="91">
        <v>0</v>
      </c>
      <c r="P641" s="91">
        <v>0</v>
      </c>
      <c r="Q641" s="91">
        <v>0</v>
      </c>
      <c r="R641" s="91">
        <v>0</v>
      </c>
      <c r="S641" s="91">
        <v>0</v>
      </c>
      <c r="T641" s="91">
        <v>0</v>
      </c>
      <c r="U641" s="91">
        <v>0</v>
      </c>
      <c r="V641" s="91">
        <v>0</v>
      </c>
      <c r="W641" s="91">
        <v>0</v>
      </c>
      <c r="X641" s="91">
        <v>0</v>
      </c>
      <c r="Y641" s="91">
        <v>0</v>
      </c>
      <c r="Z641" s="91">
        <v>0</v>
      </c>
      <c r="AA641" s="91">
        <v>0</v>
      </c>
      <c r="AB641" s="91">
        <v>0</v>
      </c>
      <c r="AC641" s="132">
        <f>(VLOOKUP($H$8,Prices[],2,FALSE)*H641)+(VLOOKUP($I$8,Prices[],2,FALSE)*I641)+(VLOOKUP($J$8,Prices[],2,FALSE)*J641)+(VLOOKUP($K$8,Prices[],2,FALSE)*K641)+(VLOOKUP($L$8,Prices[],2,FALSE)*L641)+(VLOOKUP($M$8,Prices[],2,FALSE)*M641)+(VLOOKUP($N$8,Prices[],2,FALSE)*N641)+(VLOOKUP($T$8,Prices[],2,FALSE)*T641)+(VLOOKUP($U$8,Prices[],2,FALSE)*U641)+(VLOOKUP($V$8,Prices[],2,FALSE)*V641)+(VLOOKUP($W$8,Prices[],2,FALSE)*W641)+(VLOOKUP($X$8,Prices[],2,FALSE)*X641)+(VLOOKUP($Y$8,Prices[],2,FALSE)*Y641)+(VLOOKUP($Z$8,Prices[],2,FALSE)*Z641)+(VLOOKUP($AB$8,Prices[],2,FALSE)*AB641)+(VLOOKUP($O$8,Prices[],2,FALSE)*O641)+(VLOOKUP($P$8,Prices[],2,FALSE)*P641)+(VLOOKUP($Q$8,Prices[],2,FALSE)*Q641)+(VLOOKUP($R$8,Prices[],2,FALSE)*R641)+(VLOOKUP($AA$8,Prices[],2,FALSE)*AA641)+(VLOOKUP($S$8,Prices[],2,FALSE)*S641)</f>
        <v>0</v>
      </c>
      <c r="AE641" s="132">
        <f t="shared" si="37"/>
        <v>0</v>
      </c>
      <c r="AF641" s="91"/>
      <c r="AG641" s="91"/>
      <c r="AH641" s="91"/>
      <c r="AI641" s="91"/>
      <c r="AJ641" s="91"/>
      <c r="AK641" s="91"/>
      <c r="AL641" s="91"/>
      <c r="AM641" s="91"/>
      <c r="AN641" s="91"/>
      <c r="AO641" s="91"/>
      <c r="AP641" s="91"/>
      <c r="AQ641" s="91"/>
      <c r="AR641" s="91"/>
      <c r="AS641" s="91"/>
      <c r="AT641" s="91"/>
      <c r="AU641" s="132">
        <f>(VLOOKUP($AF$8,Prices[],2,FALSE)*AF641)+(VLOOKUP($AG$8,Prices[],2,FALSE)*AG641)+(VLOOKUP($AH$8,Prices[],2,FALSE)*AH641)+(VLOOKUP($AI$8,Prices[],2,FALSE)*AI641)+(VLOOKUP($AJ$8,Prices[],2,FALSE)*AJ641)+(VLOOKUP($AK$8,Prices[],2,FALSE)*AK641)+(VLOOKUP($AL$8,Prices[],2,FALSE)*AL641)+(VLOOKUP($AM$8,Prices[],2,FALSE)*AM641)+(VLOOKUP($AN$8,Prices[],2,FALSE)*AN641)+(VLOOKUP($AO$8,Prices[],2,FALSE)*AO641)+(VLOOKUP($AP$8,Prices[],2,FALSE)*AP641)+(VLOOKUP($AT$8,Prices[],2,FALSE)*AT641)+(VLOOKUP($AQ$8,Prices[],2,FALSE)*AQ641)+(VLOOKUP($AR$8,Prices[],2,FALSE)*AR641)+(VLOOKUP($AS$8,Prices[],2,FALSE)*AS641)</f>
        <v>0</v>
      </c>
      <c r="AV641" s="132">
        <f t="shared" si="38"/>
        <v>0</v>
      </c>
      <c r="AW641" s="91" t="str">
        <f t="shared" si="39"/>
        <v xml:space="preserve"> </v>
      </c>
      <c r="AX641" s="91" t="str">
        <f>IFERROR(IF(VLOOKUP(C641,'Overdue Credits'!$A:$F,6,0)&gt;2,"High Risk Customer",IF(VLOOKUP(C641,'Overdue Credits'!$A:$F,6,0)&gt;0,"Medium Risk Customer","Low Risk Customer")),"Low Risk Customer")</f>
        <v>Low Risk Customer</v>
      </c>
    </row>
    <row r="642" spans="1:50" x14ac:dyDescent="0.3">
      <c r="A642" s="14">
        <v>634</v>
      </c>
      <c r="B642" s="14" t="s">
        <v>24</v>
      </c>
      <c r="C642" s="14" t="s">
        <v>205</v>
      </c>
      <c r="D642" s="14"/>
      <c r="E642" s="14" t="s">
        <v>206</v>
      </c>
      <c r="F642" s="14" t="s">
        <v>753</v>
      </c>
      <c r="G642" s="137">
        <f t="shared" si="36"/>
        <v>10</v>
      </c>
      <c r="H642" s="91">
        <v>0</v>
      </c>
      <c r="I642" s="91">
        <v>0</v>
      </c>
      <c r="J642" s="91">
        <v>1</v>
      </c>
      <c r="K642" s="91">
        <v>1</v>
      </c>
      <c r="L642" s="91">
        <v>0</v>
      </c>
      <c r="M642" s="91">
        <v>0</v>
      </c>
      <c r="N642" s="91">
        <v>2</v>
      </c>
      <c r="O642" s="91">
        <v>1</v>
      </c>
      <c r="P642" s="91">
        <v>0</v>
      </c>
      <c r="Q642" s="91">
        <v>0</v>
      </c>
      <c r="R642" s="91">
        <v>0</v>
      </c>
      <c r="S642" s="91">
        <v>0</v>
      </c>
      <c r="T642" s="91">
        <v>0</v>
      </c>
      <c r="U642" s="91">
        <v>0</v>
      </c>
      <c r="V642" s="91">
        <v>2</v>
      </c>
      <c r="W642" s="91">
        <v>0</v>
      </c>
      <c r="X642" s="91">
        <v>3</v>
      </c>
      <c r="Y642" s="91">
        <v>0</v>
      </c>
      <c r="Z642" s="91">
        <v>0</v>
      </c>
      <c r="AA642" s="91">
        <v>0</v>
      </c>
      <c r="AB642" s="91">
        <v>0</v>
      </c>
      <c r="AC642" s="132">
        <f>(VLOOKUP($H$8,Prices[],2,FALSE)*H642)+(VLOOKUP($I$8,Prices[],2,FALSE)*I642)+(VLOOKUP($J$8,Prices[],2,FALSE)*J642)+(VLOOKUP($K$8,Prices[],2,FALSE)*K642)+(VLOOKUP($L$8,Prices[],2,FALSE)*L642)+(VLOOKUP($M$8,Prices[],2,FALSE)*M642)+(VLOOKUP($N$8,Prices[],2,FALSE)*N642)+(VLOOKUP($T$8,Prices[],2,FALSE)*T642)+(VLOOKUP($U$8,Prices[],2,FALSE)*U642)+(VLOOKUP($V$8,Prices[],2,FALSE)*V642)+(VLOOKUP($W$8,Prices[],2,FALSE)*W642)+(VLOOKUP($X$8,Prices[],2,FALSE)*X642)+(VLOOKUP($Y$8,Prices[],2,FALSE)*Y642)+(VLOOKUP($Z$8,Prices[],2,FALSE)*Z642)+(VLOOKUP($AB$8,Prices[],2,FALSE)*AB642)+(VLOOKUP($O$8,Prices[],2,FALSE)*O642)+(VLOOKUP($P$8,Prices[],2,FALSE)*P642)+(VLOOKUP($Q$8,Prices[],2,FALSE)*Q642)+(VLOOKUP($R$8,Prices[],2,FALSE)*R642)+(VLOOKUP($AA$8,Prices[],2,FALSE)*AA642)+(VLOOKUP($S$8,Prices[],2,FALSE)*S642)</f>
        <v>1399000</v>
      </c>
      <c r="AE642" s="132">
        <f t="shared" si="37"/>
        <v>0</v>
      </c>
      <c r="AF642" s="91"/>
      <c r="AG642" s="91"/>
      <c r="AH642" s="91"/>
      <c r="AI642" s="91"/>
      <c r="AJ642" s="91"/>
      <c r="AK642" s="91"/>
      <c r="AL642" s="91"/>
      <c r="AM642" s="91"/>
      <c r="AN642" s="91"/>
      <c r="AO642" s="91"/>
      <c r="AP642" s="91"/>
      <c r="AQ642" s="91"/>
      <c r="AR642" s="91"/>
      <c r="AS642" s="91"/>
      <c r="AT642" s="91"/>
      <c r="AU642" s="132">
        <f>(VLOOKUP($AF$8,Prices[],2,FALSE)*AF642)+(VLOOKUP($AG$8,Prices[],2,FALSE)*AG642)+(VLOOKUP($AH$8,Prices[],2,FALSE)*AH642)+(VLOOKUP($AI$8,Prices[],2,FALSE)*AI642)+(VLOOKUP($AJ$8,Prices[],2,FALSE)*AJ642)+(VLOOKUP($AK$8,Prices[],2,FALSE)*AK642)+(VLOOKUP($AL$8,Prices[],2,FALSE)*AL642)+(VLOOKUP($AM$8,Prices[],2,FALSE)*AM642)+(VLOOKUP($AN$8,Prices[],2,FALSE)*AN642)+(VLOOKUP($AO$8,Prices[],2,FALSE)*AO642)+(VLOOKUP($AP$8,Prices[],2,FALSE)*AP642)+(VLOOKUP($AT$8,Prices[],2,FALSE)*AT642)+(VLOOKUP($AQ$8,Prices[],2,FALSE)*AQ642)+(VLOOKUP($AR$8,Prices[],2,FALSE)*AR642)+(VLOOKUP($AS$8,Prices[],2,FALSE)*AS642)</f>
        <v>0</v>
      </c>
      <c r="AV642" s="132">
        <f t="shared" si="38"/>
        <v>489649.99999999994</v>
      </c>
      <c r="AW642" s="91" t="str">
        <f t="shared" si="39"/>
        <v xml:space="preserve"> </v>
      </c>
      <c r="AX642" s="91" t="str">
        <f>IFERROR(IF(VLOOKUP(C642,'Overdue Credits'!$A:$F,6,0)&gt;2,"High Risk Customer",IF(VLOOKUP(C642,'Overdue Credits'!$A:$F,6,0)&gt;0,"Medium Risk Customer","Low Risk Customer")),"Low Risk Customer")</f>
        <v>Low Risk Customer</v>
      </c>
    </row>
    <row r="643" spans="1:50" x14ac:dyDescent="0.3">
      <c r="A643" s="14">
        <v>635</v>
      </c>
      <c r="B643" s="14" t="s">
        <v>24</v>
      </c>
      <c r="C643" s="14" t="s">
        <v>924</v>
      </c>
      <c r="D643" s="14"/>
      <c r="E643" s="14" t="s">
        <v>925</v>
      </c>
      <c r="F643" s="14" t="s">
        <v>752</v>
      </c>
      <c r="G643" s="137">
        <f t="shared" si="36"/>
        <v>35</v>
      </c>
      <c r="H643" s="91">
        <v>0</v>
      </c>
      <c r="I643" s="91">
        <v>0</v>
      </c>
      <c r="J643" s="91">
        <v>1</v>
      </c>
      <c r="K643" s="91">
        <v>0</v>
      </c>
      <c r="L643" s="91">
        <v>0</v>
      </c>
      <c r="M643" s="91">
        <v>0</v>
      </c>
      <c r="N643" s="91">
        <v>3</v>
      </c>
      <c r="O643" s="91">
        <v>1</v>
      </c>
      <c r="P643" s="91">
        <v>0</v>
      </c>
      <c r="Q643" s="91">
        <v>0</v>
      </c>
      <c r="R643" s="91">
        <v>0</v>
      </c>
      <c r="S643" s="91">
        <v>0</v>
      </c>
      <c r="T643" s="91">
        <v>0</v>
      </c>
      <c r="U643" s="91">
        <v>0</v>
      </c>
      <c r="V643" s="91">
        <v>21</v>
      </c>
      <c r="W643" s="91">
        <v>0</v>
      </c>
      <c r="X643" s="91">
        <v>9</v>
      </c>
      <c r="Y643" s="91">
        <v>0</v>
      </c>
      <c r="Z643" s="91">
        <v>0</v>
      </c>
      <c r="AA643" s="91">
        <v>0</v>
      </c>
      <c r="AB643" s="91">
        <v>0</v>
      </c>
      <c r="AC643" s="132">
        <f>(VLOOKUP($H$8,Prices[],2,FALSE)*H643)+(VLOOKUP($I$8,Prices[],2,FALSE)*I643)+(VLOOKUP($J$8,Prices[],2,FALSE)*J643)+(VLOOKUP($K$8,Prices[],2,FALSE)*K643)+(VLOOKUP($L$8,Prices[],2,FALSE)*L643)+(VLOOKUP($M$8,Prices[],2,FALSE)*M643)+(VLOOKUP($N$8,Prices[],2,FALSE)*N643)+(VLOOKUP($T$8,Prices[],2,FALSE)*T643)+(VLOOKUP($U$8,Prices[],2,FALSE)*U643)+(VLOOKUP($V$8,Prices[],2,FALSE)*V643)+(VLOOKUP($W$8,Prices[],2,FALSE)*W643)+(VLOOKUP($X$8,Prices[],2,FALSE)*X643)+(VLOOKUP($Y$8,Prices[],2,FALSE)*Y643)+(VLOOKUP($Z$8,Prices[],2,FALSE)*Z643)+(VLOOKUP($AB$8,Prices[],2,FALSE)*AB643)+(VLOOKUP($O$8,Prices[],2,FALSE)*O643)+(VLOOKUP($P$8,Prices[],2,FALSE)*P643)+(VLOOKUP($Q$8,Prices[],2,FALSE)*Q643)+(VLOOKUP($R$8,Prices[],2,FALSE)*R643)+(VLOOKUP($AA$8,Prices[],2,FALSE)*AA643)+(VLOOKUP($S$8,Prices[],2,FALSE)*S643)</f>
        <v>4240000</v>
      </c>
      <c r="AE643" s="132">
        <f t="shared" si="37"/>
        <v>0</v>
      </c>
      <c r="AF643" s="91"/>
      <c r="AG643" s="91"/>
      <c r="AH643" s="91"/>
      <c r="AI643" s="91"/>
      <c r="AJ643" s="91"/>
      <c r="AK643" s="91"/>
      <c r="AL643" s="91"/>
      <c r="AM643" s="91"/>
      <c r="AN643" s="91"/>
      <c r="AO643" s="91"/>
      <c r="AP643" s="91"/>
      <c r="AQ643" s="91"/>
      <c r="AR643" s="91"/>
      <c r="AS643" s="91"/>
      <c r="AT643" s="91"/>
      <c r="AU643" s="132">
        <f>(VLOOKUP($AF$8,Prices[],2,FALSE)*AF643)+(VLOOKUP($AG$8,Prices[],2,FALSE)*AG643)+(VLOOKUP($AH$8,Prices[],2,FALSE)*AH643)+(VLOOKUP($AI$8,Prices[],2,FALSE)*AI643)+(VLOOKUP($AJ$8,Prices[],2,FALSE)*AJ643)+(VLOOKUP($AK$8,Prices[],2,FALSE)*AK643)+(VLOOKUP($AL$8,Prices[],2,FALSE)*AL643)+(VLOOKUP($AM$8,Prices[],2,FALSE)*AM643)+(VLOOKUP($AN$8,Prices[],2,FALSE)*AN643)+(VLOOKUP($AO$8,Prices[],2,FALSE)*AO643)+(VLOOKUP($AP$8,Prices[],2,FALSE)*AP643)+(VLOOKUP($AT$8,Prices[],2,FALSE)*AT643)+(VLOOKUP($AQ$8,Prices[],2,FALSE)*AQ643)+(VLOOKUP($AR$8,Prices[],2,FALSE)*AR643)+(VLOOKUP($AS$8,Prices[],2,FALSE)*AS643)</f>
        <v>0</v>
      </c>
      <c r="AV643" s="132">
        <f t="shared" si="38"/>
        <v>1484000</v>
      </c>
      <c r="AW643" s="91" t="str">
        <f t="shared" si="39"/>
        <v xml:space="preserve"> </v>
      </c>
      <c r="AX643" s="91" t="str">
        <f>IFERROR(IF(VLOOKUP(C643,'Overdue Credits'!$A:$F,6,0)&gt;2,"High Risk Customer",IF(VLOOKUP(C643,'Overdue Credits'!$A:$F,6,0)&gt;0,"Medium Risk Customer","Low Risk Customer")),"Low Risk Customer")</f>
        <v>High Risk Customer</v>
      </c>
    </row>
    <row r="644" spans="1:50" x14ac:dyDescent="0.3">
      <c r="A644" s="14">
        <v>636</v>
      </c>
      <c r="B644" s="14" t="s">
        <v>24</v>
      </c>
      <c r="C644" s="14" t="s">
        <v>227</v>
      </c>
      <c r="D644" s="14"/>
      <c r="E644" s="14" t="s">
        <v>228</v>
      </c>
      <c r="F644" s="14" t="s">
        <v>753</v>
      </c>
      <c r="G644" s="137">
        <f t="shared" si="36"/>
        <v>0</v>
      </c>
      <c r="H644" s="91">
        <v>0</v>
      </c>
      <c r="I644" s="91">
        <v>0</v>
      </c>
      <c r="J644" s="91">
        <v>0</v>
      </c>
      <c r="K644" s="91">
        <v>0</v>
      </c>
      <c r="L644" s="91">
        <v>0</v>
      </c>
      <c r="M644" s="91">
        <v>0</v>
      </c>
      <c r="N644" s="91">
        <v>0</v>
      </c>
      <c r="O644" s="91">
        <v>0</v>
      </c>
      <c r="P644" s="91">
        <v>0</v>
      </c>
      <c r="Q644" s="91">
        <v>0</v>
      </c>
      <c r="R644" s="91">
        <v>0</v>
      </c>
      <c r="S644" s="91">
        <v>0</v>
      </c>
      <c r="T644" s="91">
        <v>0</v>
      </c>
      <c r="U644" s="91">
        <v>0</v>
      </c>
      <c r="V644" s="91">
        <v>0</v>
      </c>
      <c r="W644" s="91">
        <v>0</v>
      </c>
      <c r="X644" s="91">
        <v>0</v>
      </c>
      <c r="Y644" s="91">
        <v>0</v>
      </c>
      <c r="Z644" s="91">
        <v>0</v>
      </c>
      <c r="AA644" s="91">
        <v>0</v>
      </c>
      <c r="AB644" s="91">
        <v>0</v>
      </c>
      <c r="AC644" s="132">
        <f>(VLOOKUP($H$8,Prices[],2,FALSE)*H644)+(VLOOKUP($I$8,Prices[],2,FALSE)*I644)+(VLOOKUP($J$8,Prices[],2,FALSE)*J644)+(VLOOKUP($K$8,Prices[],2,FALSE)*K644)+(VLOOKUP($L$8,Prices[],2,FALSE)*L644)+(VLOOKUP($M$8,Prices[],2,FALSE)*M644)+(VLOOKUP($N$8,Prices[],2,FALSE)*N644)+(VLOOKUP($T$8,Prices[],2,FALSE)*T644)+(VLOOKUP($U$8,Prices[],2,FALSE)*U644)+(VLOOKUP($V$8,Prices[],2,FALSE)*V644)+(VLOOKUP($W$8,Prices[],2,FALSE)*W644)+(VLOOKUP($X$8,Prices[],2,FALSE)*X644)+(VLOOKUP($Y$8,Prices[],2,FALSE)*Y644)+(VLOOKUP($Z$8,Prices[],2,FALSE)*Z644)+(VLOOKUP($AB$8,Prices[],2,FALSE)*AB644)+(VLOOKUP($O$8,Prices[],2,FALSE)*O644)+(VLOOKUP($P$8,Prices[],2,FALSE)*P644)+(VLOOKUP($Q$8,Prices[],2,FALSE)*Q644)+(VLOOKUP($R$8,Prices[],2,FALSE)*R644)+(VLOOKUP($AA$8,Prices[],2,FALSE)*AA644)+(VLOOKUP($S$8,Prices[],2,FALSE)*S644)</f>
        <v>0</v>
      </c>
      <c r="AE644" s="132">
        <f t="shared" si="37"/>
        <v>0</v>
      </c>
      <c r="AF644" s="91"/>
      <c r="AG644" s="91"/>
      <c r="AH644" s="91"/>
      <c r="AI644" s="91"/>
      <c r="AJ644" s="91"/>
      <c r="AK644" s="91"/>
      <c r="AL644" s="91"/>
      <c r="AM644" s="91"/>
      <c r="AN644" s="91"/>
      <c r="AO644" s="91"/>
      <c r="AP644" s="91"/>
      <c r="AQ644" s="91"/>
      <c r="AR644" s="91"/>
      <c r="AS644" s="91"/>
      <c r="AT644" s="91"/>
      <c r="AU644" s="132">
        <f>(VLOOKUP($AF$8,Prices[],2,FALSE)*AF644)+(VLOOKUP($AG$8,Prices[],2,FALSE)*AG644)+(VLOOKUP($AH$8,Prices[],2,FALSE)*AH644)+(VLOOKUP($AI$8,Prices[],2,FALSE)*AI644)+(VLOOKUP($AJ$8,Prices[],2,FALSE)*AJ644)+(VLOOKUP($AK$8,Prices[],2,FALSE)*AK644)+(VLOOKUP($AL$8,Prices[],2,FALSE)*AL644)+(VLOOKUP($AM$8,Prices[],2,FALSE)*AM644)+(VLOOKUP($AN$8,Prices[],2,FALSE)*AN644)+(VLOOKUP($AO$8,Prices[],2,FALSE)*AO644)+(VLOOKUP($AP$8,Prices[],2,FALSE)*AP644)+(VLOOKUP($AT$8,Prices[],2,FALSE)*AT644)+(VLOOKUP($AQ$8,Prices[],2,FALSE)*AQ644)+(VLOOKUP($AR$8,Prices[],2,FALSE)*AR644)+(VLOOKUP($AS$8,Prices[],2,FALSE)*AS644)</f>
        <v>0</v>
      </c>
      <c r="AV644" s="132">
        <f t="shared" si="38"/>
        <v>0</v>
      </c>
      <c r="AW644" s="91" t="str">
        <f t="shared" si="39"/>
        <v xml:space="preserve"> </v>
      </c>
      <c r="AX644" s="91" t="str">
        <f>IFERROR(IF(VLOOKUP(C644,'Overdue Credits'!$A:$F,6,0)&gt;2,"High Risk Customer",IF(VLOOKUP(C644,'Overdue Credits'!$A:$F,6,0)&gt;0,"Medium Risk Customer","Low Risk Customer")),"Low Risk Customer")</f>
        <v>High Risk Customer</v>
      </c>
    </row>
    <row r="645" spans="1:50" x14ac:dyDescent="0.3">
      <c r="A645" s="14">
        <v>637</v>
      </c>
      <c r="B645" s="14" t="s">
        <v>24</v>
      </c>
      <c r="C645" s="14" t="s">
        <v>159</v>
      </c>
      <c r="D645" s="14"/>
      <c r="E645" s="14" t="s">
        <v>160</v>
      </c>
      <c r="F645" s="14" t="s">
        <v>753</v>
      </c>
      <c r="G645" s="137">
        <f t="shared" si="36"/>
        <v>0</v>
      </c>
      <c r="H645" s="91">
        <v>0</v>
      </c>
      <c r="I645" s="91">
        <v>0</v>
      </c>
      <c r="J645" s="91"/>
      <c r="K645" s="91">
        <v>0</v>
      </c>
      <c r="L645" s="91">
        <v>0</v>
      </c>
      <c r="M645" s="91">
        <v>0</v>
      </c>
      <c r="N645" s="91">
        <v>0</v>
      </c>
      <c r="O645" s="91"/>
      <c r="P645" s="91">
        <v>0</v>
      </c>
      <c r="Q645" s="91">
        <v>0</v>
      </c>
      <c r="R645" s="91">
        <v>0</v>
      </c>
      <c r="S645" s="91">
        <v>0</v>
      </c>
      <c r="T645" s="91">
        <v>0</v>
      </c>
      <c r="U645" s="91">
        <v>0</v>
      </c>
      <c r="V645" s="91"/>
      <c r="W645" s="91">
        <v>0</v>
      </c>
      <c r="X645" s="91"/>
      <c r="Y645" s="91">
        <v>0</v>
      </c>
      <c r="Z645" s="91">
        <v>0</v>
      </c>
      <c r="AA645" s="91">
        <v>0</v>
      </c>
      <c r="AB645" s="91">
        <v>0</v>
      </c>
      <c r="AC645" s="132">
        <f>(VLOOKUP($H$8,Prices[],2,FALSE)*H645)+(VLOOKUP($I$8,Prices[],2,FALSE)*I645)+(VLOOKUP($J$8,Prices[],2,FALSE)*J645)+(VLOOKUP($K$8,Prices[],2,FALSE)*K645)+(VLOOKUP($L$8,Prices[],2,FALSE)*L645)+(VLOOKUP($M$8,Prices[],2,FALSE)*M645)+(VLOOKUP($N$8,Prices[],2,FALSE)*N645)+(VLOOKUP($T$8,Prices[],2,FALSE)*T645)+(VLOOKUP($U$8,Prices[],2,FALSE)*U645)+(VLOOKUP($V$8,Prices[],2,FALSE)*V645)+(VLOOKUP($W$8,Prices[],2,FALSE)*W645)+(VLOOKUP($X$8,Prices[],2,FALSE)*X645)+(VLOOKUP($Y$8,Prices[],2,FALSE)*Y645)+(VLOOKUP($Z$8,Prices[],2,FALSE)*Z645)+(VLOOKUP($AB$8,Prices[],2,FALSE)*AB645)+(VLOOKUP($O$8,Prices[],2,FALSE)*O645)+(VLOOKUP($P$8,Prices[],2,FALSE)*P645)+(VLOOKUP($Q$8,Prices[],2,FALSE)*Q645)+(VLOOKUP($R$8,Prices[],2,FALSE)*R645)+(VLOOKUP($AA$8,Prices[],2,FALSE)*AA645)+(VLOOKUP($S$8,Prices[],2,FALSE)*S645)</f>
        <v>0</v>
      </c>
      <c r="AE645" s="132">
        <f t="shared" si="37"/>
        <v>0</v>
      </c>
      <c r="AF645" s="91"/>
      <c r="AG645" s="91"/>
      <c r="AH645" s="91"/>
      <c r="AI645" s="91"/>
      <c r="AJ645" s="91"/>
      <c r="AK645" s="91"/>
      <c r="AL645" s="91"/>
      <c r="AM645" s="91"/>
      <c r="AN645" s="91"/>
      <c r="AO645" s="91"/>
      <c r="AP645" s="91"/>
      <c r="AQ645" s="91"/>
      <c r="AR645" s="91"/>
      <c r="AS645" s="91"/>
      <c r="AT645" s="91"/>
      <c r="AU645" s="132">
        <f>(VLOOKUP($AF$8,Prices[],2,FALSE)*AF645)+(VLOOKUP($AG$8,Prices[],2,FALSE)*AG645)+(VLOOKUP($AH$8,Prices[],2,FALSE)*AH645)+(VLOOKUP($AI$8,Prices[],2,FALSE)*AI645)+(VLOOKUP($AJ$8,Prices[],2,FALSE)*AJ645)+(VLOOKUP($AK$8,Prices[],2,FALSE)*AK645)+(VLOOKUP($AL$8,Prices[],2,FALSE)*AL645)+(VLOOKUP($AM$8,Prices[],2,FALSE)*AM645)+(VLOOKUP($AN$8,Prices[],2,FALSE)*AN645)+(VLOOKUP($AO$8,Prices[],2,FALSE)*AO645)+(VLOOKUP($AP$8,Prices[],2,FALSE)*AP645)+(VLOOKUP($AT$8,Prices[],2,FALSE)*AT645)+(VLOOKUP($AQ$8,Prices[],2,FALSE)*AQ645)+(VLOOKUP($AR$8,Prices[],2,FALSE)*AR645)+(VLOOKUP($AS$8,Prices[],2,FALSE)*AS645)</f>
        <v>0</v>
      </c>
      <c r="AV645" s="132">
        <f t="shared" si="38"/>
        <v>0</v>
      </c>
      <c r="AW645" s="91" t="str">
        <f t="shared" si="39"/>
        <v xml:space="preserve"> </v>
      </c>
      <c r="AX645" s="91" t="str">
        <f>IFERROR(IF(VLOOKUP(C645,'Overdue Credits'!$A:$F,6,0)&gt;2,"High Risk Customer",IF(VLOOKUP(C645,'Overdue Credits'!$A:$F,6,0)&gt;0,"Medium Risk Customer","Low Risk Customer")),"Low Risk Customer")</f>
        <v>High Risk Customer</v>
      </c>
    </row>
    <row r="646" spans="1:50" x14ac:dyDescent="0.3">
      <c r="A646" s="14">
        <v>638</v>
      </c>
      <c r="B646" s="14" t="s">
        <v>24</v>
      </c>
      <c r="C646" s="14" t="s">
        <v>229</v>
      </c>
      <c r="D646" s="14"/>
      <c r="E646" s="14" t="s">
        <v>230</v>
      </c>
      <c r="F646" s="14" t="s">
        <v>753</v>
      </c>
      <c r="G646" s="137">
        <f t="shared" si="36"/>
        <v>23</v>
      </c>
      <c r="H646" s="91">
        <v>0</v>
      </c>
      <c r="I646" s="91">
        <v>0</v>
      </c>
      <c r="J646" s="91">
        <v>4</v>
      </c>
      <c r="K646" s="91">
        <v>1</v>
      </c>
      <c r="L646" s="91">
        <v>0</v>
      </c>
      <c r="M646" s="91">
        <v>0</v>
      </c>
      <c r="N646" s="91">
        <v>2</v>
      </c>
      <c r="O646" s="91">
        <v>1</v>
      </c>
      <c r="P646" s="91">
        <v>0</v>
      </c>
      <c r="Q646" s="91">
        <v>0</v>
      </c>
      <c r="R646" s="91">
        <v>0</v>
      </c>
      <c r="S646" s="91">
        <v>0</v>
      </c>
      <c r="T646" s="91">
        <v>0</v>
      </c>
      <c r="U646" s="91">
        <v>0</v>
      </c>
      <c r="V646" s="91">
        <v>2</v>
      </c>
      <c r="W646" s="91">
        <v>0</v>
      </c>
      <c r="X646" s="91">
        <v>11</v>
      </c>
      <c r="Y646" s="91">
        <v>2</v>
      </c>
      <c r="Z646" s="91">
        <v>0</v>
      </c>
      <c r="AA646" s="91">
        <v>0</v>
      </c>
      <c r="AB646" s="91">
        <v>0</v>
      </c>
      <c r="AC646" s="132">
        <f>(VLOOKUP($H$8,Prices[],2,FALSE)*H646)+(VLOOKUP($I$8,Prices[],2,FALSE)*I646)+(VLOOKUP($J$8,Prices[],2,FALSE)*J646)+(VLOOKUP($K$8,Prices[],2,FALSE)*K646)+(VLOOKUP($L$8,Prices[],2,FALSE)*L646)+(VLOOKUP($M$8,Prices[],2,FALSE)*M646)+(VLOOKUP($N$8,Prices[],2,FALSE)*N646)+(VLOOKUP($T$8,Prices[],2,FALSE)*T646)+(VLOOKUP($U$8,Prices[],2,FALSE)*U646)+(VLOOKUP($V$8,Prices[],2,FALSE)*V646)+(VLOOKUP($W$8,Prices[],2,FALSE)*W646)+(VLOOKUP($X$8,Prices[],2,FALSE)*X646)+(VLOOKUP($Y$8,Prices[],2,FALSE)*Y646)+(VLOOKUP($Z$8,Prices[],2,FALSE)*Z646)+(VLOOKUP($AB$8,Prices[],2,FALSE)*AB646)+(VLOOKUP($O$8,Prices[],2,FALSE)*O646)+(VLOOKUP($P$8,Prices[],2,FALSE)*P646)+(VLOOKUP($Q$8,Prices[],2,FALSE)*Q646)+(VLOOKUP($R$8,Prices[],2,FALSE)*R646)+(VLOOKUP($AA$8,Prices[],2,FALSE)*AA646)+(VLOOKUP($S$8,Prices[],2,FALSE)*S646)</f>
        <v>3498000</v>
      </c>
      <c r="AE646" s="132">
        <f t="shared" si="37"/>
        <v>0</v>
      </c>
      <c r="AF646" s="91"/>
      <c r="AG646" s="91"/>
      <c r="AH646" s="91"/>
      <c r="AI646" s="91"/>
      <c r="AJ646" s="91"/>
      <c r="AK646" s="91"/>
      <c r="AL646" s="91"/>
      <c r="AM646" s="91"/>
      <c r="AN646" s="91"/>
      <c r="AO646" s="91"/>
      <c r="AP646" s="91"/>
      <c r="AQ646" s="91"/>
      <c r="AR646" s="91"/>
      <c r="AS646" s="91"/>
      <c r="AT646" s="91"/>
      <c r="AU646" s="132">
        <f>(VLOOKUP($AF$8,Prices[],2,FALSE)*AF646)+(VLOOKUP($AG$8,Prices[],2,FALSE)*AG646)+(VLOOKUP($AH$8,Prices[],2,FALSE)*AH646)+(VLOOKUP($AI$8,Prices[],2,FALSE)*AI646)+(VLOOKUP($AJ$8,Prices[],2,FALSE)*AJ646)+(VLOOKUP($AK$8,Prices[],2,FALSE)*AK646)+(VLOOKUP($AL$8,Prices[],2,FALSE)*AL646)+(VLOOKUP($AM$8,Prices[],2,FALSE)*AM646)+(VLOOKUP($AN$8,Prices[],2,FALSE)*AN646)+(VLOOKUP($AO$8,Prices[],2,FALSE)*AO646)+(VLOOKUP($AP$8,Prices[],2,FALSE)*AP646)+(VLOOKUP($AT$8,Prices[],2,FALSE)*AT646)+(VLOOKUP($AQ$8,Prices[],2,FALSE)*AQ646)+(VLOOKUP($AR$8,Prices[],2,FALSE)*AR646)+(VLOOKUP($AS$8,Prices[],2,FALSE)*AS646)</f>
        <v>0</v>
      </c>
      <c r="AV646" s="132">
        <f t="shared" si="38"/>
        <v>1224300</v>
      </c>
      <c r="AW646" s="91" t="str">
        <f t="shared" si="39"/>
        <v xml:space="preserve"> </v>
      </c>
      <c r="AX646" s="91" t="str">
        <f>IFERROR(IF(VLOOKUP(C646,'Overdue Credits'!$A:$F,6,0)&gt;2,"High Risk Customer",IF(VLOOKUP(C646,'Overdue Credits'!$A:$F,6,0)&gt;0,"Medium Risk Customer","Low Risk Customer")),"Low Risk Customer")</f>
        <v>Low Risk Customer</v>
      </c>
    </row>
    <row r="647" spans="1:50" x14ac:dyDescent="0.3">
      <c r="A647" s="14">
        <v>639</v>
      </c>
      <c r="B647" s="14" t="s">
        <v>24</v>
      </c>
      <c r="C647" s="14" t="s">
        <v>223</v>
      </c>
      <c r="D647" s="14"/>
      <c r="E647" s="14" t="s">
        <v>224</v>
      </c>
      <c r="F647" s="14" t="s">
        <v>752</v>
      </c>
      <c r="G647" s="137">
        <f t="shared" si="36"/>
        <v>37</v>
      </c>
      <c r="H647" s="91">
        <v>0</v>
      </c>
      <c r="I647" s="91">
        <v>0</v>
      </c>
      <c r="J647" s="91">
        <v>4</v>
      </c>
      <c r="K647" s="91">
        <v>0</v>
      </c>
      <c r="L647" s="91">
        <v>0</v>
      </c>
      <c r="M647" s="91">
        <v>0</v>
      </c>
      <c r="N647" s="91">
        <v>3</v>
      </c>
      <c r="O647" s="91">
        <v>6</v>
      </c>
      <c r="P647" s="91">
        <v>0</v>
      </c>
      <c r="Q647" s="91">
        <v>0</v>
      </c>
      <c r="R647" s="91">
        <v>0</v>
      </c>
      <c r="S647" s="91">
        <v>0</v>
      </c>
      <c r="T647" s="91">
        <v>0</v>
      </c>
      <c r="U647" s="91">
        <v>0</v>
      </c>
      <c r="V647" s="91">
        <v>3</v>
      </c>
      <c r="W647" s="91">
        <v>0</v>
      </c>
      <c r="X647" s="91">
        <v>18</v>
      </c>
      <c r="Y647" s="91">
        <v>3</v>
      </c>
      <c r="Z647" s="91"/>
      <c r="AA647" s="91">
        <v>0</v>
      </c>
      <c r="AB647" s="91">
        <v>0</v>
      </c>
      <c r="AC647" s="132">
        <f>(VLOOKUP($H$8,Prices[],2,FALSE)*H647)+(VLOOKUP($I$8,Prices[],2,FALSE)*I647)+(VLOOKUP($J$8,Prices[],2,FALSE)*J647)+(VLOOKUP($K$8,Prices[],2,FALSE)*K647)+(VLOOKUP($L$8,Prices[],2,FALSE)*L647)+(VLOOKUP($M$8,Prices[],2,FALSE)*M647)+(VLOOKUP($N$8,Prices[],2,FALSE)*N647)+(VLOOKUP($T$8,Prices[],2,FALSE)*T647)+(VLOOKUP($U$8,Prices[],2,FALSE)*U647)+(VLOOKUP($V$8,Prices[],2,FALSE)*V647)+(VLOOKUP($W$8,Prices[],2,FALSE)*W647)+(VLOOKUP($X$8,Prices[],2,FALSE)*X647)+(VLOOKUP($Y$8,Prices[],2,FALSE)*Y647)+(VLOOKUP($Z$8,Prices[],2,FALSE)*Z647)+(VLOOKUP($AB$8,Prices[],2,FALSE)*AB647)+(VLOOKUP($O$8,Prices[],2,FALSE)*O647)+(VLOOKUP($P$8,Prices[],2,FALSE)*P647)+(VLOOKUP($Q$8,Prices[],2,FALSE)*Q647)+(VLOOKUP($R$8,Prices[],2,FALSE)*R647)+(VLOOKUP($AA$8,Prices[],2,FALSE)*AA647)+(VLOOKUP($S$8,Prices[],2,FALSE)*S647)</f>
        <v>5651500</v>
      </c>
      <c r="AE647" s="132">
        <f t="shared" si="37"/>
        <v>12</v>
      </c>
      <c r="AF647" s="91"/>
      <c r="AG647" s="91"/>
      <c r="AH647" s="91">
        <v>2</v>
      </c>
      <c r="AI647" s="91">
        <v>3</v>
      </c>
      <c r="AJ647" s="91"/>
      <c r="AK647" s="91"/>
      <c r="AL647" s="91">
        <v>4</v>
      </c>
      <c r="AM647" s="91"/>
      <c r="AN647" s="91"/>
      <c r="AO647" s="91"/>
      <c r="AP647" s="91">
        <v>2.1</v>
      </c>
      <c r="AQ647" s="91"/>
      <c r="AR647" s="91"/>
      <c r="AS647" s="91"/>
      <c r="AT647" s="91">
        <v>0.9</v>
      </c>
      <c r="AU647" s="132">
        <f>(VLOOKUP($AF$8,Prices[],2,FALSE)*AF647)+(VLOOKUP($AG$8,Prices[],2,FALSE)*AG647)+(VLOOKUP($AH$8,Prices[],2,FALSE)*AH647)+(VLOOKUP($AI$8,Prices[],2,FALSE)*AI647)+(VLOOKUP($AJ$8,Prices[],2,FALSE)*AJ647)+(VLOOKUP($AK$8,Prices[],2,FALSE)*AK647)+(VLOOKUP($AL$8,Prices[],2,FALSE)*AL647)+(VLOOKUP($AM$8,Prices[],2,FALSE)*AM647)+(VLOOKUP($AN$8,Prices[],2,FALSE)*AN647)+(VLOOKUP($AO$8,Prices[],2,FALSE)*AO647)+(VLOOKUP($AP$8,Prices[],2,FALSE)*AP647)+(VLOOKUP($AT$8,Prices[],2,FALSE)*AT647)+(VLOOKUP($AQ$8,Prices[],2,FALSE)*AQ647)+(VLOOKUP($AR$8,Prices[],2,FALSE)*AR647)+(VLOOKUP($AS$8,Prices[],2,FALSE)*AS647)</f>
        <v>1972000</v>
      </c>
      <c r="AV647" s="132">
        <f t="shared" si="38"/>
        <v>1978024.9999999998</v>
      </c>
      <c r="AW647" s="91" t="str">
        <f t="shared" si="39"/>
        <v>Credit is within Limit</v>
      </c>
      <c r="AX647" s="91" t="str">
        <f>IFERROR(IF(VLOOKUP(C647,'Overdue Credits'!$A:$F,6,0)&gt;2,"High Risk Customer",IF(VLOOKUP(C647,'Overdue Credits'!$A:$F,6,0)&gt;0,"Medium Risk Customer","Low Risk Customer")),"Low Risk Customer")</f>
        <v>Low Risk Customer</v>
      </c>
    </row>
    <row r="648" spans="1:50" x14ac:dyDescent="0.3">
      <c r="A648" s="14">
        <v>640</v>
      </c>
      <c r="B648" s="14" t="s">
        <v>24</v>
      </c>
      <c r="C648" s="14" t="s">
        <v>1365</v>
      </c>
      <c r="D648" s="14"/>
      <c r="E648" s="14" t="s">
        <v>1366</v>
      </c>
      <c r="F648" s="14" t="s">
        <v>753</v>
      </c>
      <c r="G648" s="137">
        <f t="shared" ref="G648:G681" si="40">SUM(H648:AB648)</f>
        <v>15</v>
      </c>
      <c r="H648" s="91">
        <v>0</v>
      </c>
      <c r="I648" s="91">
        <v>0</v>
      </c>
      <c r="J648" s="91">
        <v>3</v>
      </c>
      <c r="K648" s="91">
        <v>1</v>
      </c>
      <c r="L648" s="91">
        <v>0</v>
      </c>
      <c r="M648" s="91">
        <v>0</v>
      </c>
      <c r="N648" s="91">
        <v>1</v>
      </c>
      <c r="O648" s="91">
        <v>4</v>
      </c>
      <c r="P648" s="91">
        <v>0</v>
      </c>
      <c r="Q648" s="91">
        <v>0</v>
      </c>
      <c r="R648" s="91">
        <v>0</v>
      </c>
      <c r="S648" s="91">
        <v>0</v>
      </c>
      <c r="T648" s="91">
        <v>0</v>
      </c>
      <c r="U648" s="91">
        <v>0</v>
      </c>
      <c r="V648" s="91">
        <v>1</v>
      </c>
      <c r="W648" s="91">
        <v>0</v>
      </c>
      <c r="X648" s="91">
        <v>4</v>
      </c>
      <c r="Y648" s="91">
        <v>1</v>
      </c>
      <c r="Z648" s="91">
        <v>0</v>
      </c>
      <c r="AA648" s="91">
        <v>0</v>
      </c>
      <c r="AB648" s="91">
        <v>0</v>
      </c>
      <c r="AC648" s="132">
        <f>(VLOOKUP($H$8,Prices[],2,FALSE)*H648)+(VLOOKUP($I$8,Prices[],2,FALSE)*I648)+(VLOOKUP($J$8,Prices[],2,FALSE)*J648)+(VLOOKUP($K$8,Prices[],2,FALSE)*K648)+(VLOOKUP($L$8,Prices[],2,FALSE)*L648)+(VLOOKUP($M$8,Prices[],2,FALSE)*M648)+(VLOOKUP($N$8,Prices[],2,FALSE)*N648)+(VLOOKUP($T$8,Prices[],2,FALSE)*T648)+(VLOOKUP($U$8,Prices[],2,FALSE)*U648)+(VLOOKUP($V$8,Prices[],2,FALSE)*V648)+(VLOOKUP($W$8,Prices[],2,FALSE)*W648)+(VLOOKUP($X$8,Prices[],2,FALSE)*X648)+(VLOOKUP($Y$8,Prices[],2,FALSE)*Y648)+(VLOOKUP($Z$8,Prices[],2,FALSE)*Z648)+(VLOOKUP($AB$8,Prices[],2,FALSE)*AB648)+(VLOOKUP($O$8,Prices[],2,FALSE)*O648)+(VLOOKUP($P$8,Prices[],2,FALSE)*P648)+(VLOOKUP($Q$8,Prices[],2,FALSE)*Q648)+(VLOOKUP($R$8,Prices[],2,FALSE)*R648)+(VLOOKUP($AA$8,Prices[],2,FALSE)*AA648)+(VLOOKUP($S$8,Prices[],2,FALSE)*S648)</f>
        <v>2481000</v>
      </c>
      <c r="AE648" s="132">
        <f t="shared" si="37"/>
        <v>5.3</v>
      </c>
      <c r="AF648" s="91"/>
      <c r="AG648" s="91"/>
      <c r="AH648" s="91">
        <v>1</v>
      </c>
      <c r="AI648" s="91">
        <v>1</v>
      </c>
      <c r="AJ648" s="91"/>
      <c r="AK648" s="91"/>
      <c r="AL648" s="91">
        <v>2.2000000000000002</v>
      </c>
      <c r="AM648" s="91"/>
      <c r="AN648" s="91"/>
      <c r="AO648" s="91"/>
      <c r="AP648" s="91">
        <v>1</v>
      </c>
      <c r="AQ648" s="91"/>
      <c r="AR648" s="91"/>
      <c r="AS648" s="91"/>
      <c r="AT648" s="91">
        <v>0.1</v>
      </c>
      <c r="AU648" s="132">
        <f>(VLOOKUP($AF$8,Prices[],2,FALSE)*AF648)+(VLOOKUP($AG$8,Prices[],2,FALSE)*AG648)+(VLOOKUP($AH$8,Prices[],2,FALSE)*AH648)+(VLOOKUP($AI$8,Prices[],2,FALSE)*AI648)+(VLOOKUP($AJ$8,Prices[],2,FALSE)*AJ648)+(VLOOKUP($AK$8,Prices[],2,FALSE)*AK648)+(VLOOKUP($AL$8,Prices[],2,FALSE)*AL648)+(VLOOKUP($AM$8,Prices[],2,FALSE)*AM648)+(VLOOKUP($AN$8,Prices[],2,FALSE)*AN648)+(VLOOKUP($AO$8,Prices[],2,FALSE)*AO648)+(VLOOKUP($AP$8,Prices[],2,FALSE)*AP648)+(VLOOKUP($AT$8,Prices[],2,FALSE)*AT648)+(VLOOKUP($AQ$8,Prices[],2,FALSE)*AQ648)+(VLOOKUP($AR$8,Prices[],2,FALSE)*AR648)+(VLOOKUP($AS$8,Prices[],2,FALSE)*AS648)</f>
        <v>863000</v>
      </c>
      <c r="AV648" s="132">
        <f t="shared" si="38"/>
        <v>868350</v>
      </c>
      <c r="AW648" s="91" t="str">
        <f t="shared" si="39"/>
        <v>Credit is within Limit</v>
      </c>
      <c r="AX648" s="91" t="str">
        <f>IFERROR(IF(VLOOKUP(C648,'Overdue Credits'!$A:$F,6,0)&gt;2,"High Risk Customer",IF(VLOOKUP(C648,'Overdue Credits'!$A:$F,6,0)&gt;0,"Medium Risk Customer","Low Risk Customer")),"Low Risk Customer")</f>
        <v>Low Risk Customer</v>
      </c>
    </row>
    <row r="649" spans="1:50" x14ac:dyDescent="0.3">
      <c r="A649" s="14">
        <v>641</v>
      </c>
      <c r="B649" s="14" t="s">
        <v>24</v>
      </c>
      <c r="C649" s="14" t="s">
        <v>1367</v>
      </c>
      <c r="D649" s="14"/>
      <c r="E649" s="14" t="s">
        <v>1368</v>
      </c>
      <c r="F649" s="14" t="s">
        <v>753</v>
      </c>
      <c r="G649" s="137">
        <f t="shared" si="40"/>
        <v>10</v>
      </c>
      <c r="H649" s="91">
        <v>0</v>
      </c>
      <c r="I649" s="91">
        <v>0</v>
      </c>
      <c r="J649" s="91">
        <v>1</v>
      </c>
      <c r="K649" s="91">
        <v>0</v>
      </c>
      <c r="L649" s="91">
        <v>0</v>
      </c>
      <c r="M649" s="91">
        <v>0</v>
      </c>
      <c r="N649" s="91">
        <v>2</v>
      </c>
      <c r="O649" s="91">
        <v>1</v>
      </c>
      <c r="P649" s="91">
        <v>0</v>
      </c>
      <c r="Q649" s="91">
        <v>0</v>
      </c>
      <c r="R649" s="91">
        <v>0</v>
      </c>
      <c r="S649" s="91">
        <v>0</v>
      </c>
      <c r="T649" s="91">
        <v>0</v>
      </c>
      <c r="U649" s="91">
        <v>0</v>
      </c>
      <c r="V649" s="91">
        <v>2</v>
      </c>
      <c r="W649" s="91">
        <v>0</v>
      </c>
      <c r="X649" s="91">
        <v>4</v>
      </c>
      <c r="Y649" s="91">
        <v>0</v>
      </c>
      <c r="Z649" s="91">
        <v>0</v>
      </c>
      <c r="AA649" s="91">
        <v>0</v>
      </c>
      <c r="AB649" s="91">
        <v>0</v>
      </c>
      <c r="AC649" s="132">
        <f>(VLOOKUP($H$8,Prices[],2,FALSE)*H649)+(VLOOKUP($I$8,Prices[],2,FALSE)*I649)+(VLOOKUP($J$8,Prices[],2,FALSE)*J649)+(VLOOKUP($K$8,Prices[],2,FALSE)*K649)+(VLOOKUP($L$8,Prices[],2,FALSE)*L649)+(VLOOKUP($M$8,Prices[],2,FALSE)*M649)+(VLOOKUP($N$8,Prices[],2,FALSE)*N649)+(VLOOKUP($T$8,Prices[],2,FALSE)*T649)+(VLOOKUP($U$8,Prices[],2,FALSE)*U649)+(VLOOKUP($V$8,Prices[],2,FALSE)*V649)+(VLOOKUP($W$8,Prices[],2,FALSE)*W649)+(VLOOKUP($X$8,Prices[],2,FALSE)*X649)+(VLOOKUP($Y$8,Prices[],2,FALSE)*Y649)+(VLOOKUP($Z$8,Prices[],2,FALSE)*Z649)+(VLOOKUP($AB$8,Prices[],2,FALSE)*AB649)+(VLOOKUP($O$8,Prices[],2,FALSE)*O649)+(VLOOKUP($P$8,Prices[],2,FALSE)*P649)+(VLOOKUP($Q$8,Prices[],2,FALSE)*Q649)+(VLOOKUP($R$8,Prices[],2,FALSE)*R649)+(VLOOKUP($AA$8,Prices[],2,FALSE)*AA649)+(VLOOKUP($S$8,Prices[],2,FALSE)*S649)</f>
        <v>1399000</v>
      </c>
      <c r="AE649" s="132">
        <f t="shared" ref="AE649:AE681" si="41">SUM(AF649:AT649)</f>
        <v>4.2</v>
      </c>
      <c r="AF649" s="91"/>
      <c r="AG649" s="91"/>
      <c r="AH649" s="91"/>
      <c r="AI649" s="91"/>
      <c r="AJ649" s="91"/>
      <c r="AK649" s="91"/>
      <c r="AL649" s="91">
        <v>1</v>
      </c>
      <c r="AM649" s="91"/>
      <c r="AN649" s="91"/>
      <c r="AO649" s="91"/>
      <c r="AP649" s="91">
        <v>3</v>
      </c>
      <c r="AQ649" s="91"/>
      <c r="AR649" s="91"/>
      <c r="AS649" s="91"/>
      <c r="AT649" s="91">
        <v>0.2</v>
      </c>
      <c r="AU649" s="132">
        <f>(VLOOKUP($AF$8,Prices[],2,FALSE)*AF649)+(VLOOKUP($AG$8,Prices[],2,FALSE)*AG649)+(VLOOKUP($AH$8,Prices[],2,FALSE)*AH649)+(VLOOKUP($AI$8,Prices[],2,FALSE)*AI649)+(VLOOKUP($AJ$8,Prices[],2,FALSE)*AJ649)+(VLOOKUP($AK$8,Prices[],2,FALSE)*AK649)+(VLOOKUP($AL$8,Prices[],2,FALSE)*AL649)+(VLOOKUP($AM$8,Prices[],2,FALSE)*AM649)+(VLOOKUP($AN$8,Prices[],2,FALSE)*AN649)+(VLOOKUP($AO$8,Prices[],2,FALSE)*AO649)+(VLOOKUP($AP$8,Prices[],2,FALSE)*AP649)+(VLOOKUP($AT$8,Prices[],2,FALSE)*AT649)+(VLOOKUP($AQ$8,Prices[],2,FALSE)*AQ649)+(VLOOKUP($AR$8,Prices[],2,FALSE)*AR649)+(VLOOKUP($AS$8,Prices[],2,FALSE)*AS649)</f>
        <v>488500</v>
      </c>
      <c r="AV649" s="132">
        <f t="shared" ref="AV649:AV681" si="42">AC649*0.35</f>
        <v>489649.99999999994</v>
      </c>
      <c r="AW649" s="91" t="str">
        <f t="shared" ref="AW649:AW681" si="43">IF(AU649&gt;AV649,"Credit is above Limit. Requires HOTM approval",IF(AU649=0," ",IF(AV649&gt;=AU649,"Credit is within Limit","CheckInput")))</f>
        <v>Credit is within Limit</v>
      </c>
      <c r="AX649" s="91" t="str">
        <f>IFERROR(IF(VLOOKUP(C649,'Overdue Credits'!$A:$F,6,0)&gt;2,"High Risk Customer",IF(VLOOKUP(C649,'Overdue Credits'!$A:$F,6,0)&gt;0,"Medium Risk Customer","Low Risk Customer")),"Low Risk Customer")</f>
        <v>Low Risk Customer</v>
      </c>
    </row>
    <row r="650" spans="1:50" x14ac:dyDescent="0.3">
      <c r="A650" s="14">
        <v>642</v>
      </c>
      <c r="B650" s="14" t="s">
        <v>24</v>
      </c>
      <c r="C650" s="14" t="s">
        <v>1369</v>
      </c>
      <c r="D650" s="14"/>
      <c r="E650" s="14" t="s">
        <v>1370</v>
      </c>
      <c r="F650" s="14" t="s">
        <v>753</v>
      </c>
      <c r="G650" s="137">
        <f t="shared" si="40"/>
        <v>12</v>
      </c>
      <c r="H650" s="91">
        <v>0</v>
      </c>
      <c r="I650" s="91">
        <v>0</v>
      </c>
      <c r="J650" s="91">
        <v>1</v>
      </c>
      <c r="K650" s="91">
        <v>3</v>
      </c>
      <c r="L650" s="91">
        <v>0</v>
      </c>
      <c r="M650" s="91">
        <v>0</v>
      </c>
      <c r="N650" s="91">
        <v>1</v>
      </c>
      <c r="O650" s="91">
        <v>2</v>
      </c>
      <c r="P650" s="91">
        <v>0</v>
      </c>
      <c r="Q650" s="91">
        <v>0</v>
      </c>
      <c r="R650" s="91">
        <v>0</v>
      </c>
      <c r="S650" s="91">
        <v>0</v>
      </c>
      <c r="T650" s="91">
        <v>0</v>
      </c>
      <c r="U650" s="91">
        <v>0</v>
      </c>
      <c r="V650" s="91">
        <v>1</v>
      </c>
      <c r="W650" s="91">
        <v>0</v>
      </c>
      <c r="X650" s="91">
        <v>4</v>
      </c>
      <c r="Y650" s="91">
        <v>0</v>
      </c>
      <c r="Z650" s="91">
        <v>0</v>
      </c>
      <c r="AA650" s="91">
        <v>0</v>
      </c>
      <c r="AB650" s="91">
        <v>0</v>
      </c>
      <c r="AC650" s="132">
        <f>(VLOOKUP($H$8,Prices[],2,FALSE)*H650)+(VLOOKUP($I$8,Prices[],2,FALSE)*I650)+(VLOOKUP($J$8,Prices[],2,FALSE)*J650)+(VLOOKUP($K$8,Prices[],2,FALSE)*K650)+(VLOOKUP($L$8,Prices[],2,FALSE)*L650)+(VLOOKUP($M$8,Prices[],2,FALSE)*M650)+(VLOOKUP($N$8,Prices[],2,FALSE)*N650)+(VLOOKUP($T$8,Prices[],2,FALSE)*T650)+(VLOOKUP($U$8,Prices[],2,FALSE)*U650)+(VLOOKUP($V$8,Prices[],2,FALSE)*V650)+(VLOOKUP($W$8,Prices[],2,FALSE)*W650)+(VLOOKUP($X$8,Prices[],2,FALSE)*X650)+(VLOOKUP($Y$8,Prices[],2,FALSE)*Y650)+(VLOOKUP($Z$8,Prices[],2,FALSE)*Z650)+(VLOOKUP($AB$8,Prices[],2,FALSE)*AB650)+(VLOOKUP($O$8,Prices[],2,FALSE)*O650)+(VLOOKUP($P$8,Prices[],2,FALSE)*P650)+(VLOOKUP($Q$8,Prices[],2,FALSE)*Q650)+(VLOOKUP($R$8,Prices[],2,FALSE)*R650)+(VLOOKUP($AA$8,Prices[],2,FALSE)*AA650)+(VLOOKUP($S$8,Prices[],2,FALSE)*S650)</f>
        <v>1857000</v>
      </c>
      <c r="AE650" s="132">
        <f t="shared" si="41"/>
        <v>4</v>
      </c>
      <c r="AF650" s="91"/>
      <c r="AG650" s="91"/>
      <c r="AH650" s="91"/>
      <c r="AI650" s="91">
        <v>1</v>
      </c>
      <c r="AJ650" s="91"/>
      <c r="AK650" s="91"/>
      <c r="AL650" s="91">
        <v>2</v>
      </c>
      <c r="AM650" s="91"/>
      <c r="AN650" s="91"/>
      <c r="AO650" s="91"/>
      <c r="AP650" s="91">
        <v>1</v>
      </c>
      <c r="AQ650" s="91"/>
      <c r="AR650" s="91"/>
      <c r="AS650" s="91"/>
      <c r="AT650" s="91"/>
      <c r="AU650" s="132">
        <f>(VLOOKUP($AF$8,Prices[],2,FALSE)*AF650)+(VLOOKUP($AG$8,Prices[],2,FALSE)*AG650)+(VLOOKUP($AH$8,Prices[],2,FALSE)*AH650)+(VLOOKUP($AI$8,Prices[],2,FALSE)*AI650)+(VLOOKUP($AJ$8,Prices[],2,FALSE)*AJ650)+(VLOOKUP($AK$8,Prices[],2,FALSE)*AK650)+(VLOOKUP($AL$8,Prices[],2,FALSE)*AL650)+(VLOOKUP($AM$8,Prices[],2,FALSE)*AM650)+(VLOOKUP($AN$8,Prices[],2,FALSE)*AN650)+(VLOOKUP($AO$8,Prices[],2,FALSE)*AO650)+(VLOOKUP($AP$8,Prices[],2,FALSE)*AP650)+(VLOOKUP($AT$8,Prices[],2,FALSE)*AT650)+(VLOOKUP($AQ$8,Prices[],2,FALSE)*AQ650)+(VLOOKUP($AR$8,Prices[],2,FALSE)*AR650)+(VLOOKUP($AS$8,Prices[],2,FALSE)*AS650)</f>
        <v>633000</v>
      </c>
      <c r="AV650" s="132">
        <f t="shared" si="42"/>
        <v>649950</v>
      </c>
      <c r="AW650" s="91" t="str">
        <f t="shared" si="43"/>
        <v>Credit is within Limit</v>
      </c>
      <c r="AX650" s="91" t="str">
        <f>IFERROR(IF(VLOOKUP(C650,'Overdue Credits'!$A:$F,6,0)&gt;2,"High Risk Customer",IF(VLOOKUP(C650,'Overdue Credits'!$A:$F,6,0)&gt;0,"Medium Risk Customer","Low Risk Customer")),"Low Risk Customer")</f>
        <v>Low Risk Customer</v>
      </c>
    </row>
    <row r="651" spans="1:50" x14ac:dyDescent="0.3">
      <c r="A651" s="14">
        <v>643</v>
      </c>
      <c r="B651" s="14" t="s">
        <v>24</v>
      </c>
      <c r="C651" s="14" t="s">
        <v>1371</v>
      </c>
      <c r="D651" s="14"/>
      <c r="E651" s="14" t="s">
        <v>1372</v>
      </c>
      <c r="F651" s="14" t="s">
        <v>753</v>
      </c>
      <c r="G651" s="137">
        <f t="shared" si="40"/>
        <v>10</v>
      </c>
      <c r="H651" s="91">
        <v>0</v>
      </c>
      <c r="I651" s="91">
        <v>0</v>
      </c>
      <c r="J651" s="91">
        <v>1</v>
      </c>
      <c r="K651" s="91">
        <v>3</v>
      </c>
      <c r="L651" s="91">
        <v>0</v>
      </c>
      <c r="M651" s="91">
        <v>0</v>
      </c>
      <c r="N651" s="91">
        <v>1</v>
      </c>
      <c r="O651" s="91">
        <v>2</v>
      </c>
      <c r="P651" s="91">
        <v>0</v>
      </c>
      <c r="Q651" s="91">
        <v>0</v>
      </c>
      <c r="R651" s="91">
        <v>0</v>
      </c>
      <c r="S651" s="91">
        <v>0</v>
      </c>
      <c r="T651" s="91">
        <v>0</v>
      </c>
      <c r="U651" s="91">
        <v>0</v>
      </c>
      <c r="V651" s="91">
        <v>1</v>
      </c>
      <c r="W651" s="91">
        <v>0</v>
      </c>
      <c r="X651" s="91">
        <v>2</v>
      </c>
      <c r="Y651" s="91">
        <v>0</v>
      </c>
      <c r="Z651" s="91">
        <v>0</v>
      </c>
      <c r="AA651" s="91">
        <v>0</v>
      </c>
      <c r="AB651" s="91">
        <v>0</v>
      </c>
      <c r="AC651" s="132">
        <f>(VLOOKUP($H$8,Prices[],2,FALSE)*H651)+(VLOOKUP($I$8,Prices[],2,FALSE)*I651)+(VLOOKUP($J$8,Prices[],2,FALSE)*J651)+(VLOOKUP($K$8,Prices[],2,FALSE)*K651)+(VLOOKUP($L$8,Prices[],2,FALSE)*L651)+(VLOOKUP($M$8,Prices[],2,FALSE)*M651)+(VLOOKUP($N$8,Prices[],2,FALSE)*N651)+(VLOOKUP($T$8,Prices[],2,FALSE)*T651)+(VLOOKUP($U$8,Prices[],2,FALSE)*U651)+(VLOOKUP($V$8,Prices[],2,FALSE)*V651)+(VLOOKUP($W$8,Prices[],2,FALSE)*W651)+(VLOOKUP($X$8,Prices[],2,FALSE)*X651)+(VLOOKUP($Y$8,Prices[],2,FALSE)*Y651)+(VLOOKUP($Z$8,Prices[],2,FALSE)*Z651)+(VLOOKUP($AB$8,Prices[],2,FALSE)*AB651)+(VLOOKUP($O$8,Prices[],2,FALSE)*O651)+(VLOOKUP($P$8,Prices[],2,FALSE)*P651)+(VLOOKUP($Q$8,Prices[],2,FALSE)*Q651)+(VLOOKUP($R$8,Prices[],2,FALSE)*R651)+(VLOOKUP($AA$8,Prices[],2,FALSE)*AA651)+(VLOOKUP($S$8,Prices[],2,FALSE)*S651)</f>
        <v>1552000</v>
      </c>
      <c r="AE651" s="132">
        <f t="shared" si="41"/>
        <v>3.1</v>
      </c>
      <c r="AF651" s="91"/>
      <c r="AG651" s="91"/>
      <c r="AH651" s="91"/>
      <c r="AI651" s="91">
        <v>1</v>
      </c>
      <c r="AJ651" s="91"/>
      <c r="AK651" s="91"/>
      <c r="AL651" s="91">
        <v>2</v>
      </c>
      <c r="AM651" s="91"/>
      <c r="AN651" s="91"/>
      <c r="AO651" s="91"/>
      <c r="AP651" s="91"/>
      <c r="AQ651" s="91"/>
      <c r="AR651" s="91"/>
      <c r="AS651" s="91"/>
      <c r="AT651" s="91">
        <v>0.1</v>
      </c>
      <c r="AU651" s="132">
        <f>(VLOOKUP($AF$8,Prices[],2,FALSE)*AF651)+(VLOOKUP($AG$8,Prices[],2,FALSE)*AG651)+(VLOOKUP($AH$8,Prices[],2,FALSE)*AH651)+(VLOOKUP($AI$8,Prices[],2,FALSE)*AI651)+(VLOOKUP($AJ$8,Prices[],2,FALSE)*AJ651)+(VLOOKUP($AK$8,Prices[],2,FALSE)*AK651)+(VLOOKUP($AL$8,Prices[],2,FALSE)*AL651)+(VLOOKUP($AM$8,Prices[],2,FALSE)*AM651)+(VLOOKUP($AN$8,Prices[],2,FALSE)*AN651)+(VLOOKUP($AO$8,Prices[],2,FALSE)*AO651)+(VLOOKUP($AP$8,Prices[],2,FALSE)*AP651)+(VLOOKUP($AT$8,Prices[],2,FALSE)*AT651)+(VLOOKUP($AQ$8,Prices[],2,FALSE)*AQ651)+(VLOOKUP($AR$8,Prices[],2,FALSE)*AR651)+(VLOOKUP($AS$8,Prices[],2,FALSE)*AS651)</f>
        <v>538500</v>
      </c>
      <c r="AV651" s="132">
        <f t="shared" si="42"/>
        <v>543200</v>
      </c>
      <c r="AW651" s="91" t="str">
        <f t="shared" si="43"/>
        <v>Credit is within Limit</v>
      </c>
      <c r="AX651" s="91" t="str">
        <f>IFERROR(IF(VLOOKUP(C651,'Overdue Credits'!$A:$F,6,0)&gt;2,"High Risk Customer",IF(VLOOKUP(C651,'Overdue Credits'!$A:$F,6,0)&gt;0,"Medium Risk Customer","Low Risk Customer")),"Low Risk Customer")</f>
        <v>Low Risk Customer</v>
      </c>
    </row>
    <row r="652" spans="1:50" x14ac:dyDescent="0.3">
      <c r="A652" s="14">
        <v>644</v>
      </c>
      <c r="B652" s="14" t="s">
        <v>24</v>
      </c>
      <c r="C652" s="14" t="s">
        <v>1373</v>
      </c>
      <c r="D652" s="14"/>
      <c r="E652" s="14" t="s">
        <v>1374</v>
      </c>
      <c r="F652" s="14" t="s">
        <v>61</v>
      </c>
      <c r="G652" s="137">
        <f t="shared" si="40"/>
        <v>10</v>
      </c>
      <c r="H652" s="91">
        <v>0</v>
      </c>
      <c r="I652" s="91">
        <v>0</v>
      </c>
      <c r="J652" s="91">
        <v>1</v>
      </c>
      <c r="K652" s="91">
        <v>0</v>
      </c>
      <c r="L652" s="91">
        <v>0</v>
      </c>
      <c r="M652" s="91">
        <v>0</v>
      </c>
      <c r="N652" s="91">
        <v>2</v>
      </c>
      <c r="O652" s="91">
        <v>1</v>
      </c>
      <c r="P652" s="91">
        <v>0</v>
      </c>
      <c r="Q652" s="91">
        <v>0</v>
      </c>
      <c r="R652" s="91">
        <v>0</v>
      </c>
      <c r="S652" s="91">
        <v>0</v>
      </c>
      <c r="T652" s="91">
        <v>0</v>
      </c>
      <c r="U652" s="91">
        <v>0</v>
      </c>
      <c r="V652" s="91">
        <v>2</v>
      </c>
      <c r="W652" s="91">
        <v>0</v>
      </c>
      <c r="X652" s="91">
        <v>4</v>
      </c>
      <c r="Y652" s="91">
        <v>0</v>
      </c>
      <c r="Z652" s="91">
        <v>0</v>
      </c>
      <c r="AA652" s="91">
        <v>0</v>
      </c>
      <c r="AB652" s="91">
        <v>0</v>
      </c>
      <c r="AC652" s="132">
        <f>(VLOOKUP($H$8,Prices[],2,FALSE)*H652)+(VLOOKUP($I$8,Prices[],2,FALSE)*I652)+(VLOOKUP($J$8,Prices[],2,FALSE)*J652)+(VLOOKUP($K$8,Prices[],2,FALSE)*K652)+(VLOOKUP($L$8,Prices[],2,FALSE)*L652)+(VLOOKUP($M$8,Prices[],2,FALSE)*M652)+(VLOOKUP($N$8,Prices[],2,FALSE)*N652)+(VLOOKUP($T$8,Prices[],2,FALSE)*T652)+(VLOOKUP($U$8,Prices[],2,FALSE)*U652)+(VLOOKUP($V$8,Prices[],2,FALSE)*V652)+(VLOOKUP($W$8,Prices[],2,FALSE)*W652)+(VLOOKUP($X$8,Prices[],2,FALSE)*X652)+(VLOOKUP($Y$8,Prices[],2,FALSE)*Y652)+(VLOOKUP($Z$8,Prices[],2,FALSE)*Z652)+(VLOOKUP($AB$8,Prices[],2,FALSE)*AB652)+(VLOOKUP($O$8,Prices[],2,FALSE)*O652)+(VLOOKUP($P$8,Prices[],2,FALSE)*P652)+(VLOOKUP($Q$8,Prices[],2,FALSE)*Q652)+(VLOOKUP($R$8,Prices[],2,FALSE)*R652)+(VLOOKUP($AA$8,Prices[],2,FALSE)*AA652)+(VLOOKUP($S$8,Prices[],2,FALSE)*S652)</f>
        <v>1399000</v>
      </c>
      <c r="AE652" s="132">
        <f t="shared" si="41"/>
        <v>4.2</v>
      </c>
      <c r="AF652" s="91"/>
      <c r="AG652" s="91"/>
      <c r="AH652" s="91"/>
      <c r="AI652" s="91"/>
      <c r="AJ652" s="91"/>
      <c r="AK652" s="91"/>
      <c r="AL652" s="91">
        <v>1</v>
      </c>
      <c r="AM652" s="91"/>
      <c r="AN652" s="91"/>
      <c r="AO652" s="91"/>
      <c r="AP652" s="91">
        <v>3</v>
      </c>
      <c r="AQ652" s="91"/>
      <c r="AR652" s="91"/>
      <c r="AS652" s="91"/>
      <c r="AT652" s="91">
        <v>0.2</v>
      </c>
      <c r="AU652" s="132">
        <f>(VLOOKUP($AF$8,Prices[],2,FALSE)*AF652)+(VLOOKUP($AG$8,Prices[],2,FALSE)*AG652)+(VLOOKUP($AH$8,Prices[],2,FALSE)*AH652)+(VLOOKUP($AI$8,Prices[],2,FALSE)*AI652)+(VLOOKUP($AJ$8,Prices[],2,FALSE)*AJ652)+(VLOOKUP($AK$8,Prices[],2,FALSE)*AK652)+(VLOOKUP($AL$8,Prices[],2,FALSE)*AL652)+(VLOOKUP($AM$8,Prices[],2,FALSE)*AM652)+(VLOOKUP($AN$8,Prices[],2,FALSE)*AN652)+(VLOOKUP($AO$8,Prices[],2,FALSE)*AO652)+(VLOOKUP($AP$8,Prices[],2,FALSE)*AP652)+(VLOOKUP($AT$8,Prices[],2,FALSE)*AT652)+(VLOOKUP($AQ$8,Prices[],2,FALSE)*AQ652)+(VLOOKUP($AR$8,Prices[],2,FALSE)*AR652)+(VLOOKUP($AS$8,Prices[],2,FALSE)*AS652)</f>
        <v>488500</v>
      </c>
      <c r="AV652" s="132">
        <f t="shared" si="42"/>
        <v>489649.99999999994</v>
      </c>
      <c r="AW652" s="91" t="str">
        <f t="shared" si="43"/>
        <v>Credit is within Limit</v>
      </c>
      <c r="AX652" s="91" t="str">
        <f>IFERROR(IF(VLOOKUP(C652,'Overdue Credits'!$A:$F,6,0)&gt;2,"High Risk Customer",IF(VLOOKUP(C652,'Overdue Credits'!$A:$F,6,0)&gt;0,"Medium Risk Customer","Low Risk Customer")),"Low Risk Customer")</f>
        <v>Low Risk Customer</v>
      </c>
    </row>
    <row r="653" spans="1:50" x14ac:dyDescent="0.3">
      <c r="A653" s="14">
        <v>645</v>
      </c>
      <c r="B653" s="14" t="s">
        <v>24</v>
      </c>
      <c r="C653" s="14" t="s">
        <v>1733</v>
      </c>
      <c r="D653" s="14"/>
      <c r="E653" s="14" t="s">
        <v>1734</v>
      </c>
      <c r="F653" s="14" t="s">
        <v>753</v>
      </c>
      <c r="G653" s="137">
        <f t="shared" si="40"/>
        <v>0</v>
      </c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132">
        <f>(VLOOKUP($H$8,Prices[],2,FALSE)*H653)+(VLOOKUP($I$8,Prices[],2,FALSE)*I653)+(VLOOKUP($J$8,Prices[],2,FALSE)*J653)+(VLOOKUP($K$8,Prices[],2,FALSE)*K653)+(VLOOKUP($L$8,Prices[],2,FALSE)*L653)+(VLOOKUP($M$8,Prices[],2,FALSE)*M653)+(VLOOKUP($N$8,Prices[],2,FALSE)*N653)+(VLOOKUP($T$8,Prices[],2,FALSE)*T653)+(VLOOKUP($U$8,Prices[],2,FALSE)*U653)+(VLOOKUP($V$8,Prices[],2,FALSE)*V653)+(VLOOKUP($W$8,Prices[],2,FALSE)*W653)+(VLOOKUP($X$8,Prices[],2,FALSE)*X653)+(VLOOKUP($Y$8,Prices[],2,FALSE)*Y653)+(VLOOKUP($Z$8,Prices[],2,FALSE)*Z653)+(VLOOKUP($AB$8,Prices[],2,FALSE)*AB653)+(VLOOKUP($O$8,Prices[],2,FALSE)*O653)+(VLOOKUP($P$8,Prices[],2,FALSE)*P653)+(VLOOKUP($Q$8,Prices[],2,FALSE)*Q653)+(VLOOKUP($R$8,Prices[],2,FALSE)*R653)+(VLOOKUP($AA$8,Prices[],2,FALSE)*AA653)+(VLOOKUP($S$8,Prices[],2,FALSE)*S653)</f>
        <v>0</v>
      </c>
      <c r="AE653" s="132">
        <f t="shared" si="41"/>
        <v>0</v>
      </c>
      <c r="AF653" s="91"/>
      <c r="AG653" s="91"/>
      <c r="AH653" s="91"/>
      <c r="AI653" s="91"/>
      <c r="AJ653" s="91"/>
      <c r="AK653" s="91"/>
      <c r="AL653" s="91"/>
      <c r="AM653" s="91"/>
      <c r="AN653" s="91"/>
      <c r="AO653" s="91"/>
      <c r="AP653" s="91"/>
      <c r="AQ653" s="91"/>
      <c r="AR653" s="91"/>
      <c r="AS653" s="91"/>
      <c r="AT653" s="91"/>
      <c r="AU653" s="132">
        <f>(VLOOKUP($AF$8,Prices[],2,FALSE)*AF653)+(VLOOKUP($AG$8,Prices[],2,FALSE)*AG653)+(VLOOKUP($AH$8,Prices[],2,FALSE)*AH653)+(VLOOKUP($AI$8,Prices[],2,FALSE)*AI653)+(VLOOKUP($AJ$8,Prices[],2,FALSE)*AJ653)+(VLOOKUP($AK$8,Prices[],2,FALSE)*AK653)+(VLOOKUP($AL$8,Prices[],2,FALSE)*AL653)+(VLOOKUP($AM$8,Prices[],2,FALSE)*AM653)+(VLOOKUP($AN$8,Prices[],2,FALSE)*AN653)+(VLOOKUP($AO$8,Prices[],2,FALSE)*AO653)+(VLOOKUP($AP$8,Prices[],2,FALSE)*AP653)+(VLOOKUP($AT$8,Prices[],2,FALSE)*AT653)+(VLOOKUP($AQ$8,Prices[],2,FALSE)*AQ653)+(VLOOKUP($AR$8,Prices[],2,FALSE)*AR653)+(VLOOKUP($AS$8,Prices[],2,FALSE)*AS653)</f>
        <v>0</v>
      </c>
      <c r="AV653" s="132">
        <f t="shared" si="42"/>
        <v>0</v>
      </c>
      <c r="AW653" s="91" t="str">
        <f t="shared" si="43"/>
        <v xml:space="preserve"> </v>
      </c>
      <c r="AX653" s="91" t="str">
        <f>IFERROR(IF(VLOOKUP(C653,'Overdue Credits'!$A:$F,6,0)&gt;2,"High Risk Customer",IF(VLOOKUP(C653,'Overdue Credits'!$A:$F,6,0)&gt;0,"Medium Risk Customer","Low Risk Customer")),"Low Risk Customer")</f>
        <v>Low Risk Customer</v>
      </c>
    </row>
    <row r="654" spans="1:50" x14ac:dyDescent="0.3">
      <c r="A654" s="14">
        <v>646</v>
      </c>
      <c r="B654" s="14" t="s">
        <v>24</v>
      </c>
      <c r="C654" s="14" t="s">
        <v>1640</v>
      </c>
      <c r="D654" s="14"/>
      <c r="E654" s="14" t="s">
        <v>1735</v>
      </c>
      <c r="F654" s="14" t="s">
        <v>753</v>
      </c>
      <c r="G654" s="137">
        <f t="shared" si="40"/>
        <v>0</v>
      </c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132">
        <f>(VLOOKUP($H$8,Prices[],2,FALSE)*H654)+(VLOOKUP($I$8,Prices[],2,FALSE)*I654)+(VLOOKUP($J$8,Prices[],2,FALSE)*J654)+(VLOOKUP($K$8,Prices[],2,FALSE)*K654)+(VLOOKUP($L$8,Prices[],2,FALSE)*L654)+(VLOOKUP($M$8,Prices[],2,FALSE)*M654)+(VLOOKUP($N$8,Prices[],2,FALSE)*N654)+(VLOOKUP($T$8,Prices[],2,FALSE)*T654)+(VLOOKUP($U$8,Prices[],2,FALSE)*U654)+(VLOOKUP($V$8,Prices[],2,FALSE)*V654)+(VLOOKUP($W$8,Prices[],2,FALSE)*W654)+(VLOOKUP($X$8,Prices[],2,FALSE)*X654)+(VLOOKUP($Y$8,Prices[],2,FALSE)*Y654)+(VLOOKUP($Z$8,Prices[],2,FALSE)*Z654)+(VLOOKUP($AB$8,Prices[],2,FALSE)*AB654)+(VLOOKUP($O$8,Prices[],2,FALSE)*O654)+(VLOOKUP($P$8,Prices[],2,FALSE)*P654)+(VLOOKUP($Q$8,Prices[],2,FALSE)*Q654)+(VLOOKUP($R$8,Prices[],2,FALSE)*R654)+(VLOOKUP($AA$8,Prices[],2,FALSE)*AA654)+(VLOOKUP($S$8,Prices[],2,FALSE)*S654)</f>
        <v>0</v>
      </c>
      <c r="AE654" s="132">
        <f t="shared" si="41"/>
        <v>0</v>
      </c>
      <c r="AF654" s="91"/>
      <c r="AG654" s="91"/>
      <c r="AH654" s="91"/>
      <c r="AI654" s="91"/>
      <c r="AJ654" s="91"/>
      <c r="AK654" s="91"/>
      <c r="AL654" s="91"/>
      <c r="AM654" s="91"/>
      <c r="AN654" s="91"/>
      <c r="AO654" s="91"/>
      <c r="AP654" s="91"/>
      <c r="AQ654" s="91"/>
      <c r="AR654" s="91"/>
      <c r="AS654" s="91"/>
      <c r="AT654" s="91"/>
      <c r="AU654" s="132">
        <f>(VLOOKUP($AF$8,Prices[],2,FALSE)*AF654)+(VLOOKUP($AG$8,Prices[],2,FALSE)*AG654)+(VLOOKUP($AH$8,Prices[],2,FALSE)*AH654)+(VLOOKUP($AI$8,Prices[],2,FALSE)*AI654)+(VLOOKUP($AJ$8,Prices[],2,FALSE)*AJ654)+(VLOOKUP($AK$8,Prices[],2,FALSE)*AK654)+(VLOOKUP($AL$8,Prices[],2,FALSE)*AL654)+(VLOOKUP($AM$8,Prices[],2,FALSE)*AM654)+(VLOOKUP($AN$8,Prices[],2,FALSE)*AN654)+(VLOOKUP($AO$8,Prices[],2,FALSE)*AO654)+(VLOOKUP($AP$8,Prices[],2,FALSE)*AP654)+(VLOOKUP($AT$8,Prices[],2,FALSE)*AT654)+(VLOOKUP($AQ$8,Prices[],2,FALSE)*AQ654)+(VLOOKUP($AR$8,Prices[],2,FALSE)*AR654)+(VLOOKUP($AS$8,Prices[],2,FALSE)*AS654)</f>
        <v>0</v>
      </c>
      <c r="AV654" s="132">
        <f t="shared" si="42"/>
        <v>0</v>
      </c>
      <c r="AW654" s="91" t="str">
        <f t="shared" si="43"/>
        <v xml:space="preserve"> </v>
      </c>
      <c r="AX654" s="91" t="str">
        <f>IFERROR(IF(VLOOKUP(C654,'Overdue Credits'!$A:$F,6,0)&gt;2,"High Risk Customer",IF(VLOOKUP(C654,'Overdue Credits'!$A:$F,6,0)&gt;0,"Medium Risk Customer","Low Risk Customer")),"Low Risk Customer")</f>
        <v>Medium Risk Customer</v>
      </c>
    </row>
    <row r="655" spans="1:50" x14ac:dyDescent="0.3">
      <c r="A655" s="14">
        <v>647</v>
      </c>
      <c r="B655" s="14" t="s">
        <v>24</v>
      </c>
      <c r="C655" s="14" t="s">
        <v>1590</v>
      </c>
      <c r="D655" s="14"/>
      <c r="E655" s="14" t="s">
        <v>1736</v>
      </c>
      <c r="F655" s="14" t="s">
        <v>753</v>
      </c>
      <c r="G655" s="137">
        <f t="shared" si="40"/>
        <v>10</v>
      </c>
      <c r="H655" s="91"/>
      <c r="I655" s="91"/>
      <c r="J655" s="91">
        <v>1</v>
      </c>
      <c r="K655" s="91"/>
      <c r="L655" s="91"/>
      <c r="M655" s="91"/>
      <c r="N655" s="91">
        <v>2</v>
      </c>
      <c r="O655" s="91">
        <v>1</v>
      </c>
      <c r="P655" s="91"/>
      <c r="Q655" s="91"/>
      <c r="R655" s="91"/>
      <c r="S655" s="91"/>
      <c r="T655" s="91"/>
      <c r="U655" s="91"/>
      <c r="V655" s="91">
        <v>2</v>
      </c>
      <c r="W655" s="91"/>
      <c r="X655" s="91">
        <v>4</v>
      </c>
      <c r="Y655" s="91"/>
      <c r="Z655" s="91"/>
      <c r="AA655" s="91"/>
      <c r="AB655" s="91"/>
      <c r="AC655" s="132">
        <f>(VLOOKUP($H$8,Prices[],2,FALSE)*H655)+(VLOOKUP($I$8,Prices[],2,FALSE)*I655)+(VLOOKUP($J$8,Prices[],2,FALSE)*J655)+(VLOOKUP($K$8,Prices[],2,FALSE)*K655)+(VLOOKUP($L$8,Prices[],2,FALSE)*L655)+(VLOOKUP($M$8,Prices[],2,FALSE)*M655)+(VLOOKUP($N$8,Prices[],2,FALSE)*N655)+(VLOOKUP($T$8,Prices[],2,FALSE)*T655)+(VLOOKUP($U$8,Prices[],2,FALSE)*U655)+(VLOOKUP($V$8,Prices[],2,FALSE)*V655)+(VLOOKUP($W$8,Prices[],2,FALSE)*W655)+(VLOOKUP($X$8,Prices[],2,FALSE)*X655)+(VLOOKUP($Y$8,Prices[],2,FALSE)*Y655)+(VLOOKUP($Z$8,Prices[],2,FALSE)*Z655)+(VLOOKUP($AB$8,Prices[],2,FALSE)*AB655)+(VLOOKUP($O$8,Prices[],2,FALSE)*O655)+(VLOOKUP($P$8,Prices[],2,FALSE)*P655)+(VLOOKUP($Q$8,Prices[],2,FALSE)*Q655)+(VLOOKUP($R$8,Prices[],2,FALSE)*R655)+(VLOOKUP($AA$8,Prices[],2,FALSE)*AA655)+(VLOOKUP($S$8,Prices[],2,FALSE)*S655)</f>
        <v>1399000</v>
      </c>
      <c r="AE655" s="132">
        <f t="shared" si="41"/>
        <v>4.2</v>
      </c>
      <c r="AF655" s="91"/>
      <c r="AG655" s="91"/>
      <c r="AH655" s="91"/>
      <c r="AI655" s="91"/>
      <c r="AJ655" s="91"/>
      <c r="AK655" s="91"/>
      <c r="AL655" s="91">
        <v>1</v>
      </c>
      <c r="AM655" s="91"/>
      <c r="AN655" s="91"/>
      <c r="AO655" s="91"/>
      <c r="AP655" s="91">
        <v>3</v>
      </c>
      <c r="AQ655" s="91"/>
      <c r="AR655" s="91"/>
      <c r="AS655" s="91"/>
      <c r="AT655" s="91">
        <v>0.2</v>
      </c>
      <c r="AU655" s="132">
        <f>(VLOOKUP($AF$8,Prices[],2,FALSE)*AF655)+(VLOOKUP($AG$8,Prices[],2,FALSE)*AG655)+(VLOOKUP($AH$8,Prices[],2,FALSE)*AH655)+(VLOOKUP($AI$8,Prices[],2,FALSE)*AI655)+(VLOOKUP($AJ$8,Prices[],2,FALSE)*AJ655)+(VLOOKUP($AK$8,Prices[],2,FALSE)*AK655)+(VLOOKUP($AL$8,Prices[],2,FALSE)*AL655)+(VLOOKUP($AM$8,Prices[],2,FALSE)*AM655)+(VLOOKUP($AN$8,Prices[],2,FALSE)*AN655)+(VLOOKUP($AO$8,Prices[],2,FALSE)*AO655)+(VLOOKUP($AP$8,Prices[],2,FALSE)*AP655)+(VLOOKUP($AT$8,Prices[],2,FALSE)*AT655)+(VLOOKUP($AQ$8,Prices[],2,FALSE)*AQ655)+(VLOOKUP($AR$8,Prices[],2,FALSE)*AR655)+(VLOOKUP($AS$8,Prices[],2,FALSE)*AS655)</f>
        <v>488500</v>
      </c>
      <c r="AV655" s="132">
        <f t="shared" si="42"/>
        <v>489649.99999999994</v>
      </c>
      <c r="AW655" s="91" t="str">
        <f t="shared" si="43"/>
        <v>Credit is within Limit</v>
      </c>
      <c r="AX655" s="91" t="str">
        <f>IFERROR(IF(VLOOKUP(C655,'Overdue Credits'!$A:$F,6,0)&gt;2,"High Risk Customer",IF(VLOOKUP(C655,'Overdue Credits'!$A:$F,6,0)&gt;0,"Medium Risk Customer","Low Risk Customer")),"Low Risk Customer")</f>
        <v>Low Risk Customer</v>
      </c>
    </row>
    <row r="656" spans="1:50" x14ac:dyDescent="0.3">
      <c r="A656" s="14">
        <v>648</v>
      </c>
      <c r="B656" s="14" t="s">
        <v>24</v>
      </c>
      <c r="C656" s="14" t="s">
        <v>1595</v>
      </c>
      <c r="D656" s="14"/>
      <c r="E656" s="14" t="s">
        <v>1737</v>
      </c>
      <c r="F656" s="14" t="s">
        <v>753</v>
      </c>
      <c r="G656" s="137">
        <f t="shared" si="40"/>
        <v>10</v>
      </c>
      <c r="H656" s="91">
        <v>0</v>
      </c>
      <c r="I656" s="91">
        <v>0</v>
      </c>
      <c r="J656" s="91">
        <v>1</v>
      </c>
      <c r="K656" s="91">
        <v>3</v>
      </c>
      <c r="L656" s="91">
        <v>0</v>
      </c>
      <c r="M656" s="91">
        <v>0</v>
      </c>
      <c r="N656" s="91">
        <v>1</v>
      </c>
      <c r="O656" s="91">
        <v>2</v>
      </c>
      <c r="P656" s="91">
        <v>0</v>
      </c>
      <c r="Q656" s="91">
        <v>0</v>
      </c>
      <c r="R656" s="91">
        <v>0</v>
      </c>
      <c r="S656" s="91">
        <v>0</v>
      </c>
      <c r="T656" s="91">
        <v>0</v>
      </c>
      <c r="U656" s="91">
        <v>0</v>
      </c>
      <c r="V656" s="91">
        <v>1</v>
      </c>
      <c r="W656" s="91">
        <v>0</v>
      </c>
      <c r="X656" s="91">
        <v>2</v>
      </c>
      <c r="Y656" s="91">
        <v>0</v>
      </c>
      <c r="Z656" s="91">
        <v>0</v>
      </c>
      <c r="AA656" s="91">
        <v>0</v>
      </c>
      <c r="AB656" s="91">
        <v>0</v>
      </c>
      <c r="AC656" s="132">
        <f>(VLOOKUP($H$8,Prices[],2,FALSE)*H656)+(VLOOKUP($I$8,Prices[],2,FALSE)*I656)+(VLOOKUP($J$8,Prices[],2,FALSE)*J656)+(VLOOKUP($K$8,Prices[],2,FALSE)*K656)+(VLOOKUP($L$8,Prices[],2,FALSE)*L656)+(VLOOKUP($M$8,Prices[],2,FALSE)*M656)+(VLOOKUP($N$8,Prices[],2,FALSE)*N656)+(VLOOKUP($T$8,Prices[],2,FALSE)*T656)+(VLOOKUP($U$8,Prices[],2,FALSE)*U656)+(VLOOKUP($V$8,Prices[],2,FALSE)*V656)+(VLOOKUP($W$8,Prices[],2,FALSE)*W656)+(VLOOKUP($X$8,Prices[],2,FALSE)*X656)+(VLOOKUP($Y$8,Prices[],2,FALSE)*Y656)+(VLOOKUP($Z$8,Prices[],2,FALSE)*Z656)+(VLOOKUP($AB$8,Prices[],2,FALSE)*AB656)+(VLOOKUP($O$8,Prices[],2,FALSE)*O656)+(VLOOKUP($P$8,Prices[],2,FALSE)*P656)+(VLOOKUP($Q$8,Prices[],2,FALSE)*Q656)+(VLOOKUP($R$8,Prices[],2,FALSE)*R656)+(VLOOKUP($AA$8,Prices[],2,FALSE)*AA656)+(VLOOKUP($S$8,Prices[],2,FALSE)*S656)</f>
        <v>1552000</v>
      </c>
      <c r="AE656" s="132">
        <f t="shared" si="41"/>
        <v>3.1</v>
      </c>
      <c r="AF656" s="91"/>
      <c r="AG656" s="91"/>
      <c r="AH656" s="91"/>
      <c r="AI656" s="91">
        <v>1</v>
      </c>
      <c r="AJ656" s="91"/>
      <c r="AK656" s="91"/>
      <c r="AL656" s="91">
        <v>2</v>
      </c>
      <c r="AM656" s="91"/>
      <c r="AN656" s="91"/>
      <c r="AO656" s="91"/>
      <c r="AP656" s="91"/>
      <c r="AQ656" s="91"/>
      <c r="AR656" s="91"/>
      <c r="AS656" s="91"/>
      <c r="AT656" s="91">
        <v>0.1</v>
      </c>
      <c r="AU656" s="132">
        <f>(VLOOKUP($AF$8,Prices[],2,FALSE)*AF656)+(VLOOKUP($AG$8,Prices[],2,FALSE)*AG656)+(VLOOKUP($AH$8,Prices[],2,FALSE)*AH656)+(VLOOKUP($AI$8,Prices[],2,FALSE)*AI656)+(VLOOKUP($AJ$8,Prices[],2,FALSE)*AJ656)+(VLOOKUP($AK$8,Prices[],2,FALSE)*AK656)+(VLOOKUP($AL$8,Prices[],2,FALSE)*AL656)+(VLOOKUP($AM$8,Prices[],2,FALSE)*AM656)+(VLOOKUP($AN$8,Prices[],2,FALSE)*AN656)+(VLOOKUP($AO$8,Prices[],2,FALSE)*AO656)+(VLOOKUP($AP$8,Prices[],2,FALSE)*AP656)+(VLOOKUP($AT$8,Prices[],2,FALSE)*AT656)+(VLOOKUP($AQ$8,Prices[],2,FALSE)*AQ656)+(VLOOKUP($AR$8,Prices[],2,FALSE)*AR656)+(VLOOKUP($AS$8,Prices[],2,FALSE)*AS656)</f>
        <v>538500</v>
      </c>
      <c r="AV656" s="132">
        <f t="shared" si="42"/>
        <v>543200</v>
      </c>
      <c r="AW656" s="91" t="str">
        <f t="shared" si="43"/>
        <v>Credit is within Limit</v>
      </c>
      <c r="AX656" s="91" t="str">
        <f>IFERROR(IF(VLOOKUP(C656,'Overdue Credits'!$A:$F,6,0)&gt;2,"High Risk Customer",IF(VLOOKUP(C656,'Overdue Credits'!$A:$F,6,0)&gt;0,"Medium Risk Customer","Low Risk Customer")),"Low Risk Customer")</f>
        <v>Low Risk Customer</v>
      </c>
    </row>
    <row r="657" spans="1:50" x14ac:dyDescent="0.3">
      <c r="A657" s="14">
        <v>649</v>
      </c>
      <c r="B657" s="14" t="s">
        <v>24</v>
      </c>
      <c r="C657" s="14" t="s">
        <v>1738</v>
      </c>
      <c r="D657" s="14"/>
      <c r="E657" s="14" t="s">
        <v>1739</v>
      </c>
      <c r="F657" s="14" t="s">
        <v>753</v>
      </c>
      <c r="G657" s="137">
        <f t="shared" si="40"/>
        <v>10</v>
      </c>
      <c r="H657" s="91"/>
      <c r="I657" s="91"/>
      <c r="J657" s="91"/>
      <c r="K657" s="91"/>
      <c r="L657" s="91"/>
      <c r="M657" s="91"/>
      <c r="N657" s="91">
        <v>3</v>
      </c>
      <c r="O657" s="91"/>
      <c r="P657" s="91"/>
      <c r="Q657" s="91"/>
      <c r="R657" s="91"/>
      <c r="S657" s="91"/>
      <c r="T657" s="91"/>
      <c r="U657" s="91"/>
      <c r="V657" s="91">
        <v>4</v>
      </c>
      <c r="W657" s="91"/>
      <c r="X657" s="91">
        <v>3</v>
      </c>
      <c r="Y657" s="91"/>
      <c r="Z657" s="91"/>
      <c r="AA657" s="91"/>
      <c r="AB657" s="91"/>
      <c r="AC657" s="132">
        <f>(VLOOKUP($H$8,Prices[],2,FALSE)*H657)+(VLOOKUP($I$8,Prices[],2,FALSE)*I657)+(VLOOKUP($J$8,Prices[],2,FALSE)*J657)+(VLOOKUP($K$8,Prices[],2,FALSE)*K657)+(VLOOKUP($L$8,Prices[],2,FALSE)*L657)+(VLOOKUP($M$8,Prices[],2,FALSE)*M657)+(VLOOKUP($N$8,Prices[],2,FALSE)*N657)+(VLOOKUP($T$8,Prices[],2,FALSE)*T657)+(VLOOKUP($U$8,Prices[],2,FALSE)*U657)+(VLOOKUP($V$8,Prices[],2,FALSE)*V657)+(VLOOKUP($W$8,Prices[],2,FALSE)*W657)+(VLOOKUP($X$8,Prices[],2,FALSE)*X657)+(VLOOKUP($Y$8,Prices[],2,FALSE)*Y657)+(VLOOKUP($Z$8,Prices[],2,FALSE)*Z657)+(VLOOKUP($AB$8,Prices[],2,FALSE)*AB657)+(VLOOKUP($O$8,Prices[],2,FALSE)*O657)+(VLOOKUP($P$8,Prices[],2,FALSE)*P657)+(VLOOKUP($Q$8,Prices[],2,FALSE)*Q657)+(VLOOKUP($R$8,Prices[],2,FALSE)*R657)+(VLOOKUP($AA$8,Prices[],2,FALSE)*AA657)+(VLOOKUP($S$8,Prices[],2,FALSE)*S657)</f>
        <v>1128000</v>
      </c>
      <c r="AE657" s="132">
        <f t="shared" si="41"/>
        <v>0</v>
      </c>
      <c r="AF657" s="91"/>
      <c r="AG657" s="91"/>
      <c r="AH657" s="91"/>
      <c r="AI657" s="91"/>
      <c r="AJ657" s="91"/>
      <c r="AK657" s="91"/>
      <c r="AL657" s="91"/>
      <c r="AM657" s="91"/>
      <c r="AN657" s="91"/>
      <c r="AO657" s="91"/>
      <c r="AP657" s="91"/>
      <c r="AQ657" s="91"/>
      <c r="AR657" s="91"/>
      <c r="AS657" s="91"/>
      <c r="AT657" s="91"/>
      <c r="AU657" s="132">
        <f>(VLOOKUP($AF$8,Prices[],2,FALSE)*AF657)+(VLOOKUP($AG$8,Prices[],2,FALSE)*AG657)+(VLOOKUP($AH$8,Prices[],2,FALSE)*AH657)+(VLOOKUP($AI$8,Prices[],2,FALSE)*AI657)+(VLOOKUP($AJ$8,Prices[],2,FALSE)*AJ657)+(VLOOKUP($AK$8,Prices[],2,FALSE)*AK657)+(VLOOKUP($AL$8,Prices[],2,FALSE)*AL657)+(VLOOKUP($AM$8,Prices[],2,FALSE)*AM657)+(VLOOKUP($AN$8,Prices[],2,FALSE)*AN657)+(VLOOKUP($AO$8,Prices[],2,FALSE)*AO657)+(VLOOKUP($AP$8,Prices[],2,FALSE)*AP657)+(VLOOKUP($AT$8,Prices[],2,FALSE)*AT657)+(VLOOKUP($AQ$8,Prices[],2,FALSE)*AQ657)+(VLOOKUP($AR$8,Prices[],2,FALSE)*AR657)+(VLOOKUP($AS$8,Prices[],2,FALSE)*AS657)</f>
        <v>0</v>
      </c>
      <c r="AV657" s="132">
        <f t="shared" si="42"/>
        <v>394800</v>
      </c>
      <c r="AW657" s="91" t="str">
        <f t="shared" si="43"/>
        <v xml:space="preserve"> </v>
      </c>
      <c r="AX657" s="91" t="str">
        <f>IFERROR(IF(VLOOKUP(C657,'Overdue Credits'!$A:$F,6,0)&gt;2,"High Risk Customer",IF(VLOOKUP(C657,'Overdue Credits'!$A:$F,6,0)&gt;0,"Medium Risk Customer","Low Risk Customer")),"Low Risk Customer")</f>
        <v>Low Risk Customer</v>
      </c>
    </row>
    <row r="658" spans="1:50" x14ac:dyDescent="0.3">
      <c r="A658" s="14">
        <v>650</v>
      </c>
      <c r="B658" s="14" t="s">
        <v>24</v>
      </c>
      <c r="C658" s="14" t="s">
        <v>1740</v>
      </c>
      <c r="D658" s="14"/>
      <c r="E658" s="14" t="s">
        <v>1741</v>
      </c>
      <c r="F658" s="14" t="s">
        <v>753</v>
      </c>
      <c r="G658" s="137">
        <f t="shared" si="40"/>
        <v>10</v>
      </c>
      <c r="H658" s="91"/>
      <c r="I658" s="91"/>
      <c r="J658" s="91">
        <v>1</v>
      </c>
      <c r="K658" s="91">
        <v>1</v>
      </c>
      <c r="L658" s="91"/>
      <c r="M658" s="91"/>
      <c r="N658" s="91">
        <v>2</v>
      </c>
      <c r="O658" s="91">
        <v>1</v>
      </c>
      <c r="P658" s="91"/>
      <c r="Q658" s="91"/>
      <c r="R658" s="91"/>
      <c r="S658" s="91"/>
      <c r="T658" s="91"/>
      <c r="U658" s="91"/>
      <c r="V658" s="91">
        <v>3</v>
      </c>
      <c r="W658" s="91"/>
      <c r="X658" s="91">
        <v>2</v>
      </c>
      <c r="Y658" s="91"/>
      <c r="Z658" s="91"/>
      <c r="AA658" s="91"/>
      <c r="AB658" s="91"/>
      <c r="AC658" s="132">
        <f>(VLOOKUP($H$8,Prices[],2,FALSE)*H658)+(VLOOKUP($I$8,Prices[],2,FALSE)*I658)+(VLOOKUP($J$8,Prices[],2,FALSE)*J658)+(VLOOKUP($K$8,Prices[],2,FALSE)*K658)+(VLOOKUP($L$8,Prices[],2,FALSE)*L658)+(VLOOKUP($M$8,Prices[],2,FALSE)*M658)+(VLOOKUP($N$8,Prices[],2,FALSE)*N658)+(VLOOKUP($T$8,Prices[],2,FALSE)*T658)+(VLOOKUP($U$8,Prices[],2,FALSE)*U658)+(VLOOKUP($V$8,Prices[],2,FALSE)*V658)+(VLOOKUP($W$8,Prices[],2,FALSE)*W658)+(VLOOKUP($X$8,Prices[],2,FALSE)*X658)+(VLOOKUP($Y$8,Prices[],2,FALSE)*Y658)+(VLOOKUP($Z$8,Prices[],2,FALSE)*Z658)+(VLOOKUP($AB$8,Prices[],2,FALSE)*AB658)+(VLOOKUP($O$8,Prices[],2,FALSE)*O658)+(VLOOKUP($P$8,Prices[],2,FALSE)*P658)+(VLOOKUP($Q$8,Prices[],2,FALSE)*Q658)+(VLOOKUP($R$8,Prices[],2,FALSE)*R658)+(VLOOKUP($AA$8,Prices[],2,FALSE)*AA658)+(VLOOKUP($S$8,Prices[],2,FALSE)*S658)</f>
        <v>1351500</v>
      </c>
      <c r="AE658" s="132">
        <f t="shared" si="41"/>
        <v>0</v>
      </c>
      <c r="AF658" s="91"/>
      <c r="AG658" s="91"/>
      <c r="AH658" s="91"/>
      <c r="AI658" s="91"/>
      <c r="AJ658" s="91"/>
      <c r="AK658" s="91"/>
      <c r="AL658" s="91"/>
      <c r="AM658" s="91"/>
      <c r="AN658" s="91"/>
      <c r="AO658" s="91"/>
      <c r="AP658" s="91"/>
      <c r="AQ658" s="91"/>
      <c r="AR658" s="91"/>
      <c r="AS658" s="91"/>
      <c r="AT658" s="91"/>
      <c r="AU658" s="132">
        <f>(VLOOKUP($AF$8,Prices[],2,FALSE)*AF658)+(VLOOKUP($AG$8,Prices[],2,FALSE)*AG658)+(VLOOKUP($AH$8,Prices[],2,FALSE)*AH658)+(VLOOKUP($AI$8,Prices[],2,FALSE)*AI658)+(VLOOKUP($AJ$8,Prices[],2,FALSE)*AJ658)+(VLOOKUP($AK$8,Prices[],2,FALSE)*AK658)+(VLOOKUP($AL$8,Prices[],2,FALSE)*AL658)+(VLOOKUP($AM$8,Prices[],2,FALSE)*AM658)+(VLOOKUP($AN$8,Prices[],2,FALSE)*AN658)+(VLOOKUP($AO$8,Prices[],2,FALSE)*AO658)+(VLOOKUP($AP$8,Prices[],2,FALSE)*AP658)+(VLOOKUP($AT$8,Prices[],2,FALSE)*AT658)+(VLOOKUP($AQ$8,Prices[],2,FALSE)*AQ658)+(VLOOKUP($AR$8,Prices[],2,FALSE)*AR658)+(VLOOKUP($AS$8,Prices[],2,FALSE)*AS658)</f>
        <v>0</v>
      </c>
      <c r="AV658" s="132">
        <f t="shared" si="42"/>
        <v>473024.99999999994</v>
      </c>
      <c r="AW658" s="91" t="str">
        <f t="shared" si="43"/>
        <v xml:space="preserve"> </v>
      </c>
      <c r="AX658" s="91" t="str">
        <f>IFERROR(IF(VLOOKUP(C658,'Overdue Credits'!$A:$F,6,0)&gt;2,"High Risk Customer",IF(VLOOKUP(C658,'Overdue Credits'!$A:$F,6,0)&gt;0,"Medium Risk Customer","Low Risk Customer")),"Low Risk Customer")</f>
        <v>Low Risk Customer</v>
      </c>
    </row>
    <row r="659" spans="1:50" x14ac:dyDescent="0.3">
      <c r="A659" s="14">
        <v>651</v>
      </c>
      <c r="B659" s="14" t="s">
        <v>24</v>
      </c>
      <c r="C659" s="14" t="s">
        <v>1742</v>
      </c>
      <c r="D659" s="14"/>
      <c r="E659" s="14" t="s">
        <v>1743</v>
      </c>
      <c r="F659" s="14" t="s">
        <v>1744</v>
      </c>
      <c r="G659" s="137">
        <f t="shared" si="40"/>
        <v>35</v>
      </c>
      <c r="H659" s="91"/>
      <c r="I659" s="91"/>
      <c r="J659" s="91"/>
      <c r="K659" s="91"/>
      <c r="L659" s="91"/>
      <c r="M659" s="91"/>
      <c r="N659" s="91">
        <v>5</v>
      </c>
      <c r="O659" s="91">
        <v>3</v>
      </c>
      <c r="P659" s="91"/>
      <c r="Q659" s="91"/>
      <c r="R659" s="91"/>
      <c r="S659" s="91"/>
      <c r="T659" s="91"/>
      <c r="U659" s="91"/>
      <c r="V659" s="91">
        <v>20</v>
      </c>
      <c r="W659" s="91"/>
      <c r="X659" s="91">
        <v>7</v>
      </c>
      <c r="Y659" s="91"/>
      <c r="Z659" s="91"/>
      <c r="AA659" s="91"/>
      <c r="AB659" s="91"/>
      <c r="AC659" s="132">
        <f>(VLOOKUP($H$8,Prices[],2,FALSE)*H659)+(VLOOKUP($I$8,Prices[],2,FALSE)*I659)+(VLOOKUP($J$8,Prices[],2,FALSE)*J659)+(VLOOKUP($K$8,Prices[],2,FALSE)*K659)+(VLOOKUP($L$8,Prices[],2,FALSE)*L659)+(VLOOKUP($M$8,Prices[],2,FALSE)*M659)+(VLOOKUP($N$8,Prices[],2,FALSE)*N659)+(VLOOKUP($T$8,Prices[],2,FALSE)*T659)+(VLOOKUP($U$8,Prices[],2,FALSE)*U659)+(VLOOKUP($V$8,Prices[],2,FALSE)*V659)+(VLOOKUP($W$8,Prices[],2,FALSE)*W659)+(VLOOKUP($X$8,Prices[],2,FALSE)*X659)+(VLOOKUP($Y$8,Prices[],2,FALSE)*Y659)+(VLOOKUP($Z$8,Prices[],2,FALSE)*Z659)+(VLOOKUP($AB$8,Prices[],2,FALSE)*AB659)+(VLOOKUP($O$8,Prices[],2,FALSE)*O659)+(VLOOKUP($P$8,Prices[],2,FALSE)*P659)+(VLOOKUP($Q$8,Prices[],2,FALSE)*Q659)+(VLOOKUP($R$8,Prices[],2,FALSE)*R659)+(VLOOKUP($AA$8,Prices[],2,FALSE)*AA659)+(VLOOKUP($S$8,Prices[],2,FALSE)*S659)</f>
        <v>4152000</v>
      </c>
      <c r="AE659" s="132">
        <f t="shared" si="41"/>
        <v>0</v>
      </c>
      <c r="AF659" s="91"/>
      <c r="AG659" s="91"/>
      <c r="AH659" s="91"/>
      <c r="AI659" s="91"/>
      <c r="AJ659" s="91"/>
      <c r="AK659" s="91"/>
      <c r="AL659" s="91"/>
      <c r="AM659" s="91"/>
      <c r="AN659" s="91"/>
      <c r="AO659" s="91"/>
      <c r="AP659" s="91"/>
      <c r="AQ659" s="91"/>
      <c r="AR659" s="91"/>
      <c r="AS659" s="91"/>
      <c r="AT659" s="91"/>
      <c r="AU659" s="132">
        <f>(VLOOKUP($AF$8,Prices[],2,FALSE)*AF659)+(VLOOKUP($AG$8,Prices[],2,FALSE)*AG659)+(VLOOKUP($AH$8,Prices[],2,FALSE)*AH659)+(VLOOKUP($AI$8,Prices[],2,FALSE)*AI659)+(VLOOKUP($AJ$8,Prices[],2,FALSE)*AJ659)+(VLOOKUP($AK$8,Prices[],2,FALSE)*AK659)+(VLOOKUP($AL$8,Prices[],2,FALSE)*AL659)+(VLOOKUP($AM$8,Prices[],2,FALSE)*AM659)+(VLOOKUP($AN$8,Prices[],2,FALSE)*AN659)+(VLOOKUP($AO$8,Prices[],2,FALSE)*AO659)+(VLOOKUP($AP$8,Prices[],2,FALSE)*AP659)+(VLOOKUP($AT$8,Prices[],2,FALSE)*AT659)+(VLOOKUP($AQ$8,Prices[],2,FALSE)*AQ659)+(VLOOKUP($AR$8,Prices[],2,FALSE)*AR659)+(VLOOKUP($AS$8,Prices[],2,FALSE)*AS659)</f>
        <v>0</v>
      </c>
      <c r="AV659" s="132">
        <f t="shared" si="42"/>
        <v>1453200</v>
      </c>
      <c r="AW659" s="91" t="str">
        <f t="shared" si="43"/>
        <v xml:space="preserve"> </v>
      </c>
      <c r="AX659" s="91" t="str">
        <f>IFERROR(IF(VLOOKUP(C659,'Overdue Credits'!$A:$F,6,0)&gt;2,"High Risk Customer",IF(VLOOKUP(C659,'Overdue Credits'!$A:$F,6,0)&gt;0,"Medium Risk Customer","Low Risk Customer")),"Low Risk Customer")</f>
        <v>Low Risk Customer</v>
      </c>
    </row>
    <row r="660" spans="1:50" x14ac:dyDescent="0.3">
      <c r="A660" s="14">
        <v>652</v>
      </c>
      <c r="B660" s="14" t="s">
        <v>25</v>
      </c>
      <c r="C660" s="14" t="s">
        <v>1745</v>
      </c>
      <c r="D660" s="14"/>
      <c r="E660" s="14" t="s">
        <v>1746</v>
      </c>
      <c r="F660" s="14" t="s">
        <v>753</v>
      </c>
      <c r="G660" s="137">
        <f t="shared" si="40"/>
        <v>11</v>
      </c>
      <c r="H660" s="91"/>
      <c r="I660" s="91"/>
      <c r="J660" s="91"/>
      <c r="K660" s="91"/>
      <c r="L660" s="91"/>
      <c r="M660" s="91"/>
      <c r="N660" s="91">
        <v>2</v>
      </c>
      <c r="O660" s="91">
        <v>2</v>
      </c>
      <c r="P660" s="91"/>
      <c r="Q660" s="91"/>
      <c r="R660" s="91"/>
      <c r="S660" s="91"/>
      <c r="T660" s="91"/>
      <c r="U660" s="91"/>
      <c r="V660" s="91">
        <v>2</v>
      </c>
      <c r="W660" s="91">
        <v>2</v>
      </c>
      <c r="X660" s="91">
        <v>2</v>
      </c>
      <c r="Y660" s="91">
        <v>1</v>
      </c>
      <c r="Z660" s="91"/>
      <c r="AA660" s="91"/>
      <c r="AB660" s="91"/>
      <c r="AC660" s="132">
        <f>(VLOOKUP($H$8,Prices[],2,FALSE)*H660)+(VLOOKUP($I$8,Prices[],2,FALSE)*I660)+(VLOOKUP($J$8,Prices[],2,FALSE)*J660)+(VLOOKUP($K$8,Prices[],2,FALSE)*K660)+(VLOOKUP($L$8,Prices[],2,FALSE)*L660)+(VLOOKUP($M$8,Prices[],2,FALSE)*M660)+(VLOOKUP($N$8,Prices[],2,FALSE)*N660)+(VLOOKUP($T$8,Prices[],2,FALSE)*T660)+(VLOOKUP($U$8,Prices[],2,FALSE)*U660)+(VLOOKUP($V$8,Prices[],2,FALSE)*V660)+(VLOOKUP($W$8,Prices[],2,FALSE)*W660)+(VLOOKUP($X$8,Prices[],2,FALSE)*X660)+(VLOOKUP($Y$8,Prices[],2,FALSE)*Y660)+(VLOOKUP($Z$8,Prices[],2,FALSE)*Z660)+(VLOOKUP($AB$8,Prices[],2,FALSE)*AB660)+(VLOOKUP($O$8,Prices[],2,FALSE)*O660)+(VLOOKUP($P$8,Prices[],2,FALSE)*P660)+(VLOOKUP($Q$8,Prices[],2,FALSE)*Q660)+(VLOOKUP($R$8,Prices[],2,FALSE)*R660)+(VLOOKUP($AA$8,Prices[],2,FALSE)*AA660)+(VLOOKUP($S$8,Prices[],2,FALSE)*S660)</f>
        <v>1375000</v>
      </c>
      <c r="AE660" s="132">
        <f t="shared" si="41"/>
        <v>3</v>
      </c>
      <c r="AF660" s="91"/>
      <c r="AG660" s="91"/>
      <c r="AH660" s="91">
        <v>1</v>
      </c>
      <c r="AI660" s="91"/>
      <c r="AJ660" s="91"/>
      <c r="AK660" s="91"/>
      <c r="AL660" s="91">
        <v>1</v>
      </c>
      <c r="AM660" s="91"/>
      <c r="AN660" s="91"/>
      <c r="AO660" s="91"/>
      <c r="AP660" s="91">
        <v>1</v>
      </c>
      <c r="AQ660" s="91"/>
      <c r="AR660" s="91"/>
      <c r="AS660" s="91"/>
      <c r="AT660" s="91"/>
      <c r="AU660" s="132">
        <f>(VLOOKUP($AF$8,Prices[],2,FALSE)*AF660)+(VLOOKUP($AG$8,Prices[],2,FALSE)*AG660)+(VLOOKUP($AH$8,Prices[],2,FALSE)*AH660)+(VLOOKUP($AI$8,Prices[],2,FALSE)*AI660)+(VLOOKUP($AJ$8,Prices[],2,FALSE)*AJ660)+(VLOOKUP($AK$8,Prices[],2,FALSE)*AK660)+(VLOOKUP($AL$8,Prices[],2,FALSE)*AL660)+(VLOOKUP($AM$8,Prices[],2,FALSE)*AM660)+(VLOOKUP($AN$8,Prices[],2,FALSE)*AN660)+(VLOOKUP($AO$8,Prices[],2,FALSE)*AO660)+(VLOOKUP($AP$8,Prices[],2,FALSE)*AP660)+(VLOOKUP($AT$8,Prices[],2,FALSE)*AT660)+(VLOOKUP($AQ$8,Prices[],2,FALSE)*AQ660)+(VLOOKUP($AR$8,Prices[],2,FALSE)*AR660)+(VLOOKUP($AS$8,Prices[],2,FALSE)*AS660)</f>
        <v>446500</v>
      </c>
      <c r="AV660" s="132">
        <f t="shared" si="42"/>
        <v>481249.99999999994</v>
      </c>
      <c r="AW660" s="91" t="str">
        <f t="shared" si="43"/>
        <v>Credit is within Limit</v>
      </c>
      <c r="AX660" s="91" t="str">
        <f>IFERROR(IF(VLOOKUP(C660,'Overdue Credits'!$A:$F,6,0)&gt;2,"High Risk Customer",IF(VLOOKUP(C660,'Overdue Credits'!$A:$F,6,0)&gt;0,"Medium Risk Customer","Low Risk Customer")),"Low Risk Customer")</f>
        <v>Low Risk Customer</v>
      </c>
    </row>
    <row r="661" spans="1:50" x14ac:dyDescent="0.3">
      <c r="A661" s="14">
        <v>653</v>
      </c>
      <c r="B661" s="14" t="s">
        <v>25</v>
      </c>
      <c r="C661" s="14" t="s">
        <v>1747</v>
      </c>
      <c r="D661" s="14"/>
      <c r="E661" s="14" t="s">
        <v>1748</v>
      </c>
      <c r="F661" s="14" t="s">
        <v>753</v>
      </c>
      <c r="G661" s="137">
        <f t="shared" si="40"/>
        <v>10</v>
      </c>
      <c r="H661" s="91"/>
      <c r="I661" s="91"/>
      <c r="J661" s="91"/>
      <c r="K661" s="91">
        <v>1</v>
      </c>
      <c r="L661" s="91"/>
      <c r="M661" s="91"/>
      <c r="N661" s="91">
        <v>1</v>
      </c>
      <c r="O661" s="91">
        <v>1</v>
      </c>
      <c r="P661" s="91"/>
      <c r="Q661" s="91"/>
      <c r="R661" s="91"/>
      <c r="S661" s="91"/>
      <c r="T661" s="91"/>
      <c r="U661" s="91"/>
      <c r="V661" s="91">
        <v>3</v>
      </c>
      <c r="W661" s="91">
        <v>2</v>
      </c>
      <c r="X661" s="91">
        <v>2</v>
      </c>
      <c r="Y661" s="91"/>
      <c r="Z661" s="91"/>
      <c r="AA661" s="91"/>
      <c r="AB661" s="91"/>
      <c r="AC661" s="132">
        <f>(VLOOKUP($H$8,Prices[],2,FALSE)*H661)+(VLOOKUP($I$8,Prices[],2,FALSE)*I661)+(VLOOKUP($J$8,Prices[],2,FALSE)*J661)+(VLOOKUP($K$8,Prices[],2,FALSE)*K661)+(VLOOKUP($L$8,Prices[],2,FALSE)*L661)+(VLOOKUP($M$8,Prices[],2,FALSE)*M661)+(VLOOKUP($N$8,Prices[],2,FALSE)*N661)+(VLOOKUP($T$8,Prices[],2,FALSE)*T661)+(VLOOKUP($U$8,Prices[],2,FALSE)*U661)+(VLOOKUP($V$8,Prices[],2,FALSE)*V661)+(VLOOKUP($W$8,Prices[],2,FALSE)*W661)+(VLOOKUP($X$8,Prices[],2,FALSE)*X661)+(VLOOKUP($Y$8,Prices[],2,FALSE)*Y661)+(VLOOKUP($Z$8,Prices[],2,FALSE)*Z661)+(VLOOKUP($AB$8,Prices[],2,FALSE)*AB661)+(VLOOKUP($O$8,Prices[],2,FALSE)*O661)+(VLOOKUP($P$8,Prices[],2,FALSE)*P661)+(VLOOKUP($Q$8,Prices[],2,FALSE)*Q661)+(VLOOKUP($R$8,Prices[],2,FALSE)*R661)+(VLOOKUP($AA$8,Prices[],2,FALSE)*AA661)+(VLOOKUP($S$8,Prices[],2,FALSE)*S661)</f>
        <v>1255000</v>
      </c>
      <c r="AE661" s="132">
        <f t="shared" si="41"/>
        <v>3</v>
      </c>
      <c r="AF661" s="91"/>
      <c r="AG661" s="91"/>
      <c r="AH661" s="91">
        <v>0</v>
      </c>
      <c r="AI661" s="91"/>
      <c r="AJ661" s="91">
        <v>0</v>
      </c>
      <c r="AK661" s="91"/>
      <c r="AL661" s="91">
        <v>1</v>
      </c>
      <c r="AM661" s="91"/>
      <c r="AN661" s="91"/>
      <c r="AO661" s="91"/>
      <c r="AP661" s="91">
        <v>2</v>
      </c>
      <c r="AQ661" s="91"/>
      <c r="AR661" s="91"/>
      <c r="AS661" s="91"/>
      <c r="AT661" s="91">
        <v>0</v>
      </c>
      <c r="AU661" s="132">
        <f>(VLOOKUP($AF$8,Prices[],2,FALSE)*AF661)+(VLOOKUP($AG$8,Prices[],2,FALSE)*AG661)+(VLOOKUP($AH$8,Prices[],2,FALSE)*AH661)+(VLOOKUP($AI$8,Prices[],2,FALSE)*AI661)+(VLOOKUP($AJ$8,Prices[],2,FALSE)*AJ661)+(VLOOKUP($AK$8,Prices[],2,FALSE)*AK661)+(VLOOKUP($AL$8,Prices[],2,FALSE)*AL661)+(VLOOKUP($AM$8,Prices[],2,FALSE)*AM661)+(VLOOKUP($AN$8,Prices[],2,FALSE)*AN661)+(VLOOKUP($AO$8,Prices[],2,FALSE)*AO661)+(VLOOKUP($AP$8,Prices[],2,FALSE)*AP661)+(VLOOKUP($AT$8,Prices[],2,FALSE)*AT661)+(VLOOKUP($AQ$8,Prices[],2,FALSE)*AQ661)+(VLOOKUP($AR$8,Prices[],2,FALSE)*AR661)+(VLOOKUP($AS$8,Prices[],2,FALSE)*AS661)</f>
        <v>362500</v>
      </c>
      <c r="AV661" s="132">
        <f t="shared" si="42"/>
        <v>439250</v>
      </c>
      <c r="AW661" s="91" t="str">
        <f t="shared" si="43"/>
        <v>Credit is within Limit</v>
      </c>
      <c r="AX661" s="91" t="str">
        <f>IFERROR(IF(VLOOKUP(C661,'Overdue Credits'!$A:$F,6,0)&gt;2,"High Risk Customer",IF(VLOOKUP(C661,'Overdue Credits'!$A:$F,6,0)&gt;0,"Medium Risk Customer","Low Risk Customer")),"Low Risk Customer")</f>
        <v>Low Risk Customer</v>
      </c>
    </row>
    <row r="662" spans="1:50" x14ac:dyDescent="0.3">
      <c r="A662" s="14">
        <v>654</v>
      </c>
      <c r="B662" s="14" t="s">
        <v>25</v>
      </c>
      <c r="C662" s="14" t="s">
        <v>1749</v>
      </c>
      <c r="D662" s="14"/>
      <c r="E662" s="14" t="s">
        <v>1750</v>
      </c>
      <c r="F662" s="14" t="s">
        <v>752</v>
      </c>
      <c r="G662" s="137">
        <f t="shared" si="40"/>
        <v>80</v>
      </c>
      <c r="H662" s="91"/>
      <c r="I662" s="91"/>
      <c r="J662" s="91"/>
      <c r="K662" s="91">
        <v>6</v>
      </c>
      <c r="L662" s="91"/>
      <c r="M662" s="91"/>
      <c r="N662" s="91">
        <v>10</v>
      </c>
      <c r="O662" s="91">
        <v>13</v>
      </c>
      <c r="P662" s="91"/>
      <c r="Q662" s="91">
        <v>2</v>
      </c>
      <c r="R662" s="91">
        <v>6</v>
      </c>
      <c r="S662" s="91"/>
      <c r="T662" s="91">
        <v>0</v>
      </c>
      <c r="U662" s="91">
        <v>0</v>
      </c>
      <c r="V662" s="91">
        <v>10</v>
      </c>
      <c r="W662" s="91">
        <v>6</v>
      </c>
      <c r="X662" s="91">
        <v>25</v>
      </c>
      <c r="Y662" s="91">
        <v>2</v>
      </c>
      <c r="Z662" s="91"/>
      <c r="AA662" s="91"/>
      <c r="AB662" s="91"/>
      <c r="AC662" s="132">
        <f>(VLOOKUP($H$8,Prices[],2,FALSE)*H662)+(VLOOKUP($I$8,Prices[],2,FALSE)*I662)+(VLOOKUP($J$8,Prices[],2,FALSE)*J662)+(VLOOKUP($K$8,Prices[],2,FALSE)*K662)+(VLOOKUP($L$8,Prices[],2,FALSE)*L662)+(VLOOKUP($M$8,Prices[],2,FALSE)*M662)+(VLOOKUP($N$8,Prices[],2,FALSE)*N662)+(VLOOKUP($T$8,Prices[],2,FALSE)*T662)+(VLOOKUP($U$8,Prices[],2,FALSE)*U662)+(VLOOKUP($V$8,Prices[],2,FALSE)*V662)+(VLOOKUP($W$8,Prices[],2,FALSE)*W662)+(VLOOKUP($X$8,Prices[],2,FALSE)*X662)+(VLOOKUP($Y$8,Prices[],2,FALSE)*Y662)+(VLOOKUP($Z$8,Prices[],2,FALSE)*Z662)+(VLOOKUP($AB$8,Prices[],2,FALSE)*AB662)+(VLOOKUP($O$8,Prices[],2,FALSE)*O662)+(VLOOKUP($P$8,Prices[],2,FALSE)*P662)+(VLOOKUP($Q$8,Prices[],2,FALSE)*Q662)+(VLOOKUP($R$8,Prices[],2,FALSE)*R662)+(VLOOKUP($AA$8,Prices[],2,FALSE)*AA662)+(VLOOKUP($S$8,Prices[],2,FALSE)*S662)</f>
        <v>11009500</v>
      </c>
      <c r="AE662" s="132">
        <f t="shared" si="41"/>
        <v>28</v>
      </c>
      <c r="AF662" s="91"/>
      <c r="AG662" s="91"/>
      <c r="AH662" s="91">
        <v>4</v>
      </c>
      <c r="AI662" s="91">
        <v>0</v>
      </c>
      <c r="AJ662" s="91">
        <v>0</v>
      </c>
      <c r="AK662" s="91">
        <v>0</v>
      </c>
      <c r="AL662" s="91">
        <v>4</v>
      </c>
      <c r="AM662" s="91">
        <v>4</v>
      </c>
      <c r="AN662" s="91">
        <v>0</v>
      </c>
      <c r="AO662" s="91">
        <v>3</v>
      </c>
      <c r="AP662" s="91">
        <v>10</v>
      </c>
      <c r="AQ662" s="91"/>
      <c r="AR662" s="91">
        <v>0</v>
      </c>
      <c r="AS662" s="91"/>
      <c r="AT662" s="91">
        <v>3</v>
      </c>
      <c r="AU662" s="132">
        <f>(VLOOKUP($AF$8,Prices[],2,FALSE)*AF662)+(VLOOKUP($AG$8,Prices[],2,FALSE)*AG662)+(VLOOKUP($AH$8,Prices[],2,FALSE)*AH662)+(VLOOKUP($AI$8,Prices[],2,FALSE)*AI662)+(VLOOKUP($AJ$8,Prices[],2,FALSE)*AJ662)+(VLOOKUP($AK$8,Prices[],2,FALSE)*AK662)+(VLOOKUP($AL$8,Prices[],2,FALSE)*AL662)+(VLOOKUP($AM$8,Prices[],2,FALSE)*AM662)+(VLOOKUP($AN$8,Prices[],2,FALSE)*AN662)+(VLOOKUP($AO$8,Prices[],2,FALSE)*AO662)+(VLOOKUP($AP$8,Prices[],2,FALSE)*AP662)+(VLOOKUP($AT$8,Prices[],2,FALSE)*AT662)+(VLOOKUP($AQ$8,Prices[],2,FALSE)*AQ662)+(VLOOKUP($AR$8,Prices[],2,FALSE)*AR662)+(VLOOKUP($AS$8,Prices[],2,FALSE)*AS662)</f>
        <v>3738500</v>
      </c>
      <c r="AV662" s="132">
        <f t="shared" si="42"/>
        <v>3853324.9999999995</v>
      </c>
      <c r="AW662" s="91" t="str">
        <f t="shared" si="43"/>
        <v>Credit is within Limit</v>
      </c>
      <c r="AX662" s="91" t="str">
        <f>IFERROR(IF(VLOOKUP(C662,'Overdue Credits'!$A:$F,6,0)&gt;2,"High Risk Customer",IF(VLOOKUP(C662,'Overdue Credits'!$A:$F,6,0)&gt;0,"Medium Risk Customer","Low Risk Customer")),"Low Risk Customer")</f>
        <v>Low Risk Customer</v>
      </c>
    </row>
    <row r="663" spans="1:50" x14ac:dyDescent="0.3">
      <c r="A663" s="14">
        <v>655</v>
      </c>
      <c r="B663" s="14" t="s">
        <v>22</v>
      </c>
      <c r="C663" s="14" t="s">
        <v>1602</v>
      </c>
      <c r="D663" s="14"/>
      <c r="E663" s="14" t="s">
        <v>1751</v>
      </c>
      <c r="F663" s="14" t="s">
        <v>752</v>
      </c>
      <c r="G663" s="137">
        <f t="shared" si="40"/>
        <v>12</v>
      </c>
      <c r="H663" s="91"/>
      <c r="I663" s="91"/>
      <c r="J663" s="91"/>
      <c r="K663" s="91"/>
      <c r="L663" s="91"/>
      <c r="M663" s="91"/>
      <c r="N663" s="91">
        <v>1</v>
      </c>
      <c r="O663" s="91">
        <v>1</v>
      </c>
      <c r="P663" s="91"/>
      <c r="Q663" s="91"/>
      <c r="R663" s="91"/>
      <c r="S663" s="91"/>
      <c r="T663" s="91"/>
      <c r="U663" s="91"/>
      <c r="V663" s="91">
        <v>5</v>
      </c>
      <c r="W663" s="91">
        <v>3</v>
      </c>
      <c r="X663" s="91">
        <v>2</v>
      </c>
      <c r="Y663" s="91"/>
      <c r="Z663" s="91"/>
      <c r="AA663" s="91"/>
      <c r="AB663" s="91"/>
      <c r="AC663" s="132">
        <f>(VLOOKUP($H$8,Prices[],2,FALSE)*H663)+(VLOOKUP($I$8,Prices[],2,FALSE)*I663)+(VLOOKUP($J$8,Prices[],2,FALSE)*J663)+(VLOOKUP($K$8,Prices[],2,FALSE)*K663)+(VLOOKUP($L$8,Prices[],2,FALSE)*L663)+(VLOOKUP($M$8,Prices[],2,FALSE)*M663)+(VLOOKUP($N$8,Prices[],2,FALSE)*N663)+(VLOOKUP($T$8,Prices[],2,FALSE)*T663)+(VLOOKUP($U$8,Prices[],2,FALSE)*U663)+(VLOOKUP($V$8,Prices[],2,FALSE)*V663)+(VLOOKUP($W$8,Prices[],2,FALSE)*W663)+(VLOOKUP($X$8,Prices[],2,FALSE)*X663)+(VLOOKUP($Y$8,Prices[],2,FALSE)*Y663)+(VLOOKUP($Z$8,Prices[],2,FALSE)*Z663)+(VLOOKUP($AB$8,Prices[],2,FALSE)*AB663)+(VLOOKUP($O$8,Prices[],2,FALSE)*O663)+(VLOOKUP($P$8,Prices[],2,FALSE)*P663)+(VLOOKUP($Q$8,Prices[],2,FALSE)*Q663)+(VLOOKUP($R$8,Prices[],2,FALSE)*R663)+(VLOOKUP($AA$8,Prices[],2,FALSE)*AA663)+(VLOOKUP($S$8,Prices[],2,FALSE)*S663)</f>
        <v>1417500</v>
      </c>
      <c r="AE663" s="132">
        <f t="shared" si="41"/>
        <v>0</v>
      </c>
      <c r="AF663" s="91"/>
      <c r="AG663" s="91"/>
      <c r="AH663" s="91"/>
      <c r="AI663" s="91"/>
      <c r="AJ663" s="91"/>
      <c r="AK663" s="91"/>
      <c r="AL663" s="91"/>
      <c r="AM663" s="91"/>
      <c r="AN663" s="91"/>
      <c r="AO663" s="91"/>
      <c r="AP663" s="91"/>
      <c r="AQ663" s="91"/>
      <c r="AR663" s="91"/>
      <c r="AS663" s="91"/>
      <c r="AT663" s="91"/>
      <c r="AU663" s="132">
        <f>(VLOOKUP($AF$8,Prices[],2,FALSE)*AF663)+(VLOOKUP($AG$8,Prices[],2,FALSE)*AG663)+(VLOOKUP($AH$8,Prices[],2,FALSE)*AH663)+(VLOOKUP($AI$8,Prices[],2,FALSE)*AI663)+(VLOOKUP($AJ$8,Prices[],2,FALSE)*AJ663)+(VLOOKUP($AK$8,Prices[],2,FALSE)*AK663)+(VLOOKUP($AL$8,Prices[],2,FALSE)*AL663)+(VLOOKUP($AM$8,Prices[],2,FALSE)*AM663)+(VLOOKUP($AN$8,Prices[],2,FALSE)*AN663)+(VLOOKUP($AO$8,Prices[],2,FALSE)*AO663)+(VLOOKUP($AP$8,Prices[],2,FALSE)*AP663)+(VLOOKUP($AT$8,Prices[],2,FALSE)*AT663)+(VLOOKUP($AQ$8,Prices[],2,FALSE)*AQ663)+(VLOOKUP($AR$8,Prices[],2,FALSE)*AR663)+(VLOOKUP($AS$8,Prices[],2,FALSE)*AS663)</f>
        <v>0</v>
      </c>
      <c r="AV663" s="132">
        <f t="shared" si="42"/>
        <v>496124.99999999994</v>
      </c>
      <c r="AW663" s="91" t="str">
        <f t="shared" si="43"/>
        <v xml:space="preserve"> </v>
      </c>
      <c r="AX663" s="91" t="str">
        <f>IFERROR(IF(VLOOKUP(C663,'Overdue Credits'!$A:$F,6,0)&gt;2,"High Risk Customer",IF(VLOOKUP(C663,'Overdue Credits'!$A:$F,6,0)&gt;0,"Medium Risk Customer","Low Risk Customer")),"Low Risk Customer")</f>
        <v>Low Risk Customer</v>
      </c>
    </row>
    <row r="664" spans="1:50" x14ac:dyDescent="0.3">
      <c r="A664" s="14">
        <v>656</v>
      </c>
      <c r="B664" s="14" t="s">
        <v>22</v>
      </c>
      <c r="C664" s="14" t="s">
        <v>1752</v>
      </c>
      <c r="D664" s="14"/>
      <c r="E664" s="14" t="s">
        <v>1753</v>
      </c>
      <c r="F664" s="14" t="s">
        <v>753</v>
      </c>
      <c r="G664" s="137">
        <f t="shared" si="40"/>
        <v>12</v>
      </c>
      <c r="H664" s="91"/>
      <c r="I664" s="91"/>
      <c r="J664" s="91"/>
      <c r="K664" s="91"/>
      <c r="L664" s="91"/>
      <c r="M664" s="91"/>
      <c r="N664" s="91">
        <v>1</v>
      </c>
      <c r="O664" s="91">
        <v>1</v>
      </c>
      <c r="P664" s="91"/>
      <c r="Q664" s="91"/>
      <c r="R664" s="91"/>
      <c r="S664" s="91"/>
      <c r="T664" s="91"/>
      <c r="U664" s="91"/>
      <c r="V664" s="91">
        <v>5</v>
      </c>
      <c r="W664" s="91">
        <v>3</v>
      </c>
      <c r="X664" s="91">
        <v>2</v>
      </c>
      <c r="Y664" s="91"/>
      <c r="Z664" s="91"/>
      <c r="AA664" s="91"/>
      <c r="AB664" s="91"/>
      <c r="AC664" s="132">
        <f>(VLOOKUP($H$8,Prices[],2,FALSE)*H664)+(VLOOKUP($I$8,Prices[],2,FALSE)*I664)+(VLOOKUP($J$8,Prices[],2,FALSE)*J664)+(VLOOKUP($K$8,Prices[],2,FALSE)*K664)+(VLOOKUP($L$8,Prices[],2,FALSE)*L664)+(VLOOKUP($M$8,Prices[],2,FALSE)*M664)+(VLOOKUP($N$8,Prices[],2,FALSE)*N664)+(VLOOKUP($T$8,Prices[],2,FALSE)*T664)+(VLOOKUP($U$8,Prices[],2,FALSE)*U664)+(VLOOKUP($V$8,Prices[],2,FALSE)*V664)+(VLOOKUP($W$8,Prices[],2,FALSE)*W664)+(VLOOKUP($X$8,Prices[],2,FALSE)*X664)+(VLOOKUP($Y$8,Prices[],2,FALSE)*Y664)+(VLOOKUP($Z$8,Prices[],2,FALSE)*Z664)+(VLOOKUP($AB$8,Prices[],2,FALSE)*AB664)+(VLOOKUP($O$8,Prices[],2,FALSE)*O664)+(VLOOKUP($P$8,Prices[],2,FALSE)*P664)+(VLOOKUP($Q$8,Prices[],2,FALSE)*Q664)+(VLOOKUP($R$8,Prices[],2,FALSE)*R664)+(VLOOKUP($AA$8,Prices[],2,FALSE)*AA664)+(VLOOKUP($S$8,Prices[],2,FALSE)*S664)</f>
        <v>1417500</v>
      </c>
      <c r="AE664" s="132">
        <f t="shared" si="41"/>
        <v>0</v>
      </c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1"/>
      <c r="AT664" s="91"/>
      <c r="AU664" s="132">
        <f>(VLOOKUP($AF$8,Prices[],2,FALSE)*AF664)+(VLOOKUP($AG$8,Prices[],2,FALSE)*AG664)+(VLOOKUP($AH$8,Prices[],2,FALSE)*AH664)+(VLOOKUP($AI$8,Prices[],2,FALSE)*AI664)+(VLOOKUP($AJ$8,Prices[],2,FALSE)*AJ664)+(VLOOKUP($AK$8,Prices[],2,FALSE)*AK664)+(VLOOKUP($AL$8,Prices[],2,FALSE)*AL664)+(VLOOKUP($AM$8,Prices[],2,FALSE)*AM664)+(VLOOKUP($AN$8,Prices[],2,FALSE)*AN664)+(VLOOKUP($AO$8,Prices[],2,FALSE)*AO664)+(VLOOKUP($AP$8,Prices[],2,FALSE)*AP664)+(VLOOKUP($AT$8,Prices[],2,FALSE)*AT664)+(VLOOKUP($AQ$8,Prices[],2,FALSE)*AQ664)+(VLOOKUP($AR$8,Prices[],2,FALSE)*AR664)+(VLOOKUP($AS$8,Prices[],2,FALSE)*AS664)</f>
        <v>0</v>
      </c>
      <c r="AV664" s="132">
        <f t="shared" si="42"/>
        <v>496124.99999999994</v>
      </c>
      <c r="AW664" s="91" t="str">
        <f t="shared" si="43"/>
        <v xml:space="preserve"> </v>
      </c>
      <c r="AX664" s="91" t="str">
        <f>IFERROR(IF(VLOOKUP(C664,'Overdue Credits'!$A:$F,6,0)&gt;2,"High Risk Customer",IF(VLOOKUP(C664,'Overdue Credits'!$A:$F,6,0)&gt;0,"Medium Risk Customer","Low Risk Customer")),"Low Risk Customer")</f>
        <v>Low Risk Customer</v>
      </c>
    </row>
    <row r="665" spans="1:50" x14ac:dyDescent="0.3">
      <c r="A665" s="14">
        <v>657</v>
      </c>
      <c r="B665" s="14" t="s">
        <v>22</v>
      </c>
      <c r="C665" s="14" t="s">
        <v>1588</v>
      </c>
      <c r="D665" s="14"/>
      <c r="E665" s="14" t="s">
        <v>1754</v>
      </c>
      <c r="F665" s="14" t="s">
        <v>752</v>
      </c>
      <c r="G665" s="137">
        <f t="shared" si="40"/>
        <v>40</v>
      </c>
      <c r="H665" s="91"/>
      <c r="I665" s="91"/>
      <c r="J665" s="91">
        <v>2</v>
      </c>
      <c r="K665" s="91">
        <v>4</v>
      </c>
      <c r="L665" s="91"/>
      <c r="M665" s="91">
        <v>1</v>
      </c>
      <c r="N665" s="91">
        <v>1</v>
      </c>
      <c r="O665" s="91">
        <v>3</v>
      </c>
      <c r="P665" s="91"/>
      <c r="Q665" s="91"/>
      <c r="R665" s="91">
        <v>1</v>
      </c>
      <c r="S665" s="91"/>
      <c r="T665" s="91"/>
      <c r="U665" s="91"/>
      <c r="V665" s="91">
        <v>15</v>
      </c>
      <c r="W665" s="91">
        <v>5</v>
      </c>
      <c r="X665" s="91">
        <v>5</v>
      </c>
      <c r="Y665" s="91">
        <v>3</v>
      </c>
      <c r="Z665" s="91"/>
      <c r="AA665" s="91"/>
      <c r="AB665" s="91"/>
      <c r="AC665" s="132">
        <f>(VLOOKUP($H$8,Prices[],2,FALSE)*H665)+(VLOOKUP($I$8,Prices[],2,FALSE)*I665)+(VLOOKUP($J$8,Prices[],2,FALSE)*J665)+(VLOOKUP($K$8,Prices[],2,FALSE)*K665)+(VLOOKUP($L$8,Prices[],2,FALSE)*L665)+(VLOOKUP($M$8,Prices[],2,FALSE)*M665)+(VLOOKUP($N$8,Prices[],2,FALSE)*N665)+(VLOOKUP($T$8,Prices[],2,FALSE)*T665)+(VLOOKUP($U$8,Prices[],2,FALSE)*U665)+(VLOOKUP($V$8,Prices[],2,FALSE)*V665)+(VLOOKUP($W$8,Prices[],2,FALSE)*W665)+(VLOOKUP($X$8,Prices[],2,FALSE)*X665)+(VLOOKUP($Y$8,Prices[],2,FALSE)*Y665)+(VLOOKUP($Z$8,Prices[],2,FALSE)*Z665)+(VLOOKUP($AB$8,Prices[],2,FALSE)*AB665)+(VLOOKUP($O$8,Prices[],2,FALSE)*O665)+(VLOOKUP($P$8,Prices[],2,FALSE)*P665)+(VLOOKUP($Q$8,Prices[],2,FALSE)*Q665)+(VLOOKUP($R$8,Prices[],2,FALSE)*R665)+(VLOOKUP($AA$8,Prices[],2,FALSE)*AA665)+(VLOOKUP($S$8,Prices[],2,FALSE)*S665)</f>
        <v>5161000</v>
      </c>
      <c r="AE665" s="132">
        <f t="shared" si="41"/>
        <v>0</v>
      </c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1"/>
      <c r="AT665" s="91"/>
      <c r="AU665" s="132">
        <f>(VLOOKUP($AF$8,Prices[],2,FALSE)*AF665)+(VLOOKUP($AG$8,Prices[],2,FALSE)*AG665)+(VLOOKUP($AH$8,Prices[],2,FALSE)*AH665)+(VLOOKUP($AI$8,Prices[],2,FALSE)*AI665)+(VLOOKUP($AJ$8,Prices[],2,FALSE)*AJ665)+(VLOOKUP($AK$8,Prices[],2,FALSE)*AK665)+(VLOOKUP($AL$8,Prices[],2,FALSE)*AL665)+(VLOOKUP($AM$8,Prices[],2,FALSE)*AM665)+(VLOOKUP($AN$8,Prices[],2,FALSE)*AN665)+(VLOOKUP($AO$8,Prices[],2,FALSE)*AO665)+(VLOOKUP($AP$8,Prices[],2,FALSE)*AP665)+(VLOOKUP($AT$8,Prices[],2,FALSE)*AT665)+(VLOOKUP($AQ$8,Prices[],2,FALSE)*AQ665)+(VLOOKUP($AR$8,Prices[],2,FALSE)*AR665)+(VLOOKUP($AS$8,Prices[],2,FALSE)*AS665)</f>
        <v>0</v>
      </c>
      <c r="AV665" s="132">
        <f t="shared" si="42"/>
        <v>1806350</v>
      </c>
      <c r="AW665" s="91" t="str">
        <f t="shared" si="43"/>
        <v xml:space="preserve"> </v>
      </c>
      <c r="AX665" s="91" t="str">
        <f>IFERROR(IF(VLOOKUP(C665,'Overdue Credits'!$A:$F,6,0)&gt;2,"High Risk Customer",IF(VLOOKUP(C665,'Overdue Credits'!$A:$F,6,0)&gt;0,"Medium Risk Customer","Low Risk Customer")),"Low Risk Customer")</f>
        <v>Low Risk Customer</v>
      </c>
    </row>
    <row r="666" spans="1:50" x14ac:dyDescent="0.3">
      <c r="A666" s="14">
        <v>658</v>
      </c>
      <c r="B666" s="14" t="s">
        <v>22</v>
      </c>
      <c r="C666" s="14" t="s">
        <v>1612</v>
      </c>
      <c r="D666" s="14"/>
      <c r="E666" s="14" t="s">
        <v>1755</v>
      </c>
      <c r="F666" s="14" t="s">
        <v>753</v>
      </c>
      <c r="G666" s="137">
        <f t="shared" si="40"/>
        <v>25</v>
      </c>
      <c r="H666" s="91"/>
      <c r="I666" s="91"/>
      <c r="J666" s="91">
        <v>3</v>
      </c>
      <c r="K666" s="91">
        <v>4</v>
      </c>
      <c r="L666" s="91"/>
      <c r="M666" s="91">
        <v>1</v>
      </c>
      <c r="N666" s="91"/>
      <c r="O666" s="91">
        <v>5</v>
      </c>
      <c r="P666" s="91">
        <v>1</v>
      </c>
      <c r="Q666" s="91"/>
      <c r="R666" s="91">
        <v>1</v>
      </c>
      <c r="S666" s="91"/>
      <c r="T666" s="91"/>
      <c r="U666" s="91"/>
      <c r="V666" s="91">
        <v>3</v>
      </c>
      <c r="W666" s="91">
        <v>1</v>
      </c>
      <c r="X666" s="91">
        <v>5</v>
      </c>
      <c r="Y666" s="91">
        <v>1</v>
      </c>
      <c r="Z666" s="91"/>
      <c r="AA666" s="91"/>
      <c r="AB666" s="91"/>
      <c r="AC666" s="132">
        <f>(VLOOKUP($H$8,Prices[],2,FALSE)*H666)+(VLOOKUP($I$8,Prices[],2,FALSE)*I666)+(VLOOKUP($J$8,Prices[],2,FALSE)*J666)+(VLOOKUP($K$8,Prices[],2,FALSE)*K666)+(VLOOKUP($L$8,Prices[],2,FALSE)*L666)+(VLOOKUP($M$8,Prices[],2,FALSE)*M666)+(VLOOKUP($N$8,Prices[],2,FALSE)*N666)+(VLOOKUP($T$8,Prices[],2,FALSE)*T666)+(VLOOKUP($U$8,Prices[],2,FALSE)*U666)+(VLOOKUP($V$8,Prices[],2,FALSE)*V666)+(VLOOKUP($W$8,Prices[],2,FALSE)*W666)+(VLOOKUP($X$8,Prices[],2,FALSE)*X666)+(VLOOKUP($Y$8,Prices[],2,FALSE)*Y666)+(VLOOKUP($Z$8,Prices[],2,FALSE)*Z666)+(VLOOKUP($AB$8,Prices[],2,FALSE)*AB666)+(VLOOKUP($O$8,Prices[],2,FALSE)*O666)+(VLOOKUP($P$8,Prices[],2,FALSE)*P666)+(VLOOKUP($Q$8,Prices[],2,FALSE)*Q666)+(VLOOKUP($R$8,Prices[],2,FALSE)*R666)+(VLOOKUP($AA$8,Prices[],2,FALSE)*AA666)+(VLOOKUP($S$8,Prices[],2,FALSE)*S666)</f>
        <v>4011500</v>
      </c>
      <c r="AE666" s="132">
        <f t="shared" si="41"/>
        <v>0</v>
      </c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1"/>
      <c r="AT666" s="91"/>
      <c r="AU666" s="132">
        <f>(VLOOKUP($AF$8,Prices[],2,FALSE)*AF666)+(VLOOKUP($AG$8,Prices[],2,FALSE)*AG666)+(VLOOKUP($AH$8,Prices[],2,FALSE)*AH666)+(VLOOKUP($AI$8,Prices[],2,FALSE)*AI666)+(VLOOKUP($AJ$8,Prices[],2,FALSE)*AJ666)+(VLOOKUP($AK$8,Prices[],2,FALSE)*AK666)+(VLOOKUP($AL$8,Prices[],2,FALSE)*AL666)+(VLOOKUP($AM$8,Prices[],2,FALSE)*AM666)+(VLOOKUP($AN$8,Prices[],2,FALSE)*AN666)+(VLOOKUP($AO$8,Prices[],2,FALSE)*AO666)+(VLOOKUP($AP$8,Prices[],2,FALSE)*AP666)+(VLOOKUP($AT$8,Prices[],2,FALSE)*AT666)+(VLOOKUP($AQ$8,Prices[],2,FALSE)*AQ666)+(VLOOKUP($AR$8,Prices[],2,FALSE)*AR666)+(VLOOKUP($AS$8,Prices[],2,FALSE)*AS666)</f>
        <v>0</v>
      </c>
      <c r="AV666" s="132">
        <f t="shared" si="42"/>
        <v>1404025</v>
      </c>
      <c r="AW666" s="91" t="str">
        <f t="shared" si="43"/>
        <v xml:space="preserve"> </v>
      </c>
      <c r="AX666" s="91" t="str">
        <f>IFERROR(IF(VLOOKUP(C666,'Overdue Credits'!$A:$F,6,0)&gt;2,"High Risk Customer",IF(VLOOKUP(C666,'Overdue Credits'!$A:$F,6,0)&gt;0,"Medium Risk Customer","Low Risk Customer")),"Low Risk Customer")</f>
        <v>Low Risk Customer</v>
      </c>
    </row>
    <row r="667" spans="1:50" x14ac:dyDescent="0.3">
      <c r="A667" s="14">
        <v>659</v>
      </c>
      <c r="B667" s="14" t="s">
        <v>22</v>
      </c>
      <c r="C667" s="14" t="s">
        <v>1619</v>
      </c>
      <c r="D667" s="14"/>
      <c r="E667" s="14" t="s">
        <v>1756</v>
      </c>
      <c r="F667" s="14" t="s">
        <v>753</v>
      </c>
      <c r="G667" s="137">
        <f t="shared" si="40"/>
        <v>15</v>
      </c>
      <c r="H667" s="91"/>
      <c r="I667" s="91"/>
      <c r="J667" s="91">
        <v>1</v>
      </c>
      <c r="K667" s="91">
        <v>3</v>
      </c>
      <c r="L667" s="91"/>
      <c r="M667" s="91">
        <v>1</v>
      </c>
      <c r="N667" s="91"/>
      <c r="O667" s="91">
        <v>2</v>
      </c>
      <c r="P667" s="91"/>
      <c r="Q667" s="91"/>
      <c r="R667" s="91"/>
      <c r="S667" s="91"/>
      <c r="T667" s="91"/>
      <c r="U667" s="91"/>
      <c r="V667" s="91">
        <v>3</v>
      </c>
      <c r="W667" s="91">
        <v>1</v>
      </c>
      <c r="X667" s="91">
        <v>3</v>
      </c>
      <c r="Y667" s="91">
        <v>1</v>
      </c>
      <c r="Z667" s="91"/>
      <c r="AA667" s="91"/>
      <c r="AB667" s="91"/>
      <c r="AC667" s="132">
        <f>(VLOOKUP($H$8,Prices[],2,FALSE)*H667)+(VLOOKUP($I$8,Prices[],2,FALSE)*I667)+(VLOOKUP($J$8,Prices[],2,FALSE)*J667)+(VLOOKUP($K$8,Prices[],2,FALSE)*K667)+(VLOOKUP($L$8,Prices[],2,FALSE)*L667)+(VLOOKUP($M$8,Prices[],2,FALSE)*M667)+(VLOOKUP($N$8,Prices[],2,FALSE)*N667)+(VLOOKUP($T$8,Prices[],2,FALSE)*T667)+(VLOOKUP($U$8,Prices[],2,FALSE)*U667)+(VLOOKUP($V$8,Prices[],2,FALSE)*V667)+(VLOOKUP($W$8,Prices[],2,FALSE)*W667)+(VLOOKUP($X$8,Prices[],2,FALSE)*X667)+(VLOOKUP($Y$8,Prices[],2,FALSE)*Y667)+(VLOOKUP($Z$8,Prices[],2,FALSE)*Z667)+(VLOOKUP($AB$8,Prices[],2,FALSE)*AB667)+(VLOOKUP($O$8,Prices[],2,FALSE)*O667)+(VLOOKUP($P$8,Prices[],2,FALSE)*P667)+(VLOOKUP($Q$8,Prices[],2,FALSE)*Q667)+(VLOOKUP($R$8,Prices[],2,FALSE)*R667)+(VLOOKUP($AA$8,Prices[],2,FALSE)*AA667)+(VLOOKUP($S$8,Prices[],2,FALSE)*S667)</f>
        <v>2185500</v>
      </c>
      <c r="AE667" s="132">
        <f t="shared" si="41"/>
        <v>0</v>
      </c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1"/>
      <c r="AT667" s="91"/>
      <c r="AU667" s="132">
        <f>(VLOOKUP($AF$8,Prices[],2,FALSE)*AF667)+(VLOOKUP($AG$8,Prices[],2,FALSE)*AG667)+(VLOOKUP($AH$8,Prices[],2,FALSE)*AH667)+(VLOOKUP($AI$8,Prices[],2,FALSE)*AI667)+(VLOOKUP($AJ$8,Prices[],2,FALSE)*AJ667)+(VLOOKUP($AK$8,Prices[],2,FALSE)*AK667)+(VLOOKUP($AL$8,Prices[],2,FALSE)*AL667)+(VLOOKUP($AM$8,Prices[],2,FALSE)*AM667)+(VLOOKUP($AN$8,Prices[],2,FALSE)*AN667)+(VLOOKUP($AO$8,Prices[],2,FALSE)*AO667)+(VLOOKUP($AP$8,Prices[],2,FALSE)*AP667)+(VLOOKUP($AT$8,Prices[],2,FALSE)*AT667)+(VLOOKUP($AQ$8,Prices[],2,FALSE)*AQ667)+(VLOOKUP($AR$8,Prices[],2,FALSE)*AR667)+(VLOOKUP($AS$8,Prices[],2,FALSE)*AS667)</f>
        <v>0</v>
      </c>
      <c r="AV667" s="132">
        <f t="shared" si="42"/>
        <v>764925</v>
      </c>
      <c r="AW667" s="91" t="str">
        <f t="shared" si="43"/>
        <v xml:space="preserve"> </v>
      </c>
      <c r="AX667" s="91" t="str">
        <f>IFERROR(IF(VLOOKUP(C667,'Overdue Credits'!$A:$F,6,0)&gt;2,"High Risk Customer",IF(VLOOKUP(C667,'Overdue Credits'!$A:$F,6,0)&gt;0,"Medium Risk Customer","Low Risk Customer")),"Low Risk Customer")</f>
        <v>Low Risk Customer</v>
      </c>
    </row>
    <row r="668" spans="1:50" x14ac:dyDescent="0.3">
      <c r="A668" s="14">
        <v>660</v>
      </c>
      <c r="B668" s="14" t="s">
        <v>22</v>
      </c>
      <c r="C668" s="14" t="s">
        <v>1545</v>
      </c>
      <c r="D668" s="14"/>
      <c r="E668" s="14" t="s">
        <v>1757</v>
      </c>
      <c r="F668" s="14" t="s">
        <v>753</v>
      </c>
      <c r="G668" s="137">
        <f t="shared" si="40"/>
        <v>10</v>
      </c>
      <c r="H668" s="91"/>
      <c r="I668" s="91"/>
      <c r="J668" s="91">
        <v>1</v>
      </c>
      <c r="K668" s="91">
        <v>2</v>
      </c>
      <c r="L668" s="91"/>
      <c r="M668" s="91">
        <v>1</v>
      </c>
      <c r="N668" s="91"/>
      <c r="O668" s="91">
        <v>1</v>
      </c>
      <c r="P668" s="91"/>
      <c r="Q668" s="91"/>
      <c r="R668" s="91"/>
      <c r="S668" s="91"/>
      <c r="T668" s="91"/>
      <c r="U668" s="91"/>
      <c r="V668" s="91">
        <v>2</v>
      </c>
      <c r="W668" s="91">
        <v>1</v>
      </c>
      <c r="X668" s="91">
        <v>2</v>
      </c>
      <c r="Y668" s="91"/>
      <c r="Z668" s="91"/>
      <c r="AA668" s="91"/>
      <c r="AB668" s="91"/>
      <c r="AC668" s="132">
        <f>(VLOOKUP($H$8,Prices[],2,FALSE)*H668)+(VLOOKUP($I$8,Prices[],2,FALSE)*I668)+(VLOOKUP($J$8,Prices[],2,FALSE)*J668)+(VLOOKUP($K$8,Prices[],2,FALSE)*K668)+(VLOOKUP($L$8,Prices[],2,FALSE)*L668)+(VLOOKUP($M$8,Prices[],2,FALSE)*M668)+(VLOOKUP($N$8,Prices[],2,FALSE)*N668)+(VLOOKUP($T$8,Prices[],2,FALSE)*T668)+(VLOOKUP($U$8,Prices[],2,FALSE)*U668)+(VLOOKUP($V$8,Prices[],2,FALSE)*V668)+(VLOOKUP($W$8,Prices[],2,FALSE)*W668)+(VLOOKUP($X$8,Prices[],2,FALSE)*X668)+(VLOOKUP($Y$8,Prices[],2,FALSE)*Y668)+(VLOOKUP($Z$8,Prices[],2,FALSE)*Z668)+(VLOOKUP($AB$8,Prices[],2,FALSE)*AB668)+(VLOOKUP($O$8,Prices[],2,FALSE)*O668)+(VLOOKUP($P$8,Prices[],2,FALSE)*P668)+(VLOOKUP($Q$8,Prices[],2,FALSE)*Q668)+(VLOOKUP($R$8,Prices[],2,FALSE)*R668)+(VLOOKUP($AA$8,Prices[],2,FALSE)*AA668)+(VLOOKUP($S$8,Prices[],2,FALSE)*S668)</f>
        <v>1481500</v>
      </c>
      <c r="AE668" s="132">
        <f t="shared" si="41"/>
        <v>0</v>
      </c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1"/>
      <c r="AT668" s="91"/>
      <c r="AU668" s="132">
        <f>(VLOOKUP($AF$8,Prices[],2,FALSE)*AF668)+(VLOOKUP($AG$8,Prices[],2,FALSE)*AG668)+(VLOOKUP($AH$8,Prices[],2,FALSE)*AH668)+(VLOOKUP($AI$8,Prices[],2,FALSE)*AI668)+(VLOOKUP($AJ$8,Prices[],2,FALSE)*AJ668)+(VLOOKUP($AK$8,Prices[],2,FALSE)*AK668)+(VLOOKUP($AL$8,Prices[],2,FALSE)*AL668)+(VLOOKUP($AM$8,Prices[],2,FALSE)*AM668)+(VLOOKUP($AN$8,Prices[],2,FALSE)*AN668)+(VLOOKUP($AO$8,Prices[],2,FALSE)*AO668)+(VLOOKUP($AP$8,Prices[],2,FALSE)*AP668)+(VLOOKUP($AT$8,Prices[],2,FALSE)*AT668)+(VLOOKUP($AQ$8,Prices[],2,FALSE)*AQ668)+(VLOOKUP($AR$8,Prices[],2,FALSE)*AR668)+(VLOOKUP($AS$8,Prices[],2,FALSE)*AS668)</f>
        <v>0</v>
      </c>
      <c r="AV668" s="132">
        <f t="shared" si="42"/>
        <v>518524.99999999994</v>
      </c>
      <c r="AW668" s="91" t="str">
        <f t="shared" si="43"/>
        <v xml:space="preserve"> </v>
      </c>
      <c r="AX668" s="91" t="str">
        <f>IFERROR(IF(VLOOKUP(C668,'Overdue Credits'!$A:$F,6,0)&gt;2,"High Risk Customer",IF(VLOOKUP(C668,'Overdue Credits'!$A:$F,6,0)&gt;0,"Medium Risk Customer","Low Risk Customer")),"Low Risk Customer")</f>
        <v>Low Risk Customer</v>
      </c>
    </row>
    <row r="669" spans="1:50" x14ac:dyDescent="0.3">
      <c r="A669" s="14">
        <v>661</v>
      </c>
      <c r="B669" s="14" t="s">
        <v>1758</v>
      </c>
      <c r="C669" s="14" t="s">
        <v>1759</v>
      </c>
      <c r="D669" s="14"/>
      <c r="E669" s="14" t="s">
        <v>1760</v>
      </c>
      <c r="F669" s="14" t="s">
        <v>753</v>
      </c>
      <c r="G669" s="137">
        <f t="shared" si="40"/>
        <v>10</v>
      </c>
      <c r="H669" s="91"/>
      <c r="I669" s="91"/>
      <c r="J669" s="91">
        <v>1</v>
      </c>
      <c r="K669" s="91">
        <v>2</v>
      </c>
      <c r="L669" s="91"/>
      <c r="M669" s="91">
        <v>1</v>
      </c>
      <c r="N669" s="91"/>
      <c r="O669" s="91">
        <v>1</v>
      </c>
      <c r="P669" s="91"/>
      <c r="Q669" s="91"/>
      <c r="R669" s="91"/>
      <c r="S669" s="91"/>
      <c r="T669" s="91"/>
      <c r="U669" s="91"/>
      <c r="V669" s="91">
        <v>1</v>
      </c>
      <c r="W669" s="91">
        <v>1</v>
      </c>
      <c r="X669" s="91">
        <v>3</v>
      </c>
      <c r="Y669" s="91"/>
      <c r="Z669" s="91"/>
      <c r="AA669" s="91"/>
      <c r="AB669" s="91"/>
      <c r="AC669" s="132">
        <f>(VLOOKUP($H$8,Prices[],2,FALSE)*H669)+(VLOOKUP($I$8,Prices[],2,FALSE)*I669)+(VLOOKUP($J$8,Prices[],2,FALSE)*J669)+(VLOOKUP($K$8,Prices[],2,FALSE)*K669)+(VLOOKUP($L$8,Prices[],2,FALSE)*L669)+(VLOOKUP($M$8,Prices[],2,FALSE)*M669)+(VLOOKUP($N$8,Prices[],2,FALSE)*N669)+(VLOOKUP($T$8,Prices[],2,FALSE)*T669)+(VLOOKUP($U$8,Prices[],2,FALSE)*U669)+(VLOOKUP($V$8,Prices[],2,FALSE)*V669)+(VLOOKUP($W$8,Prices[],2,FALSE)*W669)+(VLOOKUP($X$8,Prices[],2,FALSE)*X669)+(VLOOKUP($Y$8,Prices[],2,FALSE)*Y669)+(VLOOKUP($Z$8,Prices[],2,FALSE)*Z669)+(VLOOKUP($AB$8,Prices[],2,FALSE)*AB669)+(VLOOKUP($O$8,Prices[],2,FALSE)*O669)+(VLOOKUP($P$8,Prices[],2,FALSE)*P669)+(VLOOKUP($Q$8,Prices[],2,FALSE)*Q669)+(VLOOKUP($R$8,Prices[],2,FALSE)*R669)+(VLOOKUP($AA$8,Prices[],2,FALSE)*AA669)+(VLOOKUP($S$8,Prices[],2,FALSE)*S669)</f>
        <v>1529000</v>
      </c>
      <c r="AE669" s="132">
        <f t="shared" si="41"/>
        <v>0</v>
      </c>
      <c r="AF669" s="91"/>
      <c r="AG669" s="91"/>
      <c r="AH669" s="91"/>
      <c r="AI669" s="91"/>
      <c r="AJ669" s="91"/>
      <c r="AK669" s="91"/>
      <c r="AL669" s="91"/>
      <c r="AM669" s="91"/>
      <c r="AN669" s="91"/>
      <c r="AO669" s="91"/>
      <c r="AP669" s="91"/>
      <c r="AQ669" s="91"/>
      <c r="AR669" s="91"/>
      <c r="AS669" s="91"/>
      <c r="AT669" s="91"/>
      <c r="AU669" s="132">
        <f>(VLOOKUP($AF$8,Prices[],2,FALSE)*AF669)+(VLOOKUP($AG$8,Prices[],2,FALSE)*AG669)+(VLOOKUP($AH$8,Prices[],2,FALSE)*AH669)+(VLOOKUP($AI$8,Prices[],2,FALSE)*AI669)+(VLOOKUP($AJ$8,Prices[],2,FALSE)*AJ669)+(VLOOKUP($AK$8,Prices[],2,FALSE)*AK669)+(VLOOKUP($AL$8,Prices[],2,FALSE)*AL669)+(VLOOKUP($AM$8,Prices[],2,FALSE)*AM669)+(VLOOKUP($AN$8,Prices[],2,FALSE)*AN669)+(VLOOKUP($AO$8,Prices[],2,FALSE)*AO669)+(VLOOKUP($AP$8,Prices[],2,FALSE)*AP669)+(VLOOKUP($AT$8,Prices[],2,FALSE)*AT669)+(VLOOKUP($AQ$8,Prices[],2,FALSE)*AQ669)+(VLOOKUP($AR$8,Prices[],2,FALSE)*AR669)+(VLOOKUP($AS$8,Prices[],2,FALSE)*AS669)</f>
        <v>0</v>
      </c>
      <c r="AV669" s="132">
        <f t="shared" si="42"/>
        <v>535150</v>
      </c>
      <c r="AW669" s="91" t="str">
        <f t="shared" si="43"/>
        <v xml:space="preserve"> </v>
      </c>
      <c r="AX669" s="91" t="str">
        <f>IFERROR(IF(VLOOKUP(C669,'Overdue Credits'!$A:$F,6,0)&gt;2,"High Risk Customer",IF(VLOOKUP(C669,'Overdue Credits'!$A:$F,6,0)&gt;0,"Medium Risk Customer","Low Risk Customer")),"Low Risk Customer")</f>
        <v>Low Risk Customer</v>
      </c>
    </row>
    <row r="670" spans="1:50" x14ac:dyDescent="0.3">
      <c r="A670" s="14">
        <v>662</v>
      </c>
      <c r="B670" s="14" t="s">
        <v>22</v>
      </c>
      <c r="C670" s="14" t="s">
        <v>1586</v>
      </c>
      <c r="D670" s="14"/>
      <c r="E670" s="14" t="s">
        <v>1761</v>
      </c>
      <c r="F670" s="14" t="s">
        <v>753</v>
      </c>
      <c r="G670" s="137">
        <f t="shared" si="40"/>
        <v>11</v>
      </c>
      <c r="H670" s="91"/>
      <c r="I670" s="91"/>
      <c r="J670" s="91"/>
      <c r="K670" s="91">
        <v>0.2</v>
      </c>
      <c r="L670" s="91"/>
      <c r="M670" s="91">
        <v>0.2</v>
      </c>
      <c r="N670" s="91"/>
      <c r="O670" s="91">
        <v>1</v>
      </c>
      <c r="P670" s="91"/>
      <c r="Q670" s="91"/>
      <c r="R670" s="91"/>
      <c r="S670" s="91"/>
      <c r="T670" s="91"/>
      <c r="U670" s="91"/>
      <c r="V670" s="91">
        <v>4</v>
      </c>
      <c r="W670" s="91">
        <v>2</v>
      </c>
      <c r="X670" s="91">
        <v>2.6</v>
      </c>
      <c r="Y670" s="91">
        <v>1</v>
      </c>
      <c r="Z670" s="91"/>
      <c r="AA670" s="91"/>
      <c r="AB670" s="91"/>
      <c r="AC670" s="132">
        <f>(VLOOKUP($H$8,Prices[],2,FALSE)*H670)+(VLOOKUP($I$8,Prices[],2,FALSE)*I670)+(VLOOKUP($J$8,Prices[],2,FALSE)*J670)+(VLOOKUP($K$8,Prices[],2,FALSE)*K670)+(VLOOKUP($L$8,Prices[],2,FALSE)*L670)+(VLOOKUP($M$8,Prices[],2,FALSE)*M670)+(VLOOKUP($N$8,Prices[],2,FALSE)*N670)+(VLOOKUP($T$8,Prices[],2,FALSE)*T670)+(VLOOKUP($U$8,Prices[],2,FALSE)*U670)+(VLOOKUP($V$8,Prices[],2,FALSE)*V670)+(VLOOKUP($W$8,Prices[],2,FALSE)*W670)+(VLOOKUP($X$8,Prices[],2,FALSE)*X670)+(VLOOKUP($Y$8,Prices[],2,FALSE)*Y670)+(VLOOKUP($Z$8,Prices[],2,FALSE)*Z670)+(VLOOKUP($AB$8,Prices[],2,FALSE)*AB670)+(VLOOKUP($O$8,Prices[],2,FALSE)*O670)+(VLOOKUP($P$8,Prices[],2,FALSE)*P670)+(VLOOKUP($Q$8,Prices[],2,FALSE)*Q670)+(VLOOKUP($R$8,Prices[],2,FALSE)*R670)+(VLOOKUP($AA$8,Prices[],2,FALSE)*AA670)+(VLOOKUP($S$8,Prices[],2,FALSE)*S670)</f>
        <v>1379900</v>
      </c>
      <c r="AE670" s="132">
        <f t="shared" si="41"/>
        <v>0</v>
      </c>
      <c r="AF670" s="91"/>
      <c r="AG670" s="91"/>
      <c r="AH670" s="91"/>
      <c r="AI670" s="91"/>
      <c r="AJ670" s="91"/>
      <c r="AK670" s="91"/>
      <c r="AL670" s="91"/>
      <c r="AM670" s="91"/>
      <c r="AN670" s="91"/>
      <c r="AO670" s="91"/>
      <c r="AP670" s="91"/>
      <c r="AQ670" s="91"/>
      <c r="AR670" s="91"/>
      <c r="AS670" s="91"/>
      <c r="AT670" s="91"/>
      <c r="AU670" s="132">
        <f>(VLOOKUP($AF$8,Prices[],2,FALSE)*AF670)+(VLOOKUP($AG$8,Prices[],2,FALSE)*AG670)+(VLOOKUP($AH$8,Prices[],2,FALSE)*AH670)+(VLOOKUP($AI$8,Prices[],2,FALSE)*AI670)+(VLOOKUP($AJ$8,Prices[],2,FALSE)*AJ670)+(VLOOKUP($AK$8,Prices[],2,FALSE)*AK670)+(VLOOKUP($AL$8,Prices[],2,FALSE)*AL670)+(VLOOKUP($AM$8,Prices[],2,FALSE)*AM670)+(VLOOKUP($AN$8,Prices[],2,FALSE)*AN670)+(VLOOKUP($AO$8,Prices[],2,FALSE)*AO670)+(VLOOKUP($AP$8,Prices[],2,FALSE)*AP670)+(VLOOKUP($AT$8,Prices[],2,FALSE)*AT670)+(VLOOKUP($AQ$8,Prices[],2,FALSE)*AQ670)+(VLOOKUP($AR$8,Prices[],2,FALSE)*AR670)+(VLOOKUP($AS$8,Prices[],2,FALSE)*AS670)</f>
        <v>0</v>
      </c>
      <c r="AV670" s="132">
        <f t="shared" si="42"/>
        <v>482964.99999999994</v>
      </c>
      <c r="AW670" s="91" t="str">
        <f t="shared" si="43"/>
        <v xml:space="preserve"> </v>
      </c>
      <c r="AX670" s="91" t="str">
        <f>IFERROR(IF(VLOOKUP(C670,'Overdue Credits'!$A:$F,6,0)&gt;2,"High Risk Customer",IF(VLOOKUP(C670,'Overdue Credits'!$A:$F,6,0)&gt;0,"Medium Risk Customer","Low Risk Customer")),"Low Risk Customer")</f>
        <v>Low Risk Customer</v>
      </c>
    </row>
    <row r="671" spans="1:50" x14ac:dyDescent="0.3">
      <c r="A671" s="14">
        <v>663</v>
      </c>
      <c r="B671" s="14" t="s">
        <v>22</v>
      </c>
      <c r="C671" s="14" t="s">
        <v>1762</v>
      </c>
      <c r="D671" s="14"/>
      <c r="E671" s="14" t="s">
        <v>1763</v>
      </c>
      <c r="F671" s="14" t="s">
        <v>753</v>
      </c>
      <c r="G671" s="137">
        <f t="shared" si="40"/>
        <v>10</v>
      </c>
      <c r="H671" s="91"/>
      <c r="I671" s="91"/>
      <c r="J671" s="91">
        <v>1</v>
      </c>
      <c r="K671" s="91">
        <v>1</v>
      </c>
      <c r="L671" s="91"/>
      <c r="M671" s="91"/>
      <c r="N671" s="91">
        <v>2</v>
      </c>
      <c r="O671" s="91">
        <v>1</v>
      </c>
      <c r="P671" s="91"/>
      <c r="Q671" s="91"/>
      <c r="R671" s="91"/>
      <c r="S671" s="91"/>
      <c r="T671" s="91"/>
      <c r="U671" s="91"/>
      <c r="V671" s="91">
        <v>1</v>
      </c>
      <c r="W671" s="91">
        <v>1</v>
      </c>
      <c r="X671" s="91">
        <v>1</v>
      </c>
      <c r="Y671" s="91">
        <v>2</v>
      </c>
      <c r="Z671" s="91"/>
      <c r="AA671" s="91"/>
      <c r="AB671" s="91"/>
      <c r="AC671" s="132">
        <f>(VLOOKUP($H$8,Prices[],2,FALSE)*H671)+(VLOOKUP($I$8,Prices[],2,FALSE)*I671)+(VLOOKUP($J$8,Prices[],2,FALSE)*J671)+(VLOOKUP($K$8,Prices[],2,FALSE)*K671)+(VLOOKUP($L$8,Prices[],2,FALSE)*L671)+(VLOOKUP($M$8,Prices[],2,FALSE)*M671)+(VLOOKUP($N$8,Prices[],2,FALSE)*N671)+(VLOOKUP($T$8,Prices[],2,FALSE)*T671)+(VLOOKUP($U$8,Prices[],2,FALSE)*U671)+(VLOOKUP($V$8,Prices[],2,FALSE)*V671)+(VLOOKUP($W$8,Prices[],2,FALSE)*W671)+(VLOOKUP($X$8,Prices[],2,FALSE)*X671)+(VLOOKUP($Y$8,Prices[],2,FALSE)*Y671)+(VLOOKUP($Z$8,Prices[],2,FALSE)*Z671)+(VLOOKUP($AB$8,Prices[],2,FALSE)*AB671)+(VLOOKUP($O$8,Prices[],2,FALSE)*O671)+(VLOOKUP($P$8,Prices[],2,FALSE)*P671)+(VLOOKUP($Q$8,Prices[],2,FALSE)*Q671)+(VLOOKUP($R$8,Prices[],2,FALSE)*R671)+(VLOOKUP($AA$8,Prices[],2,FALSE)*AA671)+(VLOOKUP($S$8,Prices[],2,FALSE)*S671)</f>
        <v>1304000</v>
      </c>
      <c r="AE671" s="132">
        <f t="shared" si="41"/>
        <v>0</v>
      </c>
      <c r="AF671" s="91"/>
      <c r="AG671" s="91"/>
      <c r="AH671" s="91"/>
      <c r="AI671" s="91"/>
      <c r="AJ671" s="91"/>
      <c r="AK671" s="91"/>
      <c r="AL671" s="91"/>
      <c r="AM671" s="91"/>
      <c r="AN671" s="91"/>
      <c r="AO671" s="91"/>
      <c r="AP671" s="91"/>
      <c r="AQ671" s="91"/>
      <c r="AR671" s="91"/>
      <c r="AS671" s="91"/>
      <c r="AT671" s="91"/>
      <c r="AU671" s="132">
        <f>(VLOOKUP($AF$8,Prices[],2,FALSE)*AF671)+(VLOOKUP($AG$8,Prices[],2,FALSE)*AG671)+(VLOOKUP($AH$8,Prices[],2,FALSE)*AH671)+(VLOOKUP($AI$8,Prices[],2,FALSE)*AI671)+(VLOOKUP($AJ$8,Prices[],2,FALSE)*AJ671)+(VLOOKUP($AK$8,Prices[],2,FALSE)*AK671)+(VLOOKUP($AL$8,Prices[],2,FALSE)*AL671)+(VLOOKUP($AM$8,Prices[],2,FALSE)*AM671)+(VLOOKUP($AN$8,Prices[],2,FALSE)*AN671)+(VLOOKUP($AO$8,Prices[],2,FALSE)*AO671)+(VLOOKUP($AP$8,Prices[],2,FALSE)*AP671)+(VLOOKUP($AT$8,Prices[],2,FALSE)*AT671)+(VLOOKUP($AQ$8,Prices[],2,FALSE)*AQ671)+(VLOOKUP($AR$8,Prices[],2,FALSE)*AR671)+(VLOOKUP($AS$8,Prices[],2,FALSE)*AS671)</f>
        <v>0</v>
      </c>
      <c r="AV671" s="132">
        <f t="shared" si="42"/>
        <v>456400</v>
      </c>
      <c r="AW671" s="91" t="str">
        <f t="shared" si="43"/>
        <v xml:space="preserve"> </v>
      </c>
      <c r="AX671" s="91" t="str">
        <f>IFERROR(IF(VLOOKUP(C671,'Overdue Credits'!$A:$F,6,0)&gt;2,"High Risk Customer",IF(VLOOKUP(C671,'Overdue Credits'!$A:$F,6,0)&gt;0,"Medium Risk Customer","Low Risk Customer")),"Low Risk Customer")</f>
        <v>Low Risk Customer</v>
      </c>
    </row>
    <row r="672" spans="1:50" x14ac:dyDescent="0.3">
      <c r="A672" s="14">
        <v>664</v>
      </c>
      <c r="B672" s="14" t="s">
        <v>22</v>
      </c>
      <c r="C672" s="14" t="s">
        <v>1764</v>
      </c>
      <c r="D672" s="14"/>
      <c r="E672" s="14" t="s">
        <v>1765</v>
      </c>
      <c r="F672" s="14" t="s">
        <v>753</v>
      </c>
      <c r="G672" s="137">
        <f t="shared" si="40"/>
        <v>10</v>
      </c>
      <c r="H672" s="91"/>
      <c r="I672" s="91"/>
      <c r="J672" s="91">
        <v>1</v>
      </c>
      <c r="K672" s="91">
        <v>1</v>
      </c>
      <c r="L672" s="91"/>
      <c r="M672" s="91"/>
      <c r="N672" s="91">
        <v>2</v>
      </c>
      <c r="O672" s="91">
        <v>1</v>
      </c>
      <c r="P672" s="91"/>
      <c r="Q672" s="91"/>
      <c r="R672" s="91"/>
      <c r="S672" s="91"/>
      <c r="T672" s="91"/>
      <c r="U672" s="91"/>
      <c r="V672" s="91">
        <v>1</v>
      </c>
      <c r="W672" s="91">
        <v>1</v>
      </c>
      <c r="X672" s="91">
        <v>1</v>
      </c>
      <c r="Y672" s="91">
        <v>2</v>
      </c>
      <c r="Z672" s="91"/>
      <c r="AA672" s="91"/>
      <c r="AB672" s="91"/>
      <c r="AC672" s="132">
        <f>(VLOOKUP($H$8,Prices[],2,FALSE)*H672)+(VLOOKUP($I$8,Prices[],2,FALSE)*I672)+(VLOOKUP($J$8,Prices[],2,FALSE)*J672)+(VLOOKUP($K$8,Prices[],2,FALSE)*K672)+(VLOOKUP($L$8,Prices[],2,FALSE)*L672)+(VLOOKUP($M$8,Prices[],2,FALSE)*M672)+(VLOOKUP($N$8,Prices[],2,FALSE)*N672)+(VLOOKUP($T$8,Prices[],2,FALSE)*T672)+(VLOOKUP($U$8,Prices[],2,FALSE)*U672)+(VLOOKUP($V$8,Prices[],2,FALSE)*V672)+(VLOOKUP($W$8,Prices[],2,FALSE)*W672)+(VLOOKUP($X$8,Prices[],2,FALSE)*X672)+(VLOOKUP($Y$8,Prices[],2,FALSE)*Y672)+(VLOOKUP($Z$8,Prices[],2,FALSE)*Z672)+(VLOOKUP($AB$8,Prices[],2,FALSE)*AB672)+(VLOOKUP($O$8,Prices[],2,FALSE)*O672)+(VLOOKUP($P$8,Prices[],2,FALSE)*P672)+(VLOOKUP($Q$8,Prices[],2,FALSE)*Q672)+(VLOOKUP($R$8,Prices[],2,FALSE)*R672)+(VLOOKUP($AA$8,Prices[],2,FALSE)*AA672)+(VLOOKUP($S$8,Prices[],2,FALSE)*S672)</f>
        <v>1304000</v>
      </c>
      <c r="AE672" s="132">
        <f t="shared" si="41"/>
        <v>0</v>
      </c>
      <c r="AF672" s="91"/>
      <c r="AG672" s="91"/>
      <c r="AH672" s="91"/>
      <c r="AI672" s="91"/>
      <c r="AJ672" s="91"/>
      <c r="AK672" s="91"/>
      <c r="AL672" s="91"/>
      <c r="AM672" s="91"/>
      <c r="AN672" s="91"/>
      <c r="AO672" s="91"/>
      <c r="AP672" s="91"/>
      <c r="AQ672" s="91"/>
      <c r="AR672" s="91"/>
      <c r="AS672" s="91"/>
      <c r="AT672" s="91"/>
      <c r="AU672" s="132">
        <f>(VLOOKUP($AF$8,Prices[],2,FALSE)*AF672)+(VLOOKUP($AG$8,Prices[],2,FALSE)*AG672)+(VLOOKUP($AH$8,Prices[],2,FALSE)*AH672)+(VLOOKUP($AI$8,Prices[],2,FALSE)*AI672)+(VLOOKUP($AJ$8,Prices[],2,FALSE)*AJ672)+(VLOOKUP($AK$8,Prices[],2,FALSE)*AK672)+(VLOOKUP($AL$8,Prices[],2,FALSE)*AL672)+(VLOOKUP($AM$8,Prices[],2,FALSE)*AM672)+(VLOOKUP($AN$8,Prices[],2,FALSE)*AN672)+(VLOOKUP($AO$8,Prices[],2,FALSE)*AO672)+(VLOOKUP($AP$8,Prices[],2,FALSE)*AP672)+(VLOOKUP($AT$8,Prices[],2,FALSE)*AT672)+(VLOOKUP($AQ$8,Prices[],2,FALSE)*AQ672)+(VLOOKUP($AR$8,Prices[],2,FALSE)*AR672)+(VLOOKUP($AS$8,Prices[],2,FALSE)*AS672)</f>
        <v>0</v>
      </c>
      <c r="AV672" s="132">
        <f t="shared" si="42"/>
        <v>456400</v>
      </c>
      <c r="AW672" s="91" t="str">
        <f t="shared" si="43"/>
        <v xml:space="preserve"> </v>
      </c>
      <c r="AX672" s="91" t="str">
        <f>IFERROR(IF(VLOOKUP(C672,'Overdue Credits'!$A:$F,6,0)&gt;2,"High Risk Customer",IF(VLOOKUP(C672,'Overdue Credits'!$A:$F,6,0)&gt;0,"Medium Risk Customer","Low Risk Customer")),"Low Risk Customer")</f>
        <v>Low Risk Customer</v>
      </c>
    </row>
    <row r="673" spans="1:50" x14ac:dyDescent="0.3">
      <c r="A673" s="14">
        <v>665</v>
      </c>
      <c r="B673" s="14" t="s">
        <v>23</v>
      </c>
      <c r="C673" s="14" t="s">
        <v>1766</v>
      </c>
      <c r="D673" s="14"/>
      <c r="E673" s="14" t="s">
        <v>1767</v>
      </c>
      <c r="F673" s="14" t="s">
        <v>753</v>
      </c>
      <c r="G673" s="137">
        <f t="shared" si="40"/>
        <v>10</v>
      </c>
      <c r="H673" s="91"/>
      <c r="I673" s="91"/>
      <c r="J673" s="91"/>
      <c r="K673" s="91"/>
      <c r="L673" s="91"/>
      <c r="M673" s="91"/>
      <c r="N673" s="91">
        <v>2</v>
      </c>
      <c r="O673" s="91">
        <v>2</v>
      </c>
      <c r="P673" s="91"/>
      <c r="Q673" s="91"/>
      <c r="R673" s="91"/>
      <c r="S673" s="91"/>
      <c r="T673" s="91"/>
      <c r="U673" s="91"/>
      <c r="V673" s="91">
        <v>4</v>
      </c>
      <c r="W673" s="91"/>
      <c r="X673" s="91">
        <v>2</v>
      </c>
      <c r="Y673" s="91"/>
      <c r="Z673" s="91"/>
      <c r="AA673" s="91"/>
      <c r="AB673" s="91"/>
      <c r="AC673" s="132">
        <f>(VLOOKUP($H$8,Prices[],2,FALSE)*H673)+(VLOOKUP($I$8,Prices[],2,FALSE)*I673)+(VLOOKUP($J$8,Prices[],2,FALSE)*J673)+(VLOOKUP($K$8,Prices[],2,FALSE)*K673)+(VLOOKUP($L$8,Prices[],2,FALSE)*L673)+(VLOOKUP($M$8,Prices[],2,FALSE)*M673)+(VLOOKUP($N$8,Prices[],2,FALSE)*N673)+(VLOOKUP($T$8,Prices[],2,FALSE)*T673)+(VLOOKUP($U$8,Prices[],2,FALSE)*U673)+(VLOOKUP($V$8,Prices[],2,FALSE)*V673)+(VLOOKUP($W$8,Prices[],2,FALSE)*W673)+(VLOOKUP($X$8,Prices[],2,FALSE)*X673)+(VLOOKUP($Y$8,Prices[],2,FALSE)*Y673)+(VLOOKUP($Z$8,Prices[],2,FALSE)*Z673)+(VLOOKUP($AB$8,Prices[],2,FALSE)*AB673)+(VLOOKUP($O$8,Prices[],2,FALSE)*O673)+(VLOOKUP($P$8,Prices[],2,FALSE)*P673)+(VLOOKUP($Q$8,Prices[],2,FALSE)*Q673)+(VLOOKUP($R$8,Prices[],2,FALSE)*R673)+(VLOOKUP($AA$8,Prices[],2,FALSE)*AA673)+(VLOOKUP($S$8,Prices[],2,FALSE)*S673)</f>
        <v>1270000</v>
      </c>
      <c r="AE673" s="132">
        <f t="shared" si="41"/>
        <v>0</v>
      </c>
      <c r="AF673" s="91"/>
      <c r="AG673" s="91"/>
      <c r="AH673" s="91"/>
      <c r="AI673" s="91"/>
      <c r="AJ673" s="91"/>
      <c r="AK673" s="91"/>
      <c r="AL673" s="91"/>
      <c r="AM673" s="91"/>
      <c r="AN673" s="91"/>
      <c r="AO673" s="91"/>
      <c r="AP673" s="91"/>
      <c r="AQ673" s="91"/>
      <c r="AR673" s="91"/>
      <c r="AS673" s="91"/>
      <c r="AT673" s="91"/>
      <c r="AU673" s="132">
        <f>(VLOOKUP($AF$8,Prices[],2,FALSE)*AF673)+(VLOOKUP($AG$8,Prices[],2,FALSE)*AG673)+(VLOOKUP($AH$8,Prices[],2,FALSE)*AH673)+(VLOOKUP($AI$8,Prices[],2,FALSE)*AI673)+(VLOOKUP($AJ$8,Prices[],2,FALSE)*AJ673)+(VLOOKUP($AK$8,Prices[],2,FALSE)*AK673)+(VLOOKUP($AL$8,Prices[],2,FALSE)*AL673)+(VLOOKUP($AM$8,Prices[],2,FALSE)*AM673)+(VLOOKUP($AN$8,Prices[],2,FALSE)*AN673)+(VLOOKUP($AO$8,Prices[],2,FALSE)*AO673)+(VLOOKUP($AP$8,Prices[],2,FALSE)*AP673)+(VLOOKUP($AT$8,Prices[],2,FALSE)*AT673)+(VLOOKUP($AQ$8,Prices[],2,FALSE)*AQ673)+(VLOOKUP($AR$8,Prices[],2,FALSE)*AR673)+(VLOOKUP($AS$8,Prices[],2,FALSE)*AS673)</f>
        <v>0</v>
      </c>
      <c r="AV673" s="132">
        <f t="shared" si="42"/>
        <v>444500</v>
      </c>
      <c r="AW673" s="91" t="str">
        <f t="shared" si="43"/>
        <v xml:space="preserve"> </v>
      </c>
      <c r="AX673" s="91" t="str">
        <f>IFERROR(IF(VLOOKUP(C673,'Overdue Credits'!$A:$F,6,0)&gt;2,"High Risk Customer",IF(VLOOKUP(C673,'Overdue Credits'!$A:$F,6,0)&gt;0,"Medium Risk Customer","Low Risk Customer")),"Low Risk Customer")</f>
        <v>Low Risk Customer</v>
      </c>
    </row>
    <row r="674" spans="1:50" x14ac:dyDescent="0.3">
      <c r="A674" s="14">
        <v>666</v>
      </c>
      <c r="B674" s="14" t="s">
        <v>23</v>
      </c>
      <c r="C674" s="14" t="s">
        <v>1768</v>
      </c>
      <c r="D674" s="14"/>
      <c r="E674" s="14" t="s">
        <v>1769</v>
      </c>
      <c r="F674" s="14" t="s">
        <v>753</v>
      </c>
      <c r="G674" s="137">
        <f t="shared" si="40"/>
        <v>11</v>
      </c>
      <c r="H674" s="91"/>
      <c r="I674" s="91"/>
      <c r="J674" s="91"/>
      <c r="K674" s="91">
        <v>1</v>
      </c>
      <c r="L674" s="91"/>
      <c r="M674" s="91"/>
      <c r="N674" s="91">
        <v>4</v>
      </c>
      <c r="O674" s="91">
        <v>2</v>
      </c>
      <c r="P674" s="91"/>
      <c r="Q674" s="91"/>
      <c r="R674" s="91"/>
      <c r="S674" s="91"/>
      <c r="T674" s="91"/>
      <c r="U674" s="91"/>
      <c r="V674" s="91">
        <v>3</v>
      </c>
      <c r="W674" s="91"/>
      <c r="X674" s="91">
        <v>1</v>
      </c>
      <c r="Y674" s="91"/>
      <c r="Z674" s="91"/>
      <c r="AA674" s="91"/>
      <c r="AB674" s="91"/>
      <c r="AC674" s="132">
        <f>(VLOOKUP($H$8,Prices[],2,FALSE)*H674)+(VLOOKUP($I$8,Prices[],2,FALSE)*I674)+(VLOOKUP($J$8,Prices[],2,FALSE)*J674)+(VLOOKUP($K$8,Prices[],2,FALSE)*K674)+(VLOOKUP($L$8,Prices[],2,FALSE)*L674)+(VLOOKUP($M$8,Prices[],2,FALSE)*M674)+(VLOOKUP($N$8,Prices[],2,FALSE)*N674)+(VLOOKUP($T$8,Prices[],2,FALSE)*T674)+(VLOOKUP($U$8,Prices[],2,FALSE)*U674)+(VLOOKUP($V$8,Prices[],2,FALSE)*V674)+(VLOOKUP($W$8,Prices[],2,FALSE)*W674)+(VLOOKUP($X$8,Prices[],2,FALSE)*X674)+(VLOOKUP($Y$8,Prices[],2,FALSE)*Y674)+(VLOOKUP($Z$8,Prices[],2,FALSE)*Z674)+(VLOOKUP($AB$8,Prices[],2,FALSE)*AB674)+(VLOOKUP($O$8,Prices[],2,FALSE)*O674)+(VLOOKUP($P$8,Prices[],2,FALSE)*P674)+(VLOOKUP($Q$8,Prices[],2,FALSE)*Q674)+(VLOOKUP($R$8,Prices[],2,FALSE)*R674)+(VLOOKUP($AA$8,Prices[],2,FALSE)*AA674)+(VLOOKUP($S$8,Prices[],2,FALSE)*S674)</f>
        <v>1332000</v>
      </c>
      <c r="AE674" s="132">
        <f t="shared" si="41"/>
        <v>0</v>
      </c>
      <c r="AF674" s="91"/>
      <c r="AG674" s="91"/>
      <c r="AH674" s="91"/>
      <c r="AI674" s="91"/>
      <c r="AJ674" s="91"/>
      <c r="AK674" s="91"/>
      <c r="AL674" s="91"/>
      <c r="AM674" s="91"/>
      <c r="AN674" s="91"/>
      <c r="AO674" s="91"/>
      <c r="AP674" s="91"/>
      <c r="AQ674" s="91"/>
      <c r="AR674" s="91"/>
      <c r="AS674" s="91"/>
      <c r="AT674" s="91"/>
      <c r="AU674" s="132">
        <f>(VLOOKUP($AF$8,Prices[],2,FALSE)*AF674)+(VLOOKUP($AG$8,Prices[],2,FALSE)*AG674)+(VLOOKUP($AH$8,Prices[],2,FALSE)*AH674)+(VLOOKUP($AI$8,Prices[],2,FALSE)*AI674)+(VLOOKUP($AJ$8,Prices[],2,FALSE)*AJ674)+(VLOOKUP($AK$8,Prices[],2,FALSE)*AK674)+(VLOOKUP($AL$8,Prices[],2,FALSE)*AL674)+(VLOOKUP($AM$8,Prices[],2,FALSE)*AM674)+(VLOOKUP($AN$8,Prices[],2,FALSE)*AN674)+(VLOOKUP($AO$8,Prices[],2,FALSE)*AO674)+(VLOOKUP($AP$8,Prices[],2,FALSE)*AP674)+(VLOOKUP($AT$8,Prices[],2,FALSE)*AT674)+(VLOOKUP($AQ$8,Prices[],2,FALSE)*AQ674)+(VLOOKUP($AR$8,Prices[],2,FALSE)*AR674)+(VLOOKUP($AS$8,Prices[],2,FALSE)*AS674)</f>
        <v>0</v>
      </c>
      <c r="AV674" s="132">
        <f t="shared" si="42"/>
        <v>466199.99999999994</v>
      </c>
      <c r="AW674" s="91" t="str">
        <f t="shared" si="43"/>
        <v xml:space="preserve"> </v>
      </c>
      <c r="AX674" s="91" t="str">
        <f>IFERROR(IF(VLOOKUP(C674,'Overdue Credits'!$A:$F,6,0)&gt;2,"High Risk Customer",IF(VLOOKUP(C674,'Overdue Credits'!$A:$F,6,0)&gt;0,"Medium Risk Customer","Low Risk Customer")),"Low Risk Customer")</f>
        <v>Low Risk Customer</v>
      </c>
    </row>
    <row r="675" spans="1:50" x14ac:dyDescent="0.3">
      <c r="A675" s="14">
        <v>667</v>
      </c>
      <c r="B675" s="14" t="s">
        <v>23</v>
      </c>
      <c r="C675" s="14" t="s">
        <v>1770</v>
      </c>
      <c r="D675" s="14"/>
      <c r="E675" s="14" t="s">
        <v>1771</v>
      </c>
      <c r="F675" s="14" t="s">
        <v>753</v>
      </c>
      <c r="G675" s="137">
        <f t="shared" si="40"/>
        <v>11</v>
      </c>
      <c r="H675" s="91"/>
      <c r="I675" s="91"/>
      <c r="J675" s="91"/>
      <c r="K675" s="91">
        <v>2</v>
      </c>
      <c r="L675" s="91"/>
      <c r="M675" s="91"/>
      <c r="N675" s="91">
        <v>4</v>
      </c>
      <c r="O675" s="91">
        <v>1</v>
      </c>
      <c r="P675" s="91"/>
      <c r="Q675" s="91"/>
      <c r="R675" s="91"/>
      <c r="S675" s="91"/>
      <c r="T675" s="91"/>
      <c r="U675" s="91"/>
      <c r="V675" s="91">
        <v>3</v>
      </c>
      <c r="W675" s="91"/>
      <c r="X675" s="91">
        <v>1</v>
      </c>
      <c r="Y675" s="91"/>
      <c r="Z675" s="91"/>
      <c r="AA675" s="91"/>
      <c r="AB675" s="91"/>
      <c r="AC675" s="132">
        <f>(VLOOKUP($H$8,Prices[],2,FALSE)*H675)+(VLOOKUP($I$8,Prices[],2,FALSE)*I675)+(VLOOKUP($J$8,Prices[],2,FALSE)*J675)+(VLOOKUP($K$8,Prices[],2,FALSE)*K675)+(VLOOKUP($L$8,Prices[],2,FALSE)*L675)+(VLOOKUP($M$8,Prices[],2,FALSE)*M675)+(VLOOKUP($N$8,Prices[],2,FALSE)*N675)+(VLOOKUP($T$8,Prices[],2,FALSE)*T675)+(VLOOKUP($U$8,Prices[],2,FALSE)*U675)+(VLOOKUP($V$8,Prices[],2,FALSE)*V675)+(VLOOKUP($W$8,Prices[],2,FALSE)*W675)+(VLOOKUP($X$8,Prices[],2,FALSE)*X675)+(VLOOKUP($Y$8,Prices[],2,FALSE)*Y675)+(VLOOKUP($Z$8,Prices[],2,FALSE)*Z675)+(VLOOKUP($AB$8,Prices[],2,FALSE)*AB675)+(VLOOKUP($O$8,Prices[],2,FALSE)*O675)+(VLOOKUP($P$8,Prices[],2,FALSE)*P675)+(VLOOKUP($Q$8,Prices[],2,FALSE)*Q675)+(VLOOKUP($R$8,Prices[],2,FALSE)*R675)+(VLOOKUP($AA$8,Prices[],2,FALSE)*AA675)+(VLOOKUP($S$8,Prices[],2,FALSE)*S675)</f>
        <v>1295500</v>
      </c>
      <c r="AE675" s="132">
        <f t="shared" si="41"/>
        <v>3</v>
      </c>
      <c r="AF675" s="91"/>
      <c r="AG675" s="91"/>
      <c r="AH675" s="91"/>
      <c r="AI675" s="91"/>
      <c r="AJ675" s="91"/>
      <c r="AK675" s="91"/>
      <c r="AL675" s="91"/>
      <c r="AM675" s="91"/>
      <c r="AN675" s="91"/>
      <c r="AO675" s="91"/>
      <c r="AP675" s="91">
        <v>3</v>
      </c>
      <c r="AQ675" s="91"/>
      <c r="AR675" s="91"/>
      <c r="AS675" s="91"/>
      <c r="AT675" s="91"/>
      <c r="AU675" s="132">
        <f>(VLOOKUP($AF$8,Prices[],2,FALSE)*AF675)+(VLOOKUP($AG$8,Prices[],2,FALSE)*AG675)+(VLOOKUP($AH$8,Prices[],2,FALSE)*AH675)+(VLOOKUP($AI$8,Prices[],2,FALSE)*AI675)+(VLOOKUP($AJ$8,Prices[],2,FALSE)*AJ675)+(VLOOKUP($AK$8,Prices[],2,FALSE)*AK675)+(VLOOKUP($AL$8,Prices[],2,FALSE)*AL675)+(VLOOKUP($AM$8,Prices[],2,FALSE)*AM675)+(VLOOKUP($AN$8,Prices[],2,FALSE)*AN675)+(VLOOKUP($AO$8,Prices[],2,FALSE)*AO675)+(VLOOKUP($AP$8,Prices[],2,FALSE)*AP675)+(VLOOKUP($AT$8,Prices[],2,FALSE)*AT675)+(VLOOKUP($AQ$8,Prices[],2,FALSE)*AQ675)+(VLOOKUP($AR$8,Prices[],2,FALSE)*AR675)+(VLOOKUP($AS$8,Prices[],2,FALSE)*AS675)</f>
        <v>315000</v>
      </c>
      <c r="AV675" s="132">
        <f t="shared" si="42"/>
        <v>453425</v>
      </c>
      <c r="AW675" s="91" t="str">
        <f t="shared" si="43"/>
        <v>Credit is within Limit</v>
      </c>
      <c r="AX675" s="91" t="str">
        <f>IFERROR(IF(VLOOKUP(C675,'Overdue Credits'!$A:$F,6,0)&gt;2,"High Risk Customer",IF(VLOOKUP(C675,'Overdue Credits'!$A:$F,6,0)&gt;0,"Medium Risk Customer","Low Risk Customer")),"Low Risk Customer")</f>
        <v>Low Risk Customer</v>
      </c>
    </row>
    <row r="676" spans="1:50" x14ac:dyDescent="0.3">
      <c r="A676" s="14">
        <v>668</v>
      </c>
      <c r="B676" s="14" t="s">
        <v>23</v>
      </c>
      <c r="C676" s="14" t="s">
        <v>1772</v>
      </c>
      <c r="D676" s="14"/>
      <c r="E676" s="14" t="s">
        <v>1773</v>
      </c>
      <c r="F676" s="14" t="s">
        <v>753</v>
      </c>
      <c r="G676" s="137">
        <f t="shared" si="40"/>
        <v>11</v>
      </c>
      <c r="H676" s="91"/>
      <c r="I676" s="91"/>
      <c r="J676" s="91"/>
      <c r="K676" s="91">
        <v>2</v>
      </c>
      <c r="L676" s="91"/>
      <c r="M676" s="91"/>
      <c r="N676" s="91">
        <v>3</v>
      </c>
      <c r="O676" s="91">
        <v>2</v>
      </c>
      <c r="P676" s="91"/>
      <c r="Q676" s="91"/>
      <c r="R676" s="91"/>
      <c r="S676" s="91"/>
      <c r="T676" s="91"/>
      <c r="U676" s="91"/>
      <c r="V676" s="91">
        <v>3</v>
      </c>
      <c r="W676" s="91"/>
      <c r="X676" s="91">
        <v>1</v>
      </c>
      <c r="Y676" s="91"/>
      <c r="Z676" s="91"/>
      <c r="AA676" s="91"/>
      <c r="AB676" s="91"/>
      <c r="AC676" s="132">
        <f>(VLOOKUP($H$8,Prices[],2,FALSE)*H676)+(VLOOKUP($I$8,Prices[],2,FALSE)*I676)+(VLOOKUP($J$8,Prices[],2,FALSE)*J676)+(VLOOKUP($K$8,Prices[],2,FALSE)*K676)+(VLOOKUP($L$8,Prices[],2,FALSE)*L676)+(VLOOKUP($M$8,Prices[],2,FALSE)*M676)+(VLOOKUP($N$8,Prices[],2,FALSE)*N676)+(VLOOKUP($T$8,Prices[],2,FALSE)*T676)+(VLOOKUP($U$8,Prices[],2,FALSE)*U676)+(VLOOKUP($V$8,Prices[],2,FALSE)*V676)+(VLOOKUP($W$8,Prices[],2,FALSE)*W676)+(VLOOKUP($X$8,Prices[],2,FALSE)*X676)+(VLOOKUP($Y$8,Prices[],2,FALSE)*Y676)+(VLOOKUP($Z$8,Prices[],2,FALSE)*Z676)+(VLOOKUP($AB$8,Prices[],2,FALSE)*AB676)+(VLOOKUP($O$8,Prices[],2,FALSE)*O676)+(VLOOKUP($P$8,Prices[],2,FALSE)*P676)+(VLOOKUP($Q$8,Prices[],2,FALSE)*Q676)+(VLOOKUP($R$8,Prices[],2,FALSE)*R676)+(VLOOKUP($AA$8,Prices[],2,FALSE)*AA676)+(VLOOKUP($S$8,Prices[],2,FALSE)*S676)</f>
        <v>1401000</v>
      </c>
      <c r="AE676" s="132">
        <f t="shared" si="41"/>
        <v>3</v>
      </c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>
        <v>3</v>
      </c>
      <c r="AQ676" s="91"/>
      <c r="AR676" s="91"/>
      <c r="AS676" s="91"/>
      <c r="AT676" s="91"/>
      <c r="AU676" s="132">
        <f>(VLOOKUP($AF$8,Prices[],2,FALSE)*AF676)+(VLOOKUP($AG$8,Prices[],2,FALSE)*AG676)+(VLOOKUP($AH$8,Prices[],2,FALSE)*AH676)+(VLOOKUP($AI$8,Prices[],2,FALSE)*AI676)+(VLOOKUP($AJ$8,Prices[],2,FALSE)*AJ676)+(VLOOKUP($AK$8,Prices[],2,FALSE)*AK676)+(VLOOKUP($AL$8,Prices[],2,FALSE)*AL676)+(VLOOKUP($AM$8,Prices[],2,FALSE)*AM676)+(VLOOKUP($AN$8,Prices[],2,FALSE)*AN676)+(VLOOKUP($AO$8,Prices[],2,FALSE)*AO676)+(VLOOKUP($AP$8,Prices[],2,FALSE)*AP676)+(VLOOKUP($AT$8,Prices[],2,FALSE)*AT676)+(VLOOKUP($AQ$8,Prices[],2,FALSE)*AQ676)+(VLOOKUP($AR$8,Prices[],2,FALSE)*AR676)+(VLOOKUP($AS$8,Prices[],2,FALSE)*AS676)</f>
        <v>315000</v>
      </c>
      <c r="AV676" s="132">
        <f t="shared" si="42"/>
        <v>490349.99999999994</v>
      </c>
      <c r="AW676" s="91" t="str">
        <f t="shared" si="43"/>
        <v>Credit is within Limit</v>
      </c>
      <c r="AX676" s="91" t="str">
        <f>IFERROR(IF(VLOOKUP(C676,'Overdue Credits'!$A:$F,6,0)&gt;2,"High Risk Customer",IF(VLOOKUP(C676,'Overdue Credits'!$A:$F,6,0)&gt;0,"Medium Risk Customer","Low Risk Customer")),"Low Risk Customer")</f>
        <v>Low Risk Customer</v>
      </c>
    </row>
    <row r="677" spans="1:50" x14ac:dyDescent="0.3">
      <c r="A677" s="14">
        <v>669</v>
      </c>
      <c r="B677" s="14" t="s">
        <v>23</v>
      </c>
      <c r="C677" s="14" t="s">
        <v>1774</v>
      </c>
      <c r="D677" s="14"/>
      <c r="E677" s="14" t="s">
        <v>1775</v>
      </c>
      <c r="F677" s="14" t="s">
        <v>753</v>
      </c>
      <c r="G677" s="137">
        <f t="shared" si="40"/>
        <v>10</v>
      </c>
      <c r="H677" s="91"/>
      <c r="I677" s="91"/>
      <c r="J677" s="91"/>
      <c r="K677" s="91">
        <v>1</v>
      </c>
      <c r="L677" s="91"/>
      <c r="M677" s="91"/>
      <c r="N677" s="91">
        <v>1</v>
      </c>
      <c r="O677" s="91">
        <v>1</v>
      </c>
      <c r="P677" s="91"/>
      <c r="Q677" s="91"/>
      <c r="R677" s="91"/>
      <c r="S677" s="91"/>
      <c r="T677" s="91"/>
      <c r="U677" s="91"/>
      <c r="V677" s="91">
        <v>6</v>
      </c>
      <c r="W677" s="91"/>
      <c r="X677" s="91">
        <v>1</v>
      </c>
      <c r="Y677" s="91"/>
      <c r="Z677" s="91"/>
      <c r="AA677" s="91"/>
      <c r="AB677" s="91"/>
      <c r="AC677" s="132">
        <f>(VLOOKUP($H$8,Prices[],2,FALSE)*H677)+(VLOOKUP($I$8,Prices[],2,FALSE)*I677)+(VLOOKUP($J$8,Prices[],2,FALSE)*J677)+(VLOOKUP($K$8,Prices[],2,FALSE)*K677)+(VLOOKUP($L$8,Prices[],2,FALSE)*L677)+(VLOOKUP($M$8,Prices[],2,FALSE)*M677)+(VLOOKUP($N$8,Prices[],2,FALSE)*N677)+(VLOOKUP($T$8,Prices[],2,FALSE)*T677)+(VLOOKUP($U$8,Prices[],2,FALSE)*U677)+(VLOOKUP($V$8,Prices[],2,FALSE)*V677)+(VLOOKUP($W$8,Prices[],2,FALSE)*W677)+(VLOOKUP($X$8,Prices[],2,FALSE)*X677)+(VLOOKUP($Y$8,Prices[],2,FALSE)*Y677)+(VLOOKUP($Z$8,Prices[],2,FALSE)*Z677)+(VLOOKUP($AB$8,Prices[],2,FALSE)*AB677)+(VLOOKUP($O$8,Prices[],2,FALSE)*O677)+(VLOOKUP($P$8,Prices[],2,FALSE)*P677)+(VLOOKUP($Q$8,Prices[],2,FALSE)*Q677)+(VLOOKUP($R$8,Prices[],2,FALSE)*R677)+(VLOOKUP($AA$8,Prices[],2,FALSE)*AA677)+(VLOOKUP($S$8,Prices[],2,FALSE)*S677)</f>
        <v>1207500</v>
      </c>
      <c r="AE677" s="132">
        <f t="shared" si="41"/>
        <v>3</v>
      </c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>
        <v>3</v>
      </c>
      <c r="AQ677" s="91"/>
      <c r="AR677" s="91"/>
      <c r="AS677" s="91"/>
      <c r="AT677" s="91"/>
      <c r="AU677" s="132">
        <f>(VLOOKUP($AF$8,Prices[],2,FALSE)*AF677)+(VLOOKUP($AG$8,Prices[],2,FALSE)*AG677)+(VLOOKUP($AH$8,Prices[],2,FALSE)*AH677)+(VLOOKUP($AI$8,Prices[],2,FALSE)*AI677)+(VLOOKUP($AJ$8,Prices[],2,FALSE)*AJ677)+(VLOOKUP($AK$8,Prices[],2,FALSE)*AK677)+(VLOOKUP($AL$8,Prices[],2,FALSE)*AL677)+(VLOOKUP($AM$8,Prices[],2,FALSE)*AM677)+(VLOOKUP($AN$8,Prices[],2,FALSE)*AN677)+(VLOOKUP($AO$8,Prices[],2,FALSE)*AO677)+(VLOOKUP($AP$8,Prices[],2,FALSE)*AP677)+(VLOOKUP($AT$8,Prices[],2,FALSE)*AT677)+(VLOOKUP($AQ$8,Prices[],2,FALSE)*AQ677)+(VLOOKUP($AR$8,Prices[],2,FALSE)*AR677)+(VLOOKUP($AS$8,Prices[],2,FALSE)*AS677)</f>
        <v>315000</v>
      </c>
      <c r="AV677" s="132">
        <f t="shared" si="42"/>
        <v>422625</v>
      </c>
      <c r="AW677" s="91" t="str">
        <f t="shared" si="43"/>
        <v>Credit is within Limit</v>
      </c>
      <c r="AX677" s="91" t="str">
        <f>IFERROR(IF(VLOOKUP(C677,'Overdue Credits'!$A:$F,6,0)&gt;2,"High Risk Customer",IF(VLOOKUP(C677,'Overdue Credits'!$A:$F,6,0)&gt;0,"Medium Risk Customer","Low Risk Customer")),"Low Risk Customer")</f>
        <v>Low Risk Customer</v>
      </c>
    </row>
    <row r="678" spans="1:50" x14ac:dyDescent="0.3">
      <c r="A678" s="14">
        <v>670</v>
      </c>
      <c r="B678" s="14" t="s">
        <v>23</v>
      </c>
      <c r="C678" s="14" t="s">
        <v>1776</v>
      </c>
      <c r="D678" s="14"/>
      <c r="E678" s="14" t="s">
        <v>1777</v>
      </c>
      <c r="F678" s="14" t="s">
        <v>753</v>
      </c>
      <c r="G678" s="137">
        <f t="shared" si="40"/>
        <v>10</v>
      </c>
      <c r="H678" s="91"/>
      <c r="I678" s="91"/>
      <c r="J678" s="91"/>
      <c r="K678" s="91">
        <v>1</v>
      </c>
      <c r="L678" s="91"/>
      <c r="M678" s="91"/>
      <c r="N678" s="91">
        <v>3</v>
      </c>
      <c r="O678" s="91">
        <v>2</v>
      </c>
      <c r="P678" s="91"/>
      <c r="Q678" s="91"/>
      <c r="R678" s="91"/>
      <c r="S678" s="91"/>
      <c r="T678" s="91"/>
      <c r="U678" s="91"/>
      <c r="V678" s="91">
        <v>3</v>
      </c>
      <c r="W678" s="91"/>
      <c r="X678" s="91">
        <v>1</v>
      </c>
      <c r="Y678" s="91"/>
      <c r="Z678" s="91"/>
      <c r="AA678" s="91"/>
      <c r="AB678" s="91"/>
      <c r="AC678" s="132">
        <f>(VLOOKUP($H$8,Prices[],2,FALSE)*H678)+(VLOOKUP($I$8,Prices[],2,FALSE)*I678)+(VLOOKUP($J$8,Prices[],2,FALSE)*J678)+(VLOOKUP($K$8,Prices[],2,FALSE)*K678)+(VLOOKUP($L$8,Prices[],2,FALSE)*L678)+(VLOOKUP($M$8,Prices[],2,FALSE)*M678)+(VLOOKUP($N$8,Prices[],2,FALSE)*N678)+(VLOOKUP($T$8,Prices[],2,FALSE)*T678)+(VLOOKUP($U$8,Prices[],2,FALSE)*U678)+(VLOOKUP($V$8,Prices[],2,FALSE)*V678)+(VLOOKUP($W$8,Prices[],2,FALSE)*W678)+(VLOOKUP($X$8,Prices[],2,FALSE)*X678)+(VLOOKUP($Y$8,Prices[],2,FALSE)*Y678)+(VLOOKUP($Z$8,Prices[],2,FALSE)*Z678)+(VLOOKUP($AB$8,Prices[],2,FALSE)*AB678)+(VLOOKUP($O$8,Prices[],2,FALSE)*O678)+(VLOOKUP($P$8,Prices[],2,FALSE)*P678)+(VLOOKUP($Q$8,Prices[],2,FALSE)*Q678)+(VLOOKUP($R$8,Prices[],2,FALSE)*R678)+(VLOOKUP($AA$8,Prices[],2,FALSE)*AA678)+(VLOOKUP($S$8,Prices[],2,FALSE)*S678)</f>
        <v>1248500</v>
      </c>
      <c r="AE678" s="132">
        <f t="shared" si="41"/>
        <v>0</v>
      </c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  <c r="AT678" s="91"/>
      <c r="AU678" s="132">
        <f>(VLOOKUP($AF$8,Prices[],2,FALSE)*AF678)+(VLOOKUP($AG$8,Prices[],2,FALSE)*AG678)+(VLOOKUP($AH$8,Prices[],2,FALSE)*AH678)+(VLOOKUP($AI$8,Prices[],2,FALSE)*AI678)+(VLOOKUP($AJ$8,Prices[],2,FALSE)*AJ678)+(VLOOKUP($AK$8,Prices[],2,FALSE)*AK678)+(VLOOKUP($AL$8,Prices[],2,FALSE)*AL678)+(VLOOKUP($AM$8,Prices[],2,FALSE)*AM678)+(VLOOKUP($AN$8,Prices[],2,FALSE)*AN678)+(VLOOKUP($AO$8,Prices[],2,FALSE)*AO678)+(VLOOKUP($AP$8,Prices[],2,FALSE)*AP678)+(VLOOKUP($AT$8,Prices[],2,FALSE)*AT678)+(VLOOKUP($AQ$8,Prices[],2,FALSE)*AQ678)+(VLOOKUP($AR$8,Prices[],2,FALSE)*AR678)+(VLOOKUP($AS$8,Prices[],2,FALSE)*AS678)</f>
        <v>0</v>
      </c>
      <c r="AV678" s="132">
        <f t="shared" si="42"/>
        <v>436975</v>
      </c>
      <c r="AW678" s="91" t="str">
        <f t="shared" si="43"/>
        <v xml:space="preserve"> </v>
      </c>
      <c r="AX678" s="91" t="str">
        <f>IFERROR(IF(VLOOKUP(C678,'Overdue Credits'!$A:$F,6,0)&gt;2,"High Risk Customer",IF(VLOOKUP(C678,'Overdue Credits'!$A:$F,6,0)&gt;0,"Medium Risk Customer","Low Risk Customer")),"Low Risk Customer")</f>
        <v>Low Risk Customer</v>
      </c>
    </row>
    <row r="679" spans="1:50" x14ac:dyDescent="0.3">
      <c r="A679" s="14">
        <v>671</v>
      </c>
      <c r="B679" s="14" t="s">
        <v>23</v>
      </c>
      <c r="C679" s="14" t="s">
        <v>1778</v>
      </c>
      <c r="D679" s="14"/>
      <c r="E679" s="14" t="s">
        <v>1779</v>
      </c>
      <c r="F679" s="14" t="s">
        <v>753</v>
      </c>
      <c r="G679" s="137">
        <f t="shared" si="40"/>
        <v>10</v>
      </c>
      <c r="H679" s="91"/>
      <c r="I679" s="91"/>
      <c r="J679" s="91"/>
      <c r="K679" s="91">
        <v>1</v>
      </c>
      <c r="L679" s="91"/>
      <c r="M679" s="91"/>
      <c r="N679" s="91">
        <v>3</v>
      </c>
      <c r="O679" s="91">
        <v>2</v>
      </c>
      <c r="P679" s="91"/>
      <c r="Q679" s="91"/>
      <c r="R679" s="91"/>
      <c r="S679" s="91"/>
      <c r="T679" s="91"/>
      <c r="U679" s="91"/>
      <c r="V679" s="91">
        <v>3</v>
      </c>
      <c r="W679" s="91"/>
      <c r="X679" s="91">
        <v>1</v>
      </c>
      <c r="Y679" s="91"/>
      <c r="Z679" s="91"/>
      <c r="AA679" s="91"/>
      <c r="AB679" s="91"/>
      <c r="AC679" s="132">
        <f>(VLOOKUP($H$8,Prices[],2,FALSE)*H679)+(VLOOKUP($I$8,Prices[],2,FALSE)*I679)+(VLOOKUP($J$8,Prices[],2,FALSE)*J679)+(VLOOKUP($K$8,Prices[],2,FALSE)*K679)+(VLOOKUP($L$8,Prices[],2,FALSE)*L679)+(VLOOKUP($M$8,Prices[],2,FALSE)*M679)+(VLOOKUP($N$8,Prices[],2,FALSE)*N679)+(VLOOKUP($T$8,Prices[],2,FALSE)*T679)+(VLOOKUP($U$8,Prices[],2,FALSE)*U679)+(VLOOKUP($V$8,Prices[],2,FALSE)*V679)+(VLOOKUP($W$8,Prices[],2,FALSE)*W679)+(VLOOKUP($X$8,Prices[],2,FALSE)*X679)+(VLOOKUP($Y$8,Prices[],2,FALSE)*Y679)+(VLOOKUP($Z$8,Prices[],2,FALSE)*Z679)+(VLOOKUP($AB$8,Prices[],2,FALSE)*AB679)+(VLOOKUP($O$8,Prices[],2,FALSE)*O679)+(VLOOKUP($P$8,Prices[],2,FALSE)*P679)+(VLOOKUP($Q$8,Prices[],2,FALSE)*Q679)+(VLOOKUP($R$8,Prices[],2,FALSE)*R679)+(VLOOKUP($AA$8,Prices[],2,FALSE)*AA679)+(VLOOKUP($S$8,Prices[],2,FALSE)*S679)</f>
        <v>1248500</v>
      </c>
      <c r="AE679" s="132">
        <f t="shared" si="41"/>
        <v>0</v>
      </c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  <c r="AT679" s="91"/>
      <c r="AU679" s="132">
        <f>(VLOOKUP($AF$8,Prices[],2,FALSE)*AF679)+(VLOOKUP($AG$8,Prices[],2,FALSE)*AG679)+(VLOOKUP($AH$8,Prices[],2,FALSE)*AH679)+(VLOOKUP($AI$8,Prices[],2,FALSE)*AI679)+(VLOOKUP($AJ$8,Prices[],2,FALSE)*AJ679)+(VLOOKUP($AK$8,Prices[],2,FALSE)*AK679)+(VLOOKUP($AL$8,Prices[],2,FALSE)*AL679)+(VLOOKUP($AM$8,Prices[],2,FALSE)*AM679)+(VLOOKUP($AN$8,Prices[],2,FALSE)*AN679)+(VLOOKUP($AO$8,Prices[],2,FALSE)*AO679)+(VLOOKUP($AP$8,Prices[],2,FALSE)*AP679)+(VLOOKUP($AT$8,Prices[],2,FALSE)*AT679)+(VLOOKUP($AQ$8,Prices[],2,FALSE)*AQ679)+(VLOOKUP($AR$8,Prices[],2,FALSE)*AR679)+(VLOOKUP($AS$8,Prices[],2,FALSE)*AS679)</f>
        <v>0</v>
      </c>
      <c r="AV679" s="132">
        <f t="shared" si="42"/>
        <v>436975</v>
      </c>
      <c r="AW679" s="91" t="str">
        <f t="shared" si="43"/>
        <v xml:space="preserve"> </v>
      </c>
      <c r="AX679" s="91" t="str">
        <f>IFERROR(IF(VLOOKUP(C679,'Overdue Credits'!$A:$F,6,0)&gt;2,"High Risk Customer",IF(VLOOKUP(C679,'Overdue Credits'!$A:$F,6,0)&gt;0,"Medium Risk Customer","Low Risk Customer")),"Low Risk Customer")</f>
        <v>Low Risk Customer</v>
      </c>
    </row>
    <row r="680" spans="1:50" x14ac:dyDescent="0.3">
      <c r="A680" s="14">
        <v>672</v>
      </c>
      <c r="B680" s="14" t="s">
        <v>23</v>
      </c>
      <c r="C680" s="14" t="s">
        <v>1780</v>
      </c>
      <c r="D680" s="14"/>
      <c r="E680" s="14" t="s">
        <v>1781</v>
      </c>
      <c r="F680" s="14" t="s">
        <v>753</v>
      </c>
      <c r="G680" s="137">
        <f t="shared" si="40"/>
        <v>10</v>
      </c>
      <c r="H680" s="91"/>
      <c r="I680" s="91"/>
      <c r="J680" s="91"/>
      <c r="K680" s="91">
        <v>2</v>
      </c>
      <c r="L680" s="91"/>
      <c r="M680" s="91"/>
      <c r="N680" s="91">
        <v>3</v>
      </c>
      <c r="O680" s="91">
        <v>2</v>
      </c>
      <c r="P680" s="91"/>
      <c r="Q680" s="91"/>
      <c r="R680" s="91"/>
      <c r="S680" s="91"/>
      <c r="T680" s="91"/>
      <c r="U680" s="91"/>
      <c r="V680" s="91">
        <v>3</v>
      </c>
      <c r="W680" s="91"/>
      <c r="X680" s="91"/>
      <c r="Y680" s="91"/>
      <c r="Z680" s="91"/>
      <c r="AA680" s="91"/>
      <c r="AB680" s="91"/>
      <c r="AC680" s="132">
        <f>(VLOOKUP($H$8,Prices[],2,FALSE)*H680)+(VLOOKUP($I$8,Prices[],2,FALSE)*I680)+(VLOOKUP($J$8,Prices[],2,FALSE)*J680)+(VLOOKUP($K$8,Prices[],2,FALSE)*K680)+(VLOOKUP($L$8,Prices[],2,FALSE)*L680)+(VLOOKUP($M$8,Prices[],2,FALSE)*M680)+(VLOOKUP($N$8,Prices[],2,FALSE)*N680)+(VLOOKUP($T$8,Prices[],2,FALSE)*T680)+(VLOOKUP($U$8,Prices[],2,FALSE)*U680)+(VLOOKUP($V$8,Prices[],2,FALSE)*V680)+(VLOOKUP($W$8,Prices[],2,FALSE)*W680)+(VLOOKUP($X$8,Prices[],2,FALSE)*X680)+(VLOOKUP($Y$8,Prices[],2,FALSE)*Y680)+(VLOOKUP($Z$8,Prices[],2,FALSE)*Z680)+(VLOOKUP($AB$8,Prices[],2,FALSE)*AB680)+(VLOOKUP($O$8,Prices[],2,FALSE)*O680)+(VLOOKUP($P$8,Prices[],2,FALSE)*P680)+(VLOOKUP($Q$8,Prices[],2,FALSE)*Q680)+(VLOOKUP($R$8,Prices[],2,FALSE)*R680)+(VLOOKUP($AA$8,Prices[],2,FALSE)*AA680)+(VLOOKUP($S$8,Prices[],2,FALSE)*S680)</f>
        <v>1248500</v>
      </c>
      <c r="AE680" s="132">
        <f t="shared" si="41"/>
        <v>0</v>
      </c>
      <c r="AF680" s="91"/>
      <c r="AG680" s="91"/>
      <c r="AH680" s="91"/>
      <c r="AI680" s="91"/>
      <c r="AJ680" s="91"/>
      <c r="AK680" s="91"/>
      <c r="AL680" s="91"/>
      <c r="AM680" s="91"/>
      <c r="AN680" s="91"/>
      <c r="AO680" s="91"/>
      <c r="AP680" s="91"/>
      <c r="AQ680" s="91"/>
      <c r="AR680" s="91"/>
      <c r="AS680" s="91"/>
      <c r="AT680" s="91"/>
      <c r="AU680" s="132">
        <f>(VLOOKUP($AF$8,Prices[],2,FALSE)*AF680)+(VLOOKUP($AG$8,Prices[],2,FALSE)*AG680)+(VLOOKUP($AH$8,Prices[],2,FALSE)*AH680)+(VLOOKUP($AI$8,Prices[],2,FALSE)*AI680)+(VLOOKUP($AJ$8,Prices[],2,FALSE)*AJ680)+(VLOOKUP($AK$8,Prices[],2,FALSE)*AK680)+(VLOOKUP($AL$8,Prices[],2,FALSE)*AL680)+(VLOOKUP($AM$8,Prices[],2,FALSE)*AM680)+(VLOOKUP($AN$8,Prices[],2,FALSE)*AN680)+(VLOOKUP($AO$8,Prices[],2,FALSE)*AO680)+(VLOOKUP($AP$8,Prices[],2,FALSE)*AP680)+(VLOOKUP($AT$8,Prices[],2,FALSE)*AT680)+(VLOOKUP($AQ$8,Prices[],2,FALSE)*AQ680)+(VLOOKUP($AR$8,Prices[],2,FALSE)*AR680)+(VLOOKUP($AS$8,Prices[],2,FALSE)*AS680)</f>
        <v>0</v>
      </c>
      <c r="AV680" s="132">
        <f t="shared" si="42"/>
        <v>436975</v>
      </c>
      <c r="AW680" s="91" t="str">
        <f t="shared" si="43"/>
        <v xml:space="preserve"> </v>
      </c>
      <c r="AX680" s="91" t="str">
        <f>IFERROR(IF(VLOOKUP(C680,'Overdue Credits'!$A:$F,6,0)&gt;2,"High Risk Customer",IF(VLOOKUP(C680,'Overdue Credits'!$A:$F,6,0)&gt;0,"Medium Risk Customer","Low Risk Customer")),"Low Risk Customer")</f>
        <v>Low Risk Customer</v>
      </c>
    </row>
    <row r="681" spans="1:50" x14ac:dyDescent="0.3">
      <c r="A681" s="14">
        <v>673</v>
      </c>
      <c r="B681" s="14" t="s">
        <v>23</v>
      </c>
      <c r="C681" s="14" t="s">
        <v>1782</v>
      </c>
      <c r="D681" s="14"/>
      <c r="E681" s="14" t="s">
        <v>1783</v>
      </c>
      <c r="F681" s="14" t="s">
        <v>753</v>
      </c>
      <c r="G681" s="137">
        <f t="shared" si="40"/>
        <v>10</v>
      </c>
      <c r="H681" s="91"/>
      <c r="I681" s="91"/>
      <c r="J681" s="91"/>
      <c r="K681" s="91">
        <v>2</v>
      </c>
      <c r="L681" s="91"/>
      <c r="M681" s="91"/>
      <c r="N681" s="91">
        <v>3</v>
      </c>
      <c r="O681" s="91">
        <v>2</v>
      </c>
      <c r="P681" s="91"/>
      <c r="Q681" s="91"/>
      <c r="R681" s="91"/>
      <c r="S681" s="91"/>
      <c r="T681" s="91"/>
      <c r="U681" s="91"/>
      <c r="V681" s="91">
        <v>3</v>
      </c>
      <c r="W681" s="91"/>
      <c r="X681" s="91"/>
      <c r="Y681" s="91"/>
      <c r="Z681" s="91"/>
      <c r="AA681" s="91"/>
      <c r="AB681" s="91"/>
      <c r="AC681" s="132">
        <f>(VLOOKUP($H$8,Prices[],2,FALSE)*H681)+(VLOOKUP($I$8,Prices[],2,FALSE)*I681)+(VLOOKUP($J$8,Prices[],2,FALSE)*J681)+(VLOOKUP($K$8,Prices[],2,FALSE)*K681)+(VLOOKUP($L$8,Prices[],2,FALSE)*L681)+(VLOOKUP($M$8,Prices[],2,FALSE)*M681)+(VLOOKUP($N$8,Prices[],2,FALSE)*N681)+(VLOOKUP($T$8,Prices[],2,FALSE)*T681)+(VLOOKUP($U$8,Prices[],2,FALSE)*U681)+(VLOOKUP($V$8,Prices[],2,FALSE)*V681)+(VLOOKUP($W$8,Prices[],2,FALSE)*W681)+(VLOOKUP($X$8,Prices[],2,FALSE)*X681)+(VLOOKUP($Y$8,Prices[],2,FALSE)*Y681)+(VLOOKUP($Z$8,Prices[],2,FALSE)*Z681)+(VLOOKUP($AB$8,Prices[],2,FALSE)*AB681)+(VLOOKUP($O$8,Prices[],2,FALSE)*O681)+(VLOOKUP($P$8,Prices[],2,FALSE)*P681)+(VLOOKUP($Q$8,Prices[],2,FALSE)*Q681)+(VLOOKUP($R$8,Prices[],2,FALSE)*R681)+(VLOOKUP($AA$8,Prices[],2,FALSE)*AA681)+(VLOOKUP($S$8,Prices[],2,FALSE)*S681)</f>
        <v>1248500</v>
      </c>
      <c r="AE681" s="132">
        <f t="shared" si="41"/>
        <v>0</v>
      </c>
      <c r="AF681" s="91"/>
      <c r="AG681" s="91"/>
      <c r="AH681" s="91"/>
      <c r="AI681" s="91"/>
      <c r="AJ681" s="91"/>
      <c r="AK681" s="91"/>
      <c r="AL681" s="91"/>
      <c r="AM681" s="91"/>
      <c r="AN681" s="91"/>
      <c r="AO681" s="91"/>
      <c r="AP681" s="91"/>
      <c r="AQ681" s="91"/>
      <c r="AR681" s="91"/>
      <c r="AS681" s="91"/>
      <c r="AT681" s="91"/>
      <c r="AU681" s="132">
        <f>(VLOOKUP($AF$8,Prices[],2,FALSE)*AF681)+(VLOOKUP($AG$8,Prices[],2,FALSE)*AG681)+(VLOOKUP($AH$8,Prices[],2,FALSE)*AH681)+(VLOOKUP($AI$8,Prices[],2,FALSE)*AI681)+(VLOOKUP($AJ$8,Prices[],2,FALSE)*AJ681)+(VLOOKUP($AK$8,Prices[],2,FALSE)*AK681)+(VLOOKUP($AL$8,Prices[],2,FALSE)*AL681)+(VLOOKUP($AM$8,Prices[],2,FALSE)*AM681)+(VLOOKUP($AN$8,Prices[],2,FALSE)*AN681)+(VLOOKUP($AO$8,Prices[],2,FALSE)*AO681)+(VLOOKUP($AP$8,Prices[],2,FALSE)*AP681)+(VLOOKUP($AT$8,Prices[],2,FALSE)*AT681)+(VLOOKUP($AQ$8,Prices[],2,FALSE)*AQ681)+(VLOOKUP($AR$8,Prices[],2,FALSE)*AR681)+(VLOOKUP($AS$8,Prices[],2,FALSE)*AS681)</f>
        <v>0</v>
      </c>
      <c r="AV681" s="132">
        <f t="shared" si="42"/>
        <v>436975</v>
      </c>
      <c r="AW681" s="91" t="str">
        <f t="shared" si="43"/>
        <v xml:space="preserve"> </v>
      </c>
      <c r="AX681" s="91" t="str">
        <f>IFERROR(IF(VLOOKUP(C681,'Overdue Credits'!$A:$F,6,0)&gt;2,"High Risk Customer",IF(VLOOKUP(C681,'Overdue Credits'!$A:$F,6,0)&gt;0,"Medium Risk Customer","Low Risk Customer")),"Low Risk Customer")</f>
        <v>Low Risk Customer</v>
      </c>
    </row>
  </sheetData>
  <sheetProtection autoFilter="0"/>
  <protectedRanges>
    <protectedRange sqref="H13:AB13" name="Range1_1"/>
    <protectedRange sqref="H11:AB12" name="Range1_3"/>
    <protectedRange sqref="AB20" name="Range1_3_1_1"/>
    <protectedRange sqref="AB19" name="Range1_2_1_1"/>
    <protectedRange sqref="H20:I20 AA20" name="Range1_2_5"/>
    <protectedRange sqref="H19:AA19 J20:Z20" name="Range1_2_2_3"/>
    <protectedRange sqref="AB9:AB10" name="Range1_2_1_2"/>
    <protectedRange sqref="H10:AA10" name="Range1_2"/>
    <protectedRange sqref="AA21:AB21" name="Range1_2_1_3"/>
    <protectedRange sqref="AA22:AB22" name="Range1_2_1_3_1"/>
    <protectedRange sqref="AB23" name="Range1_2_1_2_1"/>
    <protectedRange sqref="H23:AA23" name="Range1_5"/>
    <protectedRange sqref="AA9" name="Range1_2_1_3_1_1"/>
    <protectedRange sqref="AB25" name="Range1_2_1_2_2"/>
    <protectedRange sqref="H25:J25 Y25:AA25" name="Range1_7"/>
    <protectedRange sqref="L25:N25 P25:U25" name="Range1_7_1"/>
    <protectedRange sqref="K25" name="Range1_3_1_2"/>
    <protectedRange sqref="O25" name="Range1_3_1_3"/>
    <protectedRange sqref="V25" name="Range1_3_1_4"/>
    <protectedRange sqref="W25:X25" name="Range1_3_1_6"/>
    <protectedRange sqref="AB36" name="Range1_1_1"/>
    <protectedRange sqref="AB34:AB35" name="Range1_3_2"/>
    <protectedRange sqref="AB30" name="Range1_2_1_7"/>
    <protectedRange sqref="AB31:AB32" name="Range1_2_1_2_3"/>
    <protectedRange sqref="AB33" name="Range1_2_2_5"/>
    <protectedRange sqref="H36:AA36" name="Range1_1_1_1"/>
    <protectedRange sqref="H34:AA35" name="Range1_3_2_1"/>
    <protectedRange sqref="AA30" name="Range1_2_1_6_1"/>
    <protectedRange sqref="H31:AA31" name="Range1_7_2"/>
    <protectedRange sqref="H32:AA32" name="Range1_2_6"/>
    <protectedRange sqref="V33" name="Range1_4_3"/>
    <protectedRange sqref="H33:U33 W33:AA33" name="Range1_2_2_5_1"/>
    <protectedRange sqref="H46:AB46" name="Range1_3_4"/>
    <protectedRange sqref="AB44" name="Range1_2_1_2_4"/>
    <protectedRange sqref="H44:AA44" name="Range1_2_7"/>
    <protectedRange sqref="V45" name="Range1_4_4"/>
    <protectedRange sqref="H45:U45 W45:AB45" name="Range1_2_2_6"/>
    <protectedRange sqref="H42:AB42" name="Range1_2_1_6_2"/>
    <protectedRange sqref="H43:AB43" name="Range1_2_1_7_1"/>
    <protectedRange sqref="AA47:AB47" name="Range1_2_1_6_3"/>
    <protectedRange sqref="H52:AB52" name="Range1_3_2_2"/>
    <protectedRange sqref="V51" name="Range1_4_3_1"/>
    <protectedRange sqref="H51:U51 W51:AB51" name="Range1_2_2_5_2"/>
    <protectedRange sqref="AA53:AB53" name="Range1_2_1_7_2"/>
    <protectedRange sqref="Z58:AB58" name="Range1_3_5"/>
    <protectedRange sqref="AB55:AB56" name="Range1_2_1_2_5"/>
    <protectedRange sqref="Z55:AA55" name="Range1"/>
    <protectedRange sqref="Z56:AA56" name="Range1_2_8"/>
    <protectedRange sqref="Z57:AB57" name="Range1_2_2_7"/>
    <protectedRange sqref="AA54:AB54" name="Range1_2_1_6_1_1"/>
    <protectedRange sqref="Y56" name="Range1_7_3"/>
    <protectedRange sqref="Y57" name="Range1_2_6_1"/>
    <protectedRange sqref="Y58" name="Range1_3_2_1_1"/>
    <protectedRange sqref="H59:AB59" name="Range1_3_4_1"/>
    <protectedRange sqref="AB24" name="Range1_2_1_2_6"/>
    <protectedRange sqref="AA24" name="Range1_2_1_3_1_1_3"/>
    <protectedRange sqref="AB15" name="Range1_2_1_4"/>
    <protectedRange sqref="AB16" name="Range1_2_1_2_7"/>
    <protectedRange sqref="AA15:AA16" name="Range1_2_1_3_1_1_1"/>
  </protectedRanges>
  <mergeCells count="3">
    <mergeCell ref="B4:E5"/>
    <mergeCell ref="H4:AC5"/>
    <mergeCell ref="AE4:AX5"/>
  </mergeCells>
  <conditionalFormatting sqref="AY1:AY3 AY7 AW8:AW1048576">
    <cfRule type="cellIs" dxfId="9" priority="48" operator="equal">
      <formula>"Credit is above Limit. Requires HOTM approval"</formula>
    </cfRule>
    <cfRule type="cellIs" dxfId="8" priority="49" operator="equal">
      <formula>"Credit is within limit"</formula>
    </cfRule>
  </conditionalFormatting>
  <conditionalFormatting sqref="F2">
    <cfRule type="cellIs" dxfId="7" priority="47" operator="greaterThan">
      <formula>$F$1</formula>
    </cfRule>
  </conditionalFormatting>
  <conditionalFormatting sqref="AX8">
    <cfRule type="cellIs" dxfId="6" priority="45" operator="equal">
      <formula>"Credit is above Limit. Requires HOTM approval"</formula>
    </cfRule>
    <cfRule type="cellIs" dxfId="5" priority="46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AX9:AX681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workbookViewId="0">
      <selection activeCell="F2" sqref="F2"/>
    </sheetView>
  </sheetViews>
  <sheetFormatPr defaultRowHeight="14.4" x14ac:dyDescent="0.3"/>
  <cols>
    <col min="1" max="1" width="16" customWidth="1"/>
    <col min="2" max="2" width="33" bestFit="1" customWidth="1"/>
    <col min="3" max="5" width="14.44140625" style="66" customWidth="1"/>
    <col min="6" max="6" width="19.44140625" bestFit="1" customWidth="1"/>
    <col min="8" max="8" width="35.5546875" bestFit="1" customWidth="1"/>
    <col min="9" max="9" width="18.44140625" bestFit="1" customWidth="1"/>
    <col min="10" max="10" width="8.5546875" bestFit="1" customWidth="1"/>
    <col min="11" max="11" width="22.5546875" bestFit="1" customWidth="1"/>
    <col min="12" max="12" width="10" customWidth="1"/>
    <col min="14" max="14" width="13.88671875" bestFit="1" customWidth="1"/>
  </cols>
  <sheetData>
    <row r="1" spans="1:14" ht="14.25" customHeight="1" x14ac:dyDescent="0.3">
      <c r="A1" t="s">
        <v>90</v>
      </c>
      <c r="B1" t="s">
        <v>6</v>
      </c>
      <c r="C1" t="s">
        <v>57</v>
      </c>
      <c r="D1" t="s">
        <v>31</v>
      </c>
      <c r="E1" t="s">
        <v>58</v>
      </c>
      <c r="F1" t="s">
        <v>95</v>
      </c>
    </row>
    <row r="2" spans="1:14" x14ac:dyDescent="0.3">
      <c r="A2" t="s">
        <v>153</v>
      </c>
      <c r="B2" t="s">
        <v>154</v>
      </c>
      <c r="C2" s="84">
        <v>0</v>
      </c>
      <c r="D2" s="84">
        <v>0</v>
      </c>
      <c r="E2" s="84">
        <v>0</v>
      </c>
      <c r="F2">
        <f>COUNTIF(C2:E2,"&gt;0")</f>
        <v>0</v>
      </c>
      <c r="I2" t="s">
        <v>92</v>
      </c>
    </row>
    <row r="3" spans="1:14" x14ac:dyDescent="0.3">
      <c r="A3" t="s">
        <v>155</v>
      </c>
      <c r="B3" t="s">
        <v>156</v>
      </c>
      <c r="C3" s="84">
        <v>0</v>
      </c>
      <c r="D3" s="84">
        <v>0</v>
      </c>
      <c r="E3" s="84">
        <v>148978.29000000015</v>
      </c>
      <c r="F3">
        <f t="shared" ref="F3:F66" si="0">COUNTIF(C3:E3,"&gt;0")</f>
        <v>1</v>
      </c>
      <c r="I3" t="s">
        <v>93</v>
      </c>
    </row>
    <row r="4" spans="1:14" x14ac:dyDescent="0.3">
      <c r="A4" t="s">
        <v>157</v>
      </c>
      <c r="B4" t="s">
        <v>158</v>
      </c>
      <c r="C4" s="84">
        <v>34057.01</v>
      </c>
      <c r="D4" s="84">
        <v>34057.01</v>
      </c>
      <c r="E4" s="84">
        <v>34057.01</v>
      </c>
      <c r="F4">
        <f t="shared" si="0"/>
        <v>3</v>
      </c>
      <c r="I4" t="s">
        <v>94</v>
      </c>
      <c r="N4" s="108"/>
    </row>
    <row r="5" spans="1:14" x14ac:dyDescent="0.3">
      <c r="A5" t="s">
        <v>893</v>
      </c>
      <c r="B5" t="s">
        <v>894</v>
      </c>
      <c r="C5" s="84">
        <v>0</v>
      </c>
      <c r="D5" s="84">
        <v>0</v>
      </c>
      <c r="E5" s="84">
        <v>0</v>
      </c>
      <c r="F5">
        <f t="shared" si="0"/>
        <v>0</v>
      </c>
    </row>
    <row r="6" spans="1:14" x14ac:dyDescent="0.3">
      <c r="A6" t="s">
        <v>159</v>
      </c>
      <c r="B6" t="s">
        <v>160</v>
      </c>
      <c r="C6" s="84">
        <v>299957.63</v>
      </c>
      <c r="D6" s="84">
        <v>221906.38</v>
      </c>
      <c r="E6" s="84">
        <v>221906.38</v>
      </c>
      <c r="F6">
        <f t="shared" si="0"/>
        <v>3</v>
      </c>
      <c r="N6" s="108"/>
    </row>
    <row r="7" spans="1:14" x14ac:dyDescent="0.3">
      <c r="A7" t="s">
        <v>161</v>
      </c>
      <c r="B7" t="s">
        <v>162</v>
      </c>
      <c r="C7" s="84">
        <v>0</v>
      </c>
      <c r="D7" s="84">
        <v>0</v>
      </c>
      <c r="E7" s="84">
        <v>0</v>
      </c>
      <c r="F7">
        <f t="shared" si="0"/>
        <v>0</v>
      </c>
    </row>
    <row r="8" spans="1:14" x14ac:dyDescent="0.3">
      <c r="A8" t="s">
        <v>906</v>
      </c>
      <c r="B8" t="s">
        <v>907</v>
      </c>
      <c r="C8" s="84">
        <v>0</v>
      </c>
      <c r="D8" s="84">
        <v>0</v>
      </c>
      <c r="E8" s="84">
        <v>0</v>
      </c>
      <c r="F8">
        <f t="shared" si="0"/>
        <v>0</v>
      </c>
    </row>
    <row r="9" spans="1:14" x14ac:dyDescent="0.3">
      <c r="A9" t="s">
        <v>165</v>
      </c>
      <c r="B9" t="s">
        <v>166</v>
      </c>
      <c r="C9" s="84">
        <v>0</v>
      </c>
      <c r="D9" s="84">
        <v>0</v>
      </c>
      <c r="E9" s="84">
        <v>0</v>
      </c>
      <c r="F9">
        <f t="shared" si="0"/>
        <v>0</v>
      </c>
    </row>
    <row r="10" spans="1:14" x14ac:dyDescent="0.3">
      <c r="A10" t="s">
        <v>167</v>
      </c>
      <c r="B10" t="s">
        <v>168</v>
      </c>
      <c r="C10" s="84">
        <v>0</v>
      </c>
      <c r="D10" s="84">
        <v>0</v>
      </c>
      <c r="E10" s="84">
        <v>0</v>
      </c>
      <c r="F10">
        <f t="shared" si="0"/>
        <v>0</v>
      </c>
    </row>
    <row r="11" spans="1:14" x14ac:dyDescent="0.3">
      <c r="A11" t="s">
        <v>169</v>
      </c>
      <c r="B11" t="s">
        <v>170</v>
      </c>
      <c r="C11" s="84">
        <v>0</v>
      </c>
      <c r="D11" s="84">
        <v>0</v>
      </c>
      <c r="E11" s="84">
        <v>0</v>
      </c>
      <c r="F11">
        <f t="shared" si="0"/>
        <v>0</v>
      </c>
    </row>
    <row r="12" spans="1:14" x14ac:dyDescent="0.3">
      <c r="A12" t="s">
        <v>171</v>
      </c>
      <c r="B12" t="s">
        <v>172</v>
      </c>
      <c r="C12" s="84">
        <v>0</v>
      </c>
      <c r="D12" s="84">
        <v>0</v>
      </c>
      <c r="E12" s="84">
        <v>0</v>
      </c>
      <c r="F12">
        <f t="shared" si="0"/>
        <v>0</v>
      </c>
    </row>
    <row r="13" spans="1:14" x14ac:dyDescent="0.3">
      <c r="A13" t="s">
        <v>175</v>
      </c>
      <c r="B13" t="s">
        <v>176</v>
      </c>
      <c r="C13" s="84">
        <v>33749.849999999977</v>
      </c>
      <c r="D13" s="84">
        <v>33749.849999999977</v>
      </c>
      <c r="E13" s="84">
        <v>33749.849999999977</v>
      </c>
      <c r="F13">
        <f t="shared" si="0"/>
        <v>3</v>
      </c>
      <c r="N13" s="108"/>
    </row>
    <row r="14" spans="1:14" x14ac:dyDescent="0.3">
      <c r="A14" t="s">
        <v>177</v>
      </c>
      <c r="B14" t="s">
        <v>178</v>
      </c>
      <c r="C14" s="84">
        <v>0</v>
      </c>
      <c r="D14" s="84">
        <v>0</v>
      </c>
      <c r="E14" s="84">
        <v>0</v>
      </c>
      <c r="F14">
        <f t="shared" si="0"/>
        <v>0</v>
      </c>
    </row>
    <row r="15" spans="1:14" x14ac:dyDescent="0.3">
      <c r="A15" t="s">
        <v>179</v>
      </c>
      <c r="B15" t="s">
        <v>180</v>
      </c>
      <c r="C15" s="84">
        <v>0</v>
      </c>
      <c r="D15" s="84">
        <v>0</v>
      </c>
      <c r="E15" s="84">
        <v>0</v>
      </c>
      <c r="F15">
        <f t="shared" si="0"/>
        <v>0</v>
      </c>
    </row>
    <row r="16" spans="1:14" x14ac:dyDescent="0.3">
      <c r="A16" t="s">
        <v>900</v>
      </c>
      <c r="B16" t="s">
        <v>901</v>
      </c>
      <c r="C16" s="84">
        <v>86919.26</v>
      </c>
      <c r="D16" s="84">
        <v>86919.26</v>
      </c>
      <c r="E16" s="84">
        <v>86919.26</v>
      </c>
      <c r="F16">
        <f t="shared" si="0"/>
        <v>3</v>
      </c>
      <c r="N16" s="108"/>
    </row>
    <row r="17" spans="1:14" x14ac:dyDescent="0.3">
      <c r="A17" t="s">
        <v>911</v>
      </c>
      <c r="B17" t="s">
        <v>912</v>
      </c>
      <c r="C17" s="84">
        <v>0</v>
      </c>
      <c r="D17" s="84">
        <v>0</v>
      </c>
      <c r="E17" s="84">
        <v>0</v>
      </c>
      <c r="F17">
        <f t="shared" si="0"/>
        <v>0</v>
      </c>
    </row>
    <row r="18" spans="1:14" x14ac:dyDescent="0.3">
      <c r="A18" s="76" t="s">
        <v>181</v>
      </c>
      <c r="B18" s="76" t="s">
        <v>182</v>
      </c>
      <c r="C18" s="84">
        <v>0</v>
      </c>
      <c r="D18" s="84">
        <v>0</v>
      </c>
      <c r="E18" s="84">
        <v>0</v>
      </c>
      <c r="F18">
        <f t="shared" si="0"/>
        <v>0</v>
      </c>
    </row>
    <row r="19" spans="1:14" x14ac:dyDescent="0.3">
      <c r="A19" t="s">
        <v>183</v>
      </c>
      <c r="B19" t="s">
        <v>184</v>
      </c>
      <c r="C19" s="84">
        <v>0</v>
      </c>
      <c r="D19" s="84">
        <v>0</v>
      </c>
      <c r="E19" s="84">
        <v>0</v>
      </c>
      <c r="F19">
        <f t="shared" si="0"/>
        <v>0</v>
      </c>
    </row>
    <row r="20" spans="1:14" x14ac:dyDescent="0.3">
      <c r="A20" t="s">
        <v>185</v>
      </c>
      <c r="B20" t="s">
        <v>186</v>
      </c>
      <c r="C20" s="84">
        <v>0</v>
      </c>
      <c r="D20" s="84">
        <v>0</v>
      </c>
      <c r="E20" s="84">
        <v>0</v>
      </c>
      <c r="F20">
        <f t="shared" si="0"/>
        <v>0</v>
      </c>
    </row>
    <row r="21" spans="1:14" x14ac:dyDescent="0.3">
      <c r="A21" t="s">
        <v>187</v>
      </c>
      <c r="B21" t="s">
        <v>188</v>
      </c>
      <c r="C21" s="84">
        <v>0</v>
      </c>
      <c r="D21" s="84">
        <v>0</v>
      </c>
      <c r="E21" s="84">
        <v>0</v>
      </c>
      <c r="F21">
        <f t="shared" si="0"/>
        <v>0</v>
      </c>
    </row>
    <row r="22" spans="1:14" x14ac:dyDescent="0.3">
      <c r="A22" t="s">
        <v>189</v>
      </c>
      <c r="B22" t="s">
        <v>190</v>
      </c>
      <c r="C22" s="84">
        <v>0</v>
      </c>
      <c r="D22" s="84">
        <v>0</v>
      </c>
      <c r="E22" s="84">
        <v>0</v>
      </c>
      <c r="F22">
        <f t="shared" si="0"/>
        <v>0</v>
      </c>
    </row>
    <row r="23" spans="1:14" x14ac:dyDescent="0.3">
      <c r="A23" t="s">
        <v>191</v>
      </c>
      <c r="B23" t="s">
        <v>192</v>
      </c>
      <c r="C23" s="84">
        <v>0</v>
      </c>
      <c r="D23" s="84">
        <v>0</v>
      </c>
      <c r="E23" s="84">
        <v>0</v>
      </c>
      <c r="F23">
        <f t="shared" si="0"/>
        <v>0</v>
      </c>
    </row>
    <row r="24" spans="1:14" x14ac:dyDescent="0.3">
      <c r="A24" t="s">
        <v>193</v>
      </c>
      <c r="B24" t="s">
        <v>194</v>
      </c>
      <c r="C24" s="84">
        <v>105863.32</v>
      </c>
      <c r="D24" s="84">
        <v>105863.32</v>
      </c>
      <c r="E24" s="84">
        <v>105863.32</v>
      </c>
      <c r="F24">
        <f t="shared" si="0"/>
        <v>3</v>
      </c>
      <c r="N24" s="108"/>
    </row>
    <row r="25" spans="1:14" x14ac:dyDescent="0.3">
      <c r="A25" t="s">
        <v>195</v>
      </c>
      <c r="B25" t="s">
        <v>196</v>
      </c>
      <c r="C25" s="84">
        <v>0</v>
      </c>
      <c r="D25" s="84">
        <v>0</v>
      </c>
      <c r="E25" s="84">
        <v>0</v>
      </c>
      <c r="F25">
        <f t="shared" si="0"/>
        <v>0</v>
      </c>
    </row>
    <row r="26" spans="1:14" x14ac:dyDescent="0.3">
      <c r="A26" t="s">
        <v>199</v>
      </c>
      <c r="B26" t="s">
        <v>200</v>
      </c>
      <c r="C26" s="84">
        <v>49642.42</v>
      </c>
      <c r="D26" s="84">
        <v>49642.42</v>
      </c>
      <c r="E26" s="84">
        <v>49642.42</v>
      </c>
      <c r="F26">
        <f t="shared" si="0"/>
        <v>3</v>
      </c>
      <c r="N26" s="108"/>
    </row>
    <row r="27" spans="1:14" x14ac:dyDescent="0.3">
      <c r="A27" t="s">
        <v>201</v>
      </c>
      <c r="B27" t="s">
        <v>202</v>
      </c>
      <c r="C27" s="84">
        <v>220763.37999999989</v>
      </c>
      <c r="D27" s="84">
        <v>0</v>
      </c>
      <c r="E27" s="84">
        <v>0</v>
      </c>
      <c r="F27">
        <f t="shared" si="0"/>
        <v>1</v>
      </c>
      <c r="N27" s="108"/>
    </row>
    <row r="28" spans="1:14" x14ac:dyDescent="0.3">
      <c r="A28" t="s">
        <v>203</v>
      </c>
      <c r="B28" t="s">
        <v>204</v>
      </c>
      <c r="C28" s="84">
        <v>0</v>
      </c>
      <c r="D28" s="84">
        <v>0</v>
      </c>
      <c r="E28" s="84">
        <v>0</v>
      </c>
      <c r="F28">
        <f t="shared" si="0"/>
        <v>0</v>
      </c>
    </row>
    <row r="29" spans="1:14" x14ac:dyDescent="0.3">
      <c r="A29" t="s">
        <v>921</v>
      </c>
      <c r="B29" t="s">
        <v>922</v>
      </c>
      <c r="C29" s="84">
        <v>0</v>
      </c>
      <c r="D29" s="84">
        <v>0</v>
      </c>
      <c r="E29" s="84">
        <v>0</v>
      </c>
      <c r="F29">
        <f t="shared" si="0"/>
        <v>0</v>
      </c>
    </row>
    <row r="30" spans="1:14" x14ac:dyDescent="0.3">
      <c r="A30" t="s">
        <v>205</v>
      </c>
      <c r="B30" t="s">
        <v>206</v>
      </c>
      <c r="C30" s="84">
        <v>0</v>
      </c>
      <c r="D30" s="84">
        <v>0</v>
      </c>
      <c r="E30" s="84">
        <v>0</v>
      </c>
      <c r="F30">
        <f t="shared" si="0"/>
        <v>0</v>
      </c>
    </row>
    <row r="31" spans="1:14" x14ac:dyDescent="0.3">
      <c r="A31" t="s">
        <v>207</v>
      </c>
      <c r="B31" t="s">
        <v>208</v>
      </c>
      <c r="C31" s="84">
        <v>0</v>
      </c>
      <c r="D31" s="84">
        <v>0</v>
      </c>
      <c r="E31" s="84">
        <v>0</v>
      </c>
      <c r="F31">
        <f t="shared" si="0"/>
        <v>0</v>
      </c>
    </row>
    <row r="32" spans="1:14" x14ac:dyDescent="0.3">
      <c r="A32" t="s">
        <v>209</v>
      </c>
      <c r="B32" t="s">
        <v>210</v>
      </c>
      <c r="C32" s="84">
        <v>0</v>
      </c>
      <c r="D32" s="84">
        <v>0</v>
      </c>
      <c r="E32" s="84">
        <v>0</v>
      </c>
      <c r="F32">
        <f t="shared" si="0"/>
        <v>0</v>
      </c>
    </row>
    <row r="33" spans="1:14" x14ac:dyDescent="0.3">
      <c r="A33" t="s">
        <v>213</v>
      </c>
      <c r="B33" t="s">
        <v>214</v>
      </c>
      <c r="C33" s="84">
        <v>0</v>
      </c>
      <c r="D33" s="84">
        <v>0</v>
      </c>
      <c r="E33" s="84">
        <v>0</v>
      </c>
      <c r="F33">
        <f t="shared" si="0"/>
        <v>0</v>
      </c>
    </row>
    <row r="34" spans="1:14" x14ac:dyDescent="0.3">
      <c r="A34" t="s">
        <v>215</v>
      </c>
      <c r="B34" t="s">
        <v>216</v>
      </c>
      <c r="C34" s="84">
        <v>0</v>
      </c>
      <c r="D34" s="84">
        <v>0</v>
      </c>
      <c r="E34" s="84">
        <v>0</v>
      </c>
      <c r="F34">
        <f t="shared" si="0"/>
        <v>0</v>
      </c>
    </row>
    <row r="35" spans="1:14" x14ac:dyDescent="0.3">
      <c r="A35" t="s">
        <v>217</v>
      </c>
      <c r="B35" t="s">
        <v>218</v>
      </c>
      <c r="C35" s="84">
        <v>0</v>
      </c>
      <c r="D35" s="84">
        <v>0</v>
      </c>
      <c r="E35" s="84">
        <v>0</v>
      </c>
      <c r="F35">
        <f t="shared" si="0"/>
        <v>0</v>
      </c>
    </row>
    <row r="36" spans="1:14" x14ac:dyDescent="0.3">
      <c r="A36" t="s">
        <v>917</v>
      </c>
      <c r="B36" t="s">
        <v>918</v>
      </c>
      <c r="C36" s="84">
        <v>0</v>
      </c>
      <c r="D36" s="84">
        <v>0</v>
      </c>
      <c r="E36" s="84">
        <v>0</v>
      </c>
      <c r="F36">
        <f t="shared" si="0"/>
        <v>0</v>
      </c>
    </row>
    <row r="37" spans="1:14" x14ac:dyDescent="0.3">
      <c r="A37" t="s">
        <v>219</v>
      </c>
      <c r="B37" t="s">
        <v>220</v>
      </c>
      <c r="C37" s="84">
        <v>0</v>
      </c>
      <c r="D37" s="84">
        <v>1354418.54</v>
      </c>
      <c r="E37" s="84">
        <v>2740642.52</v>
      </c>
      <c r="F37">
        <f t="shared" si="0"/>
        <v>2</v>
      </c>
    </row>
    <row r="38" spans="1:14" x14ac:dyDescent="0.3">
      <c r="A38" t="s">
        <v>221</v>
      </c>
      <c r="B38" t="s">
        <v>222</v>
      </c>
      <c r="C38" s="84">
        <v>0</v>
      </c>
      <c r="D38" s="84">
        <v>0</v>
      </c>
      <c r="E38" s="84">
        <v>0</v>
      </c>
      <c r="F38">
        <f t="shared" si="0"/>
        <v>0</v>
      </c>
    </row>
    <row r="39" spans="1:14" x14ac:dyDescent="0.3">
      <c r="A39" t="s">
        <v>223</v>
      </c>
      <c r="B39" t="s">
        <v>224</v>
      </c>
      <c r="C39" s="84">
        <v>0</v>
      </c>
      <c r="D39" s="84">
        <v>0</v>
      </c>
      <c r="E39" s="84">
        <v>0</v>
      </c>
      <c r="F39">
        <f t="shared" si="0"/>
        <v>0</v>
      </c>
    </row>
    <row r="40" spans="1:14" x14ac:dyDescent="0.3">
      <c r="A40" t="s">
        <v>225</v>
      </c>
      <c r="B40" t="s">
        <v>226</v>
      </c>
      <c r="C40" s="84">
        <v>181637.56</v>
      </c>
      <c r="D40" s="84">
        <v>181637.56</v>
      </c>
      <c r="E40" s="84">
        <v>181637.56</v>
      </c>
      <c r="F40">
        <f t="shared" si="0"/>
        <v>3</v>
      </c>
      <c r="N40" s="108"/>
    </row>
    <row r="41" spans="1:14" x14ac:dyDescent="0.3">
      <c r="A41" t="s">
        <v>227</v>
      </c>
      <c r="B41" t="s">
        <v>228</v>
      </c>
      <c r="C41" s="84">
        <v>256576.3</v>
      </c>
      <c r="D41" s="84">
        <v>422320.05</v>
      </c>
      <c r="E41" s="84">
        <v>422320.05</v>
      </c>
      <c r="F41">
        <f t="shared" si="0"/>
        <v>3</v>
      </c>
      <c r="N41" s="108"/>
    </row>
    <row r="42" spans="1:14" x14ac:dyDescent="0.3">
      <c r="A42" t="s">
        <v>229</v>
      </c>
      <c r="B42" t="s">
        <v>230</v>
      </c>
      <c r="C42" s="84">
        <v>0</v>
      </c>
      <c r="D42" s="84">
        <v>0</v>
      </c>
      <c r="E42" s="84">
        <v>0</v>
      </c>
      <c r="F42">
        <f t="shared" si="0"/>
        <v>0</v>
      </c>
    </row>
    <row r="43" spans="1:14" x14ac:dyDescent="0.3">
      <c r="A43" t="s">
        <v>231</v>
      </c>
      <c r="B43" t="s">
        <v>232</v>
      </c>
      <c r="C43" s="84">
        <v>0</v>
      </c>
      <c r="D43" s="84">
        <v>0</v>
      </c>
      <c r="E43" s="84">
        <v>0</v>
      </c>
      <c r="F43">
        <f t="shared" si="0"/>
        <v>0</v>
      </c>
    </row>
    <row r="44" spans="1:14" x14ac:dyDescent="0.3">
      <c r="A44" t="s">
        <v>896</v>
      </c>
      <c r="B44" t="s">
        <v>897</v>
      </c>
      <c r="C44" s="84">
        <v>0</v>
      </c>
      <c r="D44" s="84">
        <v>0</v>
      </c>
      <c r="E44" s="84">
        <v>0</v>
      </c>
      <c r="F44">
        <f t="shared" si="0"/>
        <v>0</v>
      </c>
    </row>
    <row r="45" spans="1:14" x14ac:dyDescent="0.3">
      <c r="A45" t="s">
        <v>898</v>
      </c>
      <c r="B45" t="s">
        <v>1032</v>
      </c>
      <c r="C45" s="84">
        <v>0</v>
      </c>
      <c r="D45" s="84">
        <v>0</v>
      </c>
      <c r="E45" s="84">
        <v>0</v>
      </c>
      <c r="F45">
        <f t="shared" si="0"/>
        <v>0</v>
      </c>
    </row>
    <row r="46" spans="1:14" x14ac:dyDescent="0.3">
      <c r="A46" t="s">
        <v>233</v>
      </c>
      <c r="B46" t="s">
        <v>234</v>
      </c>
      <c r="C46" s="84">
        <v>0</v>
      </c>
      <c r="D46" s="84">
        <v>0</v>
      </c>
      <c r="E46" s="84">
        <v>0</v>
      </c>
      <c r="F46">
        <f t="shared" si="0"/>
        <v>0</v>
      </c>
    </row>
    <row r="47" spans="1:14" x14ac:dyDescent="0.3">
      <c r="A47" t="s">
        <v>924</v>
      </c>
      <c r="B47" t="s">
        <v>925</v>
      </c>
      <c r="C47" s="84">
        <v>1233177.0500000003</v>
      </c>
      <c r="D47" s="84">
        <v>806994.55000000028</v>
      </c>
      <c r="E47" s="84">
        <v>806944.53</v>
      </c>
      <c r="F47">
        <f t="shared" si="0"/>
        <v>3</v>
      </c>
    </row>
    <row r="48" spans="1:14" x14ac:dyDescent="0.3">
      <c r="A48" t="s">
        <v>914</v>
      </c>
      <c r="B48" t="s">
        <v>1049</v>
      </c>
      <c r="C48" s="84">
        <v>277932.42</v>
      </c>
      <c r="D48" s="84">
        <v>277932.42</v>
      </c>
      <c r="E48" s="84">
        <v>277932.42</v>
      </c>
      <c r="F48">
        <f t="shared" si="0"/>
        <v>3</v>
      </c>
      <c r="N48" s="108"/>
    </row>
    <row r="49" spans="1:14" x14ac:dyDescent="0.3">
      <c r="A49" t="s">
        <v>237</v>
      </c>
      <c r="B49" t="s">
        <v>238</v>
      </c>
      <c r="C49" s="84">
        <v>0</v>
      </c>
      <c r="D49" s="84">
        <v>881252.85999999987</v>
      </c>
      <c r="E49" s="84">
        <v>771802.8599999994</v>
      </c>
      <c r="F49">
        <f t="shared" si="0"/>
        <v>2</v>
      </c>
    </row>
    <row r="50" spans="1:14" x14ac:dyDescent="0.3">
      <c r="A50" t="s">
        <v>239</v>
      </c>
      <c r="B50" t="s">
        <v>240</v>
      </c>
      <c r="C50" s="84">
        <v>0</v>
      </c>
      <c r="D50" s="84">
        <v>0</v>
      </c>
      <c r="E50" s="84">
        <v>0</v>
      </c>
      <c r="F50">
        <f t="shared" si="0"/>
        <v>0</v>
      </c>
    </row>
    <row r="51" spans="1:14" x14ac:dyDescent="0.3">
      <c r="A51" t="s">
        <v>241</v>
      </c>
      <c r="B51" t="s">
        <v>242</v>
      </c>
      <c r="C51" s="84">
        <v>0</v>
      </c>
      <c r="D51" s="84">
        <v>0</v>
      </c>
      <c r="E51" s="84">
        <v>0</v>
      </c>
      <c r="F51">
        <f t="shared" si="0"/>
        <v>0</v>
      </c>
    </row>
    <row r="52" spans="1:14" x14ac:dyDescent="0.3">
      <c r="A52" t="s">
        <v>931</v>
      </c>
      <c r="B52" t="s">
        <v>1033</v>
      </c>
      <c r="C52" s="84">
        <v>0</v>
      </c>
      <c r="D52" s="84">
        <v>0</v>
      </c>
      <c r="E52" s="84">
        <v>0</v>
      </c>
      <c r="F52">
        <f t="shared" si="0"/>
        <v>0</v>
      </c>
    </row>
    <row r="53" spans="1:14" x14ac:dyDescent="0.3">
      <c r="A53" t="s">
        <v>246</v>
      </c>
      <c r="B53" t="s">
        <v>247</v>
      </c>
      <c r="C53" s="84">
        <v>0</v>
      </c>
      <c r="D53" s="84">
        <v>0</v>
      </c>
      <c r="E53" s="84">
        <v>0</v>
      </c>
      <c r="F53">
        <f t="shared" si="0"/>
        <v>0</v>
      </c>
    </row>
    <row r="54" spans="1:14" x14ac:dyDescent="0.3">
      <c r="A54" t="s">
        <v>248</v>
      </c>
      <c r="B54" t="s">
        <v>214</v>
      </c>
      <c r="C54" s="84">
        <v>695354.65</v>
      </c>
      <c r="D54" s="84">
        <v>695354.65</v>
      </c>
      <c r="E54" s="84">
        <v>695354.65</v>
      </c>
      <c r="F54">
        <f t="shared" si="0"/>
        <v>3</v>
      </c>
      <c r="I54" t="s">
        <v>1425</v>
      </c>
      <c r="J54" t="s">
        <v>1426</v>
      </c>
      <c r="K54" t="s">
        <v>1427</v>
      </c>
      <c r="L54" t="s">
        <v>1428</v>
      </c>
      <c r="N54" s="108"/>
    </row>
    <row r="55" spans="1:14" x14ac:dyDescent="0.3">
      <c r="A55" t="s">
        <v>843</v>
      </c>
      <c r="B55" t="s">
        <v>844</v>
      </c>
      <c r="C55" s="84">
        <v>316319.62</v>
      </c>
      <c r="D55" s="84">
        <v>316319.62</v>
      </c>
      <c r="E55" s="84">
        <v>316319.62</v>
      </c>
      <c r="F55">
        <f t="shared" si="0"/>
        <v>3</v>
      </c>
      <c r="I55" s="76"/>
      <c r="J55" s="76" t="s">
        <v>343</v>
      </c>
      <c r="K55" s="76" t="s">
        <v>344</v>
      </c>
      <c r="L55" s="77">
        <v>178577.25</v>
      </c>
      <c r="N55" s="108"/>
    </row>
    <row r="56" spans="1:14" x14ac:dyDescent="0.3">
      <c r="A56" t="s">
        <v>249</v>
      </c>
      <c r="B56" t="s">
        <v>250</v>
      </c>
      <c r="C56" s="84">
        <v>0</v>
      </c>
      <c r="D56" s="84">
        <v>0</v>
      </c>
      <c r="E56" s="84">
        <v>0</v>
      </c>
      <c r="F56">
        <f t="shared" si="0"/>
        <v>0</v>
      </c>
      <c r="I56" s="76"/>
      <c r="J56" s="76" t="s">
        <v>373</v>
      </c>
      <c r="K56" s="76" t="s">
        <v>344</v>
      </c>
      <c r="L56" s="77">
        <v>310367.40000000002</v>
      </c>
    </row>
    <row r="57" spans="1:14" x14ac:dyDescent="0.3">
      <c r="A57" t="s">
        <v>845</v>
      </c>
      <c r="B57" t="s">
        <v>846</v>
      </c>
      <c r="C57" s="84">
        <v>0</v>
      </c>
      <c r="D57" s="84">
        <v>0</v>
      </c>
      <c r="E57" s="84">
        <v>0</v>
      </c>
      <c r="F57">
        <f t="shared" si="0"/>
        <v>0</v>
      </c>
    </row>
    <row r="58" spans="1:14" x14ac:dyDescent="0.3">
      <c r="A58" t="s">
        <v>851</v>
      </c>
      <c r="B58" t="s">
        <v>852</v>
      </c>
      <c r="C58" s="84">
        <v>0</v>
      </c>
      <c r="D58" s="84">
        <v>0</v>
      </c>
      <c r="E58" s="84">
        <v>0</v>
      </c>
      <c r="F58">
        <f t="shared" si="0"/>
        <v>0</v>
      </c>
    </row>
    <row r="59" spans="1:14" x14ac:dyDescent="0.3">
      <c r="A59" t="s">
        <v>251</v>
      </c>
      <c r="B59" t="s">
        <v>252</v>
      </c>
      <c r="C59" s="84">
        <v>1296221.6399999999</v>
      </c>
      <c r="D59" s="84">
        <v>1296221.6399999999</v>
      </c>
      <c r="E59" s="84">
        <v>1296221.6399999999</v>
      </c>
      <c r="F59">
        <f t="shared" si="0"/>
        <v>3</v>
      </c>
      <c r="N59" s="108"/>
    </row>
    <row r="60" spans="1:14" x14ac:dyDescent="0.3">
      <c r="A60" t="s">
        <v>253</v>
      </c>
      <c r="B60" t="s">
        <v>254</v>
      </c>
      <c r="C60" s="84">
        <v>0</v>
      </c>
      <c r="D60" s="84">
        <v>0</v>
      </c>
      <c r="E60" s="84">
        <v>0</v>
      </c>
      <c r="F60">
        <f t="shared" si="0"/>
        <v>0</v>
      </c>
    </row>
    <row r="61" spans="1:14" x14ac:dyDescent="0.3">
      <c r="A61" t="s">
        <v>255</v>
      </c>
      <c r="B61" t="s">
        <v>256</v>
      </c>
      <c r="C61" s="84">
        <v>0</v>
      </c>
      <c r="D61" s="84">
        <v>0</v>
      </c>
      <c r="E61" s="84">
        <v>0</v>
      </c>
      <c r="F61">
        <f t="shared" si="0"/>
        <v>0</v>
      </c>
    </row>
    <row r="62" spans="1:14" x14ac:dyDescent="0.3">
      <c r="A62" t="s">
        <v>257</v>
      </c>
      <c r="B62" t="s">
        <v>258</v>
      </c>
      <c r="C62" s="84">
        <v>0</v>
      </c>
      <c r="D62" s="84">
        <v>0</v>
      </c>
      <c r="E62" s="84">
        <v>0</v>
      </c>
      <c r="F62">
        <f t="shared" si="0"/>
        <v>0</v>
      </c>
    </row>
    <row r="63" spans="1:14" x14ac:dyDescent="0.3">
      <c r="A63" s="76" t="s">
        <v>875</v>
      </c>
      <c r="B63" s="76" t="s">
        <v>1164</v>
      </c>
      <c r="C63" s="84">
        <v>0</v>
      </c>
      <c r="D63" s="84">
        <v>0</v>
      </c>
      <c r="E63" s="84">
        <v>0</v>
      </c>
      <c r="F63">
        <f t="shared" si="0"/>
        <v>0</v>
      </c>
    </row>
    <row r="64" spans="1:14" x14ac:dyDescent="0.3">
      <c r="A64" s="76" t="s">
        <v>933</v>
      </c>
      <c r="B64" s="76" t="s">
        <v>1202</v>
      </c>
      <c r="C64" s="84">
        <v>0</v>
      </c>
      <c r="D64" s="84">
        <v>0</v>
      </c>
      <c r="E64" s="84">
        <v>0</v>
      </c>
      <c r="F64">
        <f t="shared" si="0"/>
        <v>0</v>
      </c>
    </row>
    <row r="65" spans="1:6" x14ac:dyDescent="0.3">
      <c r="A65" t="s">
        <v>880</v>
      </c>
      <c r="B65" t="s">
        <v>881</v>
      </c>
      <c r="C65" s="84">
        <v>0</v>
      </c>
      <c r="D65" s="84">
        <v>0</v>
      </c>
      <c r="E65" s="84">
        <v>0</v>
      </c>
      <c r="F65">
        <f t="shared" si="0"/>
        <v>0</v>
      </c>
    </row>
    <row r="66" spans="1:6" x14ac:dyDescent="0.3">
      <c r="A66" t="s">
        <v>262</v>
      </c>
      <c r="B66" t="s">
        <v>263</v>
      </c>
      <c r="C66" s="84">
        <v>0</v>
      </c>
      <c r="D66" s="84">
        <v>0</v>
      </c>
      <c r="E66" s="84">
        <v>0</v>
      </c>
      <c r="F66">
        <f t="shared" si="0"/>
        <v>0</v>
      </c>
    </row>
    <row r="67" spans="1:6" x14ac:dyDescent="0.3">
      <c r="A67" t="s">
        <v>915</v>
      </c>
      <c r="B67" t="s">
        <v>916</v>
      </c>
      <c r="C67" s="84">
        <v>0</v>
      </c>
      <c r="D67" s="84">
        <v>1455584.5900000003</v>
      </c>
      <c r="E67" s="84">
        <v>0</v>
      </c>
      <c r="F67">
        <f t="shared" ref="F67:F130" si="1">COUNTIF(C67:E67,"&gt;0")</f>
        <v>1</v>
      </c>
    </row>
    <row r="68" spans="1:6" x14ac:dyDescent="0.3">
      <c r="A68" t="s">
        <v>750</v>
      </c>
      <c r="B68" t="s">
        <v>751</v>
      </c>
      <c r="C68" s="84">
        <v>0</v>
      </c>
      <c r="D68" s="84">
        <v>0</v>
      </c>
      <c r="E68" s="84">
        <v>0</v>
      </c>
      <c r="F68">
        <f t="shared" si="1"/>
        <v>0</v>
      </c>
    </row>
    <row r="69" spans="1:6" x14ac:dyDescent="0.3">
      <c r="A69" t="s">
        <v>882</v>
      </c>
      <c r="B69" t="s">
        <v>1192</v>
      </c>
      <c r="C69" s="84">
        <v>0</v>
      </c>
      <c r="D69" s="84">
        <v>0</v>
      </c>
      <c r="E69" s="84">
        <v>0</v>
      </c>
      <c r="F69">
        <f t="shared" si="1"/>
        <v>0</v>
      </c>
    </row>
    <row r="70" spans="1:6" x14ac:dyDescent="0.3">
      <c r="A70" t="s">
        <v>1122</v>
      </c>
      <c r="B70" t="s">
        <v>1443</v>
      </c>
      <c r="C70" s="84">
        <v>0</v>
      </c>
      <c r="D70" s="84">
        <v>492615.55000000005</v>
      </c>
      <c r="E70" s="84">
        <v>492615.55000000005</v>
      </c>
      <c r="F70">
        <f t="shared" si="1"/>
        <v>2</v>
      </c>
    </row>
    <row r="71" spans="1:6" x14ac:dyDescent="0.3">
      <c r="A71" t="s">
        <v>1120</v>
      </c>
      <c r="B71" t="s">
        <v>1444</v>
      </c>
      <c r="C71" s="84">
        <v>0</v>
      </c>
      <c r="D71" s="84">
        <v>0</v>
      </c>
      <c r="E71" s="84">
        <v>0</v>
      </c>
      <c r="F71">
        <f t="shared" si="1"/>
        <v>0</v>
      </c>
    </row>
    <row r="72" spans="1:6" x14ac:dyDescent="0.3">
      <c r="A72" t="s">
        <v>1119</v>
      </c>
      <c r="B72" t="s">
        <v>1445</v>
      </c>
      <c r="C72" s="84">
        <v>0</v>
      </c>
      <c r="D72" s="84">
        <v>0</v>
      </c>
      <c r="E72" s="84">
        <v>0</v>
      </c>
      <c r="F72">
        <f t="shared" si="1"/>
        <v>0</v>
      </c>
    </row>
    <row r="73" spans="1:6" x14ac:dyDescent="0.3">
      <c r="A73" s="76" t="s">
        <v>1335</v>
      </c>
      <c r="B73" s="76" t="s">
        <v>1464</v>
      </c>
      <c r="C73" s="84">
        <v>0</v>
      </c>
      <c r="D73" s="84">
        <v>0</v>
      </c>
      <c r="E73" s="84">
        <v>0</v>
      </c>
      <c r="F73">
        <f t="shared" si="1"/>
        <v>0</v>
      </c>
    </row>
    <row r="74" spans="1:6" x14ac:dyDescent="0.3">
      <c r="A74" t="s">
        <v>1365</v>
      </c>
      <c r="B74" t="s">
        <v>1446</v>
      </c>
      <c r="C74" s="84">
        <v>0</v>
      </c>
      <c r="D74" s="84">
        <v>0</v>
      </c>
      <c r="E74" s="84">
        <v>0</v>
      </c>
      <c r="F74">
        <f t="shared" si="1"/>
        <v>0</v>
      </c>
    </row>
    <row r="75" spans="1:6" x14ac:dyDescent="0.3">
      <c r="A75" t="s">
        <v>1367</v>
      </c>
      <c r="B75" t="s">
        <v>1447</v>
      </c>
      <c r="C75" s="84">
        <v>0</v>
      </c>
      <c r="D75" s="84">
        <v>0</v>
      </c>
      <c r="E75" s="84">
        <v>0</v>
      </c>
      <c r="F75">
        <f t="shared" si="1"/>
        <v>0</v>
      </c>
    </row>
    <row r="76" spans="1:6" x14ac:dyDescent="0.3">
      <c r="A76" t="s">
        <v>1371</v>
      </c>
      <c r="B76" t="s">
        <v>1448</v>
      </c>
      <c r="C76" s="84">
        <v>0</v>
      </c>
      <c r="D76" s="84">
        <v>0</v>
      </c>
      <c r="E76" s="84">
        <v>0</v>
      </c>
      <c r="F76">
        <f t="shared" si="1"/>
        <v>0</v>
      </c>
    </row>
    <row r="77" spans="1:6" x14ac:dyDescent="0.3">
      <c r="A77" s="76" t="s">
        <v>1409</v>
      </c>
      <c r="B77" s="76" t="s">
        <v>1476</v>
      </c>
      <c r="C77" s="84">
        <v>0</v>
      </c>
      <c r="D77" s="84">
        <v>0</v>
      </c>
      <c r="E77" s="84">
        <v>2000446.18</v>
      </c>
      <c r="F77">
        <f t="shared" si="1"/>
        <v>1</v>
      </c>
    </row>
    <row r="78" spans="1:6" x14ac:dyDescent="0.3">
      <c r="A78" t="s">
        <v>1369</v>
      </c>
      <c r="B78" t="s">
        <v>1449</v>
      </c>
      <c r="C78" s="84">
        <v>0</v>
      </c>
      <c r="D78" s="84">
        <v>0</v>
      </c>
      <c r="E78" s="84">
        <v>0</v>
      </c>
      <c r="F78">
        <f t="shared" si="1"/>
        <v>0</v>
      </c>
    </row>
    <row r="79" spans="1:6" x14ac:dyDescent="0.3">
      <c r="A79" s="76" t="s">
        <v>1355</v>
      </c>
      <c r="B79" s="76" t="s">
        <v>1477</v>
      </c>
      <c r="C79" s="84">
        <v>0</v>
      </c>
      <c r="D79" s="84">
        <v>1649868.4000000001</v>
      </c>
      <c r="E79" s="84">
        <v>1649868.4</v>
      </c>
      <c r="F79">
        <f t="shared" si="1"/>
        <v>2</v>
      </c>
    </row>
    <row r="80" spans="1:6" x14ac:dyDescent="0.3">
      <c r="A80" t="s">
        <v>1351</v>
      </c>
      <c r="B80" t="s">
        <v>1450</v>
      </c>
      <c r="C80" s="84">
        <v>0</v>
      </c>
      <c r="D80" s="84">
        <v>0</v>
      </c>
      <c r="E80" s="84">
        <v>0</v>
      </c>
      <c r="F80">
        <f t="shared" si="1"/>
        <v>0</v>
      </c>
    </row>
    <row r="81" spans="1:14" x14ac:dyDescent="0.3">
      <c r="A81" t="s">
        <v>1373</v>
      </c>
      <c r="B81" t="s">
        <v>1451</v>
      </c>
      <c r="C81" s="84">
        <v>0</v>
      </c>
      <c r="D81" s="84">
        <v>0</v>
      </c>
      <c r="E81" s="84">
        <v>0</v>
      </c>
      <c r="F81">
        <f t="shared" si="1"/>
        <v>0</v>
      </c>
    </row>
    <row r="82" spans="1:14" x14ac:dyDescent="0.3">
      <c r="A82" t="s">
        <v>1429</v>
      </c>
      <c r="B82" t="s">
        <v>1452</v>
      </c>
      <c r="C82" s="84">
        <v>0</v>
      </c>
      <c r="D82" s="84">
        <v>0</v>
      </c>
      <c r="E82" s="84">
        <v>0</v>
      </c>
      <c r="F82">
        <f t="shared" si="1"/>
        <v>0</v>
      </c>
    </row>
    <row r="83" spans="1:14" x14ac:dyDescent="0.3">
      <c r="A83" s="76" t="s">
        <v>1357</v>
      </c>
      <c r="B83" s="76" t="s">
        <v>1466</v>
      </c>
      <c r="C83" s="84">
        <v>467771.99</v>
      </c>
      <c r="D83" s="84">
        <v>465734.49</v>
      </c>
      <c r="E83" s="84">
        <v>215734.49</v>
      </c>
      <c r="F83">
        <f t="shared" si="1"/>
        <v>3</v>
      </c>
      <c r="N83" s="108"/>
    </row>
    <row r="84" spans="1:14" x14ac:dyDescent="0.3">
      <c r="A84" t="s">
        <v>315</v>
      </c>
      <c r="B84" t="s">
        <v>316</v>
      </c>
      <c r="C84" s="84">
        <v>0</v>
      </c>
      <c r="D84" s="84">
        <v>0</v>
      </c>
      <c r="E84" s="84">
        <v>0</v>
      </c>
      <c r="F84">
        <f t="shared" si="1"/>
        <v>0</v>
      </c>
    </row>
    <row r="85" spans="1:14" x14ac:dyDescent="0.3">
      <c r="A85" t="s">
        <v>919</v>
      </c>
      <c r="B85" t="s">
        <v>920</v>
      </c>
      <c r="C85" s="84">
        <v>0</v>
      </c>
      <c r="D85" s="84">
        <v>37331.310000000056</v>
      </c>
      <c r="E85" s="84">
        <v>0</v>
      </c>
      <c r="F85">
        <f t="shared" si="1"/>
        <v>1</v>
      </c>
    </row>
    <row r="86" spans="1:14" x14ac:dyDescent="0.3">
      <c r="A86" t="s">
        <v>317</v>
      </c>
      <c r="B86" t="s">
        <v>318</v>
      </c>
      <c r="C86" s="84">
        <v>0</v>
      </c>
      <c r="D86" s="84">
        <v>0</v>
      </c>
      <c r="E86" s="84">
        <v>0</v>
      </c>
      <c r="F86">
        <f t="shared" si="1"/>
        <v>0</v>
      </c>
    </row>
    <row r="87" spans="1:14" x14ac:dyDescent="0.3">
      <c r="A87" t="s">
        <v>556</v>
      </c>
      <c r="B87" t="s">
        <v>557</v>
      </c>
      <c r="C87" s="84">
        <v>0</v>
      </c>
      <c r="D87" s="84">
        <v>0</v>
      </c>
      <c r="E87" s="84">
        <v>0</v>
      </c>
      <c r="F87">
        <f t="shared" si="1"/>
        <v>0</v>
      </c>
    </row>
    <row r="88" spans="1:14" x14ac:dyDescent="0.3">
      <c r="A88" t="s">
        <v>560</v>
      </c>
      <c r="B88" t="s">
        <v>561</v>
      </c>
      <c r="C88" s="84">
        <v>17065.080000000002</v>
      </c>
      <c r="D88" s="84">
        <v>17065.080000000002</v>
      </c>
      <c r="E88" s="84">
        <v>17065.080000000002</v>
      </c>
      <c r="F88">
        <f t="shared" si="1"/>
        <v>3</v>
      </c>
      <c r="N88" s="108"/>
    </row>
    <row r="89" spans="1:14" x14ac:dyDescent="0.3">
      <c r="A89" t="s">
        <v>562</v>
      </c>
      <c r="B89" t="s">
        <v>563</v>
      </c>
      <c r="C89" s="84">
        <v>482318.49</v>
      </c>
      <c r="D89" s="84">
        <v>482318.49</v>
      </c>
      <c r="E89" s="84">
        <v>482318.49</v>
      </c>
      <c r="F89">
        <f t="shared" si="1"/>
        <v>3</v>
      </c>
      <c r="N89" s="108"/>
    </row>
    <row r="90" spans="1:14" x14ac:dyDescent="0.3">
      <c r="A90" t="s">
        <v>887</v>
      </c>
      <c r="B90" t="s">
        <v>888</v>
      </c>
      <c r="C90" s="84">
        <v>31106.400000000001</v>
      </c>
      <c r="D90" s="84">
        <v>31106.400000000001</v>
      </c>
      <c r="E90" s="84">
        <v>31106.400000000001</v>
      </c>
      <c r="F90">
        <f t="shared" si="1"/>
        <v>3</v>
      </c>
      <c r="N90" s="108"/>
    </row>
    <row r="91" spans="1:14" x14ac:dyDescent="0.3">
      <c r="A91" t="s">
        <v>564</v>
      </c>
      <c r="B91" t="s">
        <v>565</v>
      </c>
      <c r="C91" s="84">
        <v>618352.45000000019</v>
      </c>
      <c r="D91" s="84">
        <v>618352.45000000019</v>
      </c>
      <c r="E91" s="84">
        <v>548082.45000000019</v>
      </c>
      <c r="F91">
        <f t="shared" si="1"/>
        <v>3</v>
      </c>
      <c r="N91" s="108"/>
    </row>
    <row r="92" spans="1:14" x14ac:dyDescent="0.3">
      <c r="A92" t="s">
        <v>566</v>
      </c>
      <c r="B92" t="s">
        <v>567</v>
      </c>
      <c r="C92" s="84">
        <v>0</v>
      </c>
      <c r="D92" s="84">
        <v>0</v>
      </c>
      <c r="E92" s="84">
        <v>0</v>
      </c>
      <c r="F92">
        <f t="shared" si="1"/>
        <v>0</v>
      </c>
    </row>
    <row r="93" spans="1:14" x14ac:dyDescent="0.3">
      <c r="A93" t="s">
        <v>890</v>
      </c>
      <c r="B93" t="s">
        <v>891</v>
      </c>
      <c r="C93" s="84">
        <v>203214.14</v>
      </c>
      <c r="D93" s="84">
        <v>203214.14</v>
      </c>
      <c r="E93" s="84">
        <v>203214.14</v>
      </c>
      <c r="F93">
        <f t="shared" si="1"/>
        <v>3</v>
      </c>
      <c r="N93" s="108"/>
    </row>
    <row r="94" spans="1:14" x14ac:dyDescent="0.3">
      <c r="A94" t="s">
        <v>570</v>
      </c>
      <c r="B94" t="s">
        <v>571</v>
      </c>
      <c r="C94" s="84">
        <v>0</v>
      </c>
      <c r="D94" s="84">
        <v>0</v>
      </c>
      <c r="E94" s="84">
        <v>236527.25</v>
      </c>
      <c r="F94">
        <f t="shared" si="1"/>
        <v>1</v>
      </c>
    </row>
    <row r="95" spans="1:14" x14ac:dyDescent="0.3">
      <c r="A95" t="s">
        <v>572</v>
      </c>
      <c r="B95" t="s">
        <v>573</v>
      </c>
      <c r="C95" s="84">
        <v>0</v>
      </c>
      <c r="D95" s="84">
        <v>0</v>
      </c>
      <c r="E95" s="84">
        <v>0</v>
      </c>
      <c r="F95">
        <f t="shared" si="1"/>
        <v>0</v>
      </c>
    </row>
    <row r="96" spans="1:14" x14ac:dyDescent="0.3">
      <c r="A96" t="s">
        <v>582</v>
      </c>
      <c r="B96" t="s">
        <v>583</v>
      </c>
      <c r="C96" s="84">
        <v>317049.88</v>
      </c>
      <c r="D96" s="84">
        <v>317049.88</v>
      </c>
      <c r="E96" s="84">
        <v>317049.88</v>
      </c>
      <c r="F96">
        <f t="shared" si="1"/>
        <v>3</v>
      </c>
      <c r="N96" s="108"/>
    </row>
    <row r="97" spans="1:14" x14ac:dyDescent="0.3">
      <c r="A97" t="s">
        <v>885</v>
      </c>
      <c r="B97" t="s">
        <v>886</v>
      </c>
      <c r="C97" s="84">
        <v>0</v>
      </c>
      <c r="D97" s="84">
        <v>241352.81000000006</v>
      </c>
      <c r="E97" s="84">
        <v>0</v>
      </c>
      <c r="F97">
        <f t="shared" si="1"/>
        <v>1</v>
      </c>
    </row>
    <row r="98" spans="1:14" x14ac:dyDescent="0.3">
      <c r="A98" t="s">
        <v>584</v>
      </c>
      <c r="B98" t="s">
        <v>585</v>
      </c>
      <c r="C98" s="84">
        <v>0</v>
      </c>
      <c r="D98" s="84">
        <v>0</v>
      </c>
      <c r="E98" s="84">
        <v>0</v>
      </c>
      <c r="F98">
        <f t="shared" si="1"/>
        <v>0</v>
      </c>
    </row>
    <row r="99" spans="1:14" x14ac:dyDescent="0.3">
      <c r="A99" t="s">
        <v>586</v>
      </c>
      <c r="B99" t="s">
        <v>587</v>
      </c>
      <c r="C99" s="84">
        <v>0</v>
      </c>
      <c r="D99" s="84">
        <v>0</v>
      </c>
      <c r="E99" s="84">
        <v>0</v>
      </c>
      <c r="F99">
        <f t="shared" si="1"/>
        <v>0</v>
      </c>
    </row>
    <row r="100" spans="1:14" x14ac:dyDescent="0.3">
      <c r="A100" t="s">
        <v>603</v>
      </c>
      <c r="B100" t="s">
        <v>604</v>
      </c>
      <c r="C100" s="84">
        <v>0</v>
      </c>
      <c r="D100" s="84">
        <v>0</v>
      </c>
      <c r="E100" s="84">
        <v>0</v>
      </c>
      <c r="F100">
        <f t="shared" si="1"/>
        <v>0</v>
      </c>
    </row>
    <row r="101" spans="1:14" x14ac:dyDescent="0.3">
      <c r="A101" t="s">
        <v>605</v>
      </c>
      <c r="B101" t="s">
        <v>606</v>
      </c>
      <c r="C101" s="84">
        <v>0</v>
      </c>
      <c r="D101" s="84">
        <v>0</v>
      </c>
      <c r="E101" s="84">
        <v>0</v>
      </c>
      <c r="F101">
        <f t="shared" si="1"/>
        <v>0</v>
      </c>
    </row>
    <row r="102" spans="1:14" x14ac:dyDescent="0.3">
      <c r="A102" t="s">
        <v>609</v>
      </c>
      <c r="B102" t="s">
        <v>610</v>
      </c>
      <c r="C102" s="84">
        <v>563539.71</v>
      </c>
      <c r="D102" s="84">
        <v>563539.71</v>
      </c>
      <c r="E102" s="84">
        <v>556539.71</v>
      </c>
      <c r="F102">
        <f t="shared" si="1"/>
        <v>3</v>
      </c>
      <c r="N102" s="108"/>
    </row>
    <row r="103" spans="1:14" x14ac:dyDescent="0.3">
      <c r="A103" t="s">
        <v>615</v>
      </c>
      <c r="B103" t="s">
        <v>616</v>
      </c>
      <c r="C103" s="84">
        <v>0</v>
      </c>
      <c r="D103" s="84">
        <v>0</v>
      </c>
      <c r="E103" s="84">
        <v>0</v>
      </c>
      <c r="F103">
        <f t="shared" si="1"/>
        <v>0</v>
      </c>
    </row>
    <row r="104" spans="1:14" x14ac:dyDescent="0.3">
      <c r="A104" t="s">
        <v>617</v>
      </c>
      <c r="B104" t="s">
        <v>618</v>
      </c>
      <c r="C104" s="84">
        <v>0</v>
      </c>
      <c r="D104" s="84">
        <v>0</v>
      </c>
      <c r="E104" s="84">
        <v>0</v>
      </c>
      <c r="F104">
        <f t="shared" si="1"/>
        <v>0</v>
      </c>
    </row>
    <row r="105" spans="1:14" x14ac:dyDescent="0.3">
      <c r="A105" t="s">
        <v>619</v>
      </c>
      <c r="B105" t="s">
        <v>620</v>
      </c>
      <c r="C105" s="84">
        <v>0</v>
      </c>
      <c r="D105" s="84">
        <v>0</v>
      </c>
      <c r="E105" s="84">
        <v>0</v>
      </c>
      <c r="F105">
        <f t="shared" si="1"/>
        <v>0</v>
      </c>
    </row>
    <row r="106" spans="1:14" x14ac:dyDescent="0.3">
      <c r="A106" t="s">
        <v>621</v>
      </c>
      <c r="B106" t="s">
        <v>622</v>
      </c>
      <c r="C106" s="84">
        <v>0</v>
      </c>
      <c r="D106" s="84">
        <v>0</v>
      </c>
      <c r="E106" s="84">
        <v>0</v>
      </c>
      <c r="F106">
        <f t="shared" si="1"/>
        <v>0</v>
      </c>
    </row>
    <row r="107" spans="1:14" x14ac:dyDescent="0.3">
      <c r="A107" t="s">
        <v>639</v>
      </c>
      <c r="B107" t="s">
        <v>640</v>
      </c>
      <c r="C107" s="84">
        <v>0</v>
      </c>
      <c r="D107" s="84">
        <v>0</v>
      </c>
      <c r="E107" s="84">
        <v>0</v>
      </c>
      <c r="F107">
        <f t="shared" si="1"/>
        <v>0</v>
      </c>
    </row>
    <row r="108" spans="1:14" x14ac:dyDescent="0.3">
      <c r="A108" t="s">
        <v>696</v>
      </c>
      <c r="B108" t="s">
        <v>697</v>
      </c>
      <c r="C108" s="84">
        <v>0</v>
      </c>
      <c r="D108" s="84">
        <v>0</v>
      </c>
      <c r="E108" s="84">
        <v>270537.43999999994</v>
      </c>
      <c r="F108">
        <f t="shared" si="1"/>
        <v>1</v>
      </c>
    </row>
    <row r="109" spans="1:14" x14ac:dyDescent="0.3">
      <c r="A109" t="s">
        <v>700</v>
      </c>
      <c r="B109" t="s">
        <v>701</v>
      </c>
      <c r="C109" s="84">
        <v>0</v>
      </c>
      <c r="D109" s="84">
        <v>0</v>
      </c>
      <c r="E109" s="84">
        <v>0</v>
      </c>
      <c r="F109">
        <f t="shared" si="1"/>
        <v>0</v>
      </c>
    </row>
    <row r="110" spans="1:14" x14ac:dyDescent="0.3">
      <c r="A110" t="s">
        <v>1359</v>
      </c>
      <c r="B110" t="s">
        <v>1434</v>
      </c>
      <c r="C110" s="84">
        <v>0</v>
      </c>
      <c r="D110" s="84">
        <v>0</v>
      </c>
      <c r="E110" s="84">
        <v>0</v>
      </c>
      <c r="F110">
        <f t="shared" si="1"/>
        <v>0</v>
      </c>
    </row>
    <row r="111" spans="1:14" x14ac:dyDescent="0.3">
      <c r="A111" t="s">
        <v>710</v>
      </c>
      <c r="B111" t="s">
        <v>711</v>
      </c>
      <c r="C111" s="84">
        <v>0</v>
      </c>
      <c r="D111" s="84">
        <v>0</v>
      </c>
      <c r="E111" s="84">
        <v>0</v>
      </c>
      <c r="F111">
        <f t="shared" si="1"/>
        <v>0</v>
      </c>
    </row>
    <row r="112" spans="1:14" x14ac:dyDescent="0.3">
      <c r="A112" t="s">
        <v>1362</v>
      </c>
      <c r="B112" t="s">
        <v>1363</v>
      </c>
      <c r="C112" s="84">
        <v>0</v>
      </c>
      <c r="D112" s="84">
        <v>0</v>
      </c>
      <c r="E112" s="84">
        <v>0</v>
      </c>
      <c r="F112">
        <f t="shared" si="1"/>
        <v>0</v>
      </c>
    </row>
    <row r="113" spans="1:14" x14ac:dyDescent="0.3">
      <c r="A113" t="s">
        <v>734</v>
      </c>
      <c r="B113" t="s">
        <v>735</v>
      </c>
      <c r="C113" s="84">
        <v>0</v>
      </c>
      <c r="D113" s="84">
        <v>0</v>
      </c>
      <c r="E113" s="84">
        <v>0</v>
      </c>
      <c r="F113">
        <f t="shared" si="1"/>
        <v>0</v>
      </c>
    </row>
    <row r="114" spans="1:14" x14ac:dyDescent="0.3">
      <c r="A114" t="s">
        <v>736</v>
      </c>
      <c r="B114" t="s">
        <v>737</v>
      </c>
      <c r="C114" s="84">
        <v>456342.63</v>
      </c>
      <c r="D114" s="84">
        <v>396342.63</v>
      </c>
      <c r="E114" s="84">
        <v>396342.63</v>
      </c>
      <c r="F114">
        <f t="shared" si="1"/>
        <v>3</v>
      </c>
      <c r="N114" s="108"/>
    </row>
    <row r="115" spans="1:14" x14ac:dyDescent="0.3">
      <c r="A115" t="s">
        <v>746</v>
      </c>
      <c r="B115" t="s">
        <v>747</v>
      </c>
      <c r="C115" s="84">
        <v>0</v>
      </c>
      <c r="D115" s="84">
        <v>0</v>
      </c>
      <c r="E115" s="84">
        <v>0</v>
      </c>
      <c r="F115">
        <f t="shared" si="1"/>
        <v>0</v>
      </c>
    </row>
    <row r="116" spans="1:14" x14ac:dyDescent="0.3">
      <c r="A116" t="s">
        <v>163</v>
      </c>
      <c r="B116" t="s">
        <v>164</v>
      </c>
      <c r="C116" s="84">
        <v>0</v>
      </c>
      <c r="D116" s="84">
        <v>0</v>
      </c>
      <c r="E116" s="84">
        <v>0</v>
      </c>
      <c r="F116">
        <f t="shared" si="1"/>
        <v>0</v>
      </c>
    </row>
    <row r="117" spans="1:14" x14ac:dyDescent="0.3">
      <c r="A117" t="s">
        <v>173</v>
      </c>
      <c r="B117" t="s">
        <v>174</v>
      </c>
      <c r="C117" s="84">
        <v>0</v>
      </c>
      <c r="D117" s="84">
        <v>0</v>
      </c>
      <c r="E117" s="84">
        <v>0</v>
      </c>
      <c r="F117">
        <f t="shared" si="1"/>
        <v>0</v>
      </c>
    </row>
    <row r="118" spans="1:14" x14ac:dyDescent="0.3">
      <c r="A118" t="s">
        <v>1004</v>
      </c>
      <c r="B118" t="s">
        <v>1005</v>
      </c>
      <c r="C118" s="84">
        <v>0</v>
      </c>
      <c r="D118" s="84">
        <v>0</v>
      </c>
      <c r="E118" s="84">
        <v>0</v>
      </c>
      <c r="F118">
        <f t="shared" si="1"/>
        <v>0</v>
      </c>
    </row>
    <row r="119" spans="1:14" x14ac:dyDescent="0.3">
      <c r="A119" t="s">
        <v>197</v>
      </c>
      <c r="B119" t="s">
        <v>198</v>
      </c>
      <c r="C119" s="84">
        <v>0</v>
      </c>
      <c r="D119" s="84">
        <v>0</v>
      </c>
      <c r="E119" s="84">
        <v>0</v>
      </c>
      <c r="F119">
        <f t="shared" si="1"/>
        <v>0</v>
      </c>
    </row>
    <row r="120" spans="1:14" x14ac:dyDescent="0.3">
      <c r="A120" t="s">
        <v>211</v>
      </c>
      <c r="B120" t="s">
        <v>212</v>
      </c>
      <c r="C120" s="84">
        <v>5109.8999999999996</v>
      </c>
      <c r="D120" s="84">
        <v>5109.8999999999996</v>
      </c>
      <c r="E120" s="84">
        <v>5109.8999999999996</v>
      </c>
      <c r="F120">
        <f t="shared" si="1"/>
        <v>3</v>
      </c>
      <c r="N120" s="108"/>
    </row>
    <row r="121" spans="1:14" x14ac:dyDescent="0.3">
      <c r="A121" t="s">
        <v>235</v>
      </c>
      <c r="B121" t="s">
        <v>236</v>
      </c>
      <c r="C121" s="84">
        <v>0</v>
      </c>
      <c r="D121" s="84">
        <v>0</v>
      </c>
      <c r="E121" s="84">
        <v>0</v>
      </c>
      <c r="F121">
        <f t="shared" si="1"/>
        <v>0</v>
      </c>
    </row>
    <row r="122" spans="1:14" x14ac:dyDescent="0.3">
      <c r="A122" t="s">
        <v>243</v>
      </c>
      <c r="B122" t="s">
        <v>244</v>
      </c>
      <c r="C122" s="84">
        <v>0</v>
      </c>
      <c r="D122" s="84">
        <v>0</v>
      </c>
      <c r="E122" s="84">
        <v>0</v>
      </c>
      <c r="F122">
        <f t="shared" si="1"/>
        <v>0</v>
      </c>
    </row>
    <row r="123" spans="1:14" x14ac:dyDescent="0.3">
      <c r="A123" t="s">
        <v>260</v>
      </c>
      <c r="B123" t="s">
        <v>261</v>
      </c>
      <c r="C123" s="84">
        <v>0</v>
      </c>
      <c r="D123" s="84">
        <v>0</v>
      </c>
      <c r="E123" s="84">
        <v>0</v>
      </c>
      <c r="F123">
        <f t="shared" si="1"/>
        <v>0</v>
      </c>
    </row>
    <row r="124" spans="1:14" x14ac:dyDescent="0.3">
      <c r="A124" s="76" t="s">
        <v>1388</v>
      </c>
      <c r="B124" s="76" t="s">
        <v>1465</v>
      </c>
      <c r="C124" s="84">
        <v>0</v>
      </c>
      <c r="D124" s="84">
        <v>0</v>
      </c>
      <c r="E124" s="84">
        <v>0</v>
      </c>
      <c r="F124">
        <f t="shared" si="1"/>
        <v>0</v>
      </c>
    </row>
    <row r="125" spans="1:14" x14ac:dyDescent="0.3">
      <c r="A125" t="s">
        <v>264</v>
      </c>
      <c r="B125" t="s">
        <v>265</v>
      </c>
      <c r="C125" s="84">
        <v>0</v>
      </c>
      <c r="D125" s="84">
        <v>0</v>
      </c>
      <c r="E125" s="84">
        <v>0</v>
      </c>
      <c r="F125">
        <f t="shared" si="1"/>
        <v>0</v>
      </c>
    </row>
    <row r="126" spans="1:14" x14ac:dyDescent="0.3">
      <c r="A126" t="s">
        <v>936</v>
      </c>
      <c r="B126" t="s">
        <v>937</v>
      </c>
      <c r="C126" s="84">
        <v>0</v>
      </c>
      <c r="D126" s="84">
        <v>0</v>
      </c>
      <c r="E126" s="84">
        <v>0</v>
      </c>
      <c r="F126">
        <f t="shared" si="1"/>
        <v>0</v>
      </c>
    </row>
    <row r="127" spans="1:14" x14ac:dyDescent="0.3">
      <c r="A127" t="s">
        <v>940</v>
      </c>
      <c r="B127" t="s">
        <v>941</v>
      </c>
      <c r="C127" s="84">
        <v>0</v>
      </c>
      <c r="D127" s="84">
        <v>0</v>
      </c>
      <c r="E127" s="84">
        <v>0</v>
      </c>
      <c r="F127">
        <f t="shared" si="1"/>
        <v>0</v>
      </c>
    </row>
    <row r="128" spans="1:14" x14ac:dyDescent="0.3">
      <c r="A128" t="s">
        <v>266</v>
      </c>
      <c r="B128" t="s">
        <v>267</v>
      </c>
      <c r="C128" s="84">
        <v>0</v>
      </c>
      <c r="D128" s="84">
        <v>0</v>
      </c>
      <c r="E128" s="84">
        <v>0</v>
      </c>
      <c r="F128">
        <f t="shared" si="1"/>
        <v>0</v>
      </c>
    </row>
    <row r="129" spans="1:14" x14ac:dyDescent="0.3">
      <c r="A129" t="s">
        <v>1022</v>
      </c>
      <c r="B129" t="s">
        <v>1023</v>
      </c>
      <c r="C129" s="84">
        <v>0</v>
      </c>
      <c r="D129" s="84">
        <v>0</v>
      </c>
      <c r="E129" s="84">
        <v>0</v>
      </c>
      <c r="F129">
        <f t="shared" si="1"/>
        <v>0</v>
      </c>
    </row>
    <row r="130" spans="1:14" x14ac:dyDescent="0.3">
      <c r="A130" t="s">
        <v>268</v>
      </c>
      <c r="B130" t="s">
        <v>269</v>
      </c>
      <c r="C130" s="84">
        <v>0</v>
      </c>
      <c r="D130" s="84">
        <v>0</v>
      </c>
      <c r="E130" s="84">
        <v>0</v>
      </c>
      <c r="F130">
        <f t="shared" si="1"/>
        <v>0</v>
      </c>
    </row>
    <row r="131" spans="1:14" x14ac:dyDescent="0.3">
      <c r="A131" t="s">
        <v>270</v>
      </c>
      <c r="B131" t="s">
        <v>271</v>
      </c>
      <c r="C131" s="84">
        <v>0</v>
      </c>
      <c r="D131" s="84">
        <v>0</v>
      </c>
      <c r="E131" s="84">
        <v>0</v>
      </c>
      <c r="F131">
        <f t="shared" ref="F131:F194" si="2">COUNTIF(C131:E131,"&gt;0")</f>
        <v>0</v>
      </c>
    </row>
    <row r="132" spans="1:14" x14ac:dyDescent="0.3">
      <c r="A132" t="s">
        <v>272</v>
      </c>
      <c r="B132" t="s">
        <v>273</v>
      </c>
      <c r="C132" s="84">
        <v>69319.41</v>
      </c>
      <c r="D132" s="84">
        <v>69319.41</v>
      </c>
      <c r="E132" s="84">
        <v>69319.41</v>
      </c>
      <c r="F132">
        <f t="shared" si="2"/>
        <v>3</v>
      </c>
      <c r="N132" s="108"/>
    </row>
    <row r="133" spans="1:14" x14ac:dyDescent="0.3">
      <c r="A133" t="s">
        <v>274</v>
      </c>
      <c r="B133" t="s">
        <v>275</v>
      </c>
      <c r="C133" s="84">
        <v>0</v>
      </c>
      <c r="D133" s="84">
        <v>0</v>
      </c>
      <c r="E133" s="84">
        <v>0</v>
      </c>
      <c r="F133">
        <f t="shared" si="2"/>
        <v>0</v>
      </c>
    </row>
    <row r="134" spans="1:14" x14ac:dyDescent="0.3">
      <c r="A134" t="s">
        <v>276</v>
      </c>
      <c r="B134" t="s">
        <v>277</v>
      </c>
      <c r="C134" s="84">
        <v>0</v>
      </c>
      <c r="D134" s="84">
        <v>13500</v>
      </c>
      <c r="E134" s="84">
        <v>0</v>
      </c>
      <c r="F134">
        <f t="shared" si="2"/>
        <v>1</v>
      </c>
    </row>
    <row r="135" spans="1:14" x14ac:dyDescent="0.3">
      <c r="A135" t="s">
        <v>278</v>
      </c>
      <c r="B135" t="s">
        <v>279</v>
      </c>
      <c r="C135" s="84">
        <v>0</v>
      </c>
      <c r="D135" s="84">
        <v>0</v>
      </c>
      <c r="E135" s="84">
        <v>0</v>
      </c>
      <c r="F135">
        <f t="shared" si="2"/>
        <v>0</v>
      </c>
    </row>
    <row r="136" spans="1:14" x14ac:dyDescent="0.3">
      <c r="A136" t="s">
        <v>280</v>
      </c>
      <c r="B136" t="s">
        <v>281</v>
      </c>
      <c r="C136" s="84">
        <v>0</v>
      </c>
      <c r="D136" s="84">
        <v>1300</v>
      </c>
      <c r="E136" s="84">
        <v>0</v>
      </c>
      <c r="F136">
        <f t="shared" si="2"/>
        <v>1</v>
      </c>
    </row>
    <row r="137" spans="1:14" x14ac:dyDescent="0.3">
      <c r="A137" t="s">
        <v>282</v>
      </c>
      <c r="B137" t="s">
        <v>283</v>
      </c>
      <c r="C137" s="84">
        <v>28298</v>
      </c>
      <c r="D137" s="84">
        <v>28298</v>
      </c>
      <c r="E137" s="84">
        <v>28298</v>
      </c>
      <c r="F137">
        <f t="shared" si="2"/>
        <v>3</v>
      </c>
      <c r="N137" s="108"/>
    </row>
    <row r="138" spans="1:14" x14ac:dyDescent="0.3">
      <c r="A138" t="s">
        <v>948</v>
      </c>
      <c r="B138" t="s">
        <v>949</v>
      </c>
      <c r="C138" s="84">
        <v>0</v>
      </c>
      <c r="D138" s="84">
        <v>0</v>
      </c>
      <c r="E138" s="84">
        <v>0</v>
      </c>
      <c r="F138">
        <f t="shared" si="2"/>
        <v>0</v>
      </c>
    </row>
    <row r="139" spans="1:14" x14ac:dyDescent="0.3">
      <c r="A139" t="s">
        <v>284</v>
      </c>
      <c r="B139" t="s">
        <v>285</v>
      </c>
      <c r="C139" s="84">
        <v>0</v>
      </c>
      <c r="D139" s="84">
        <v>1800</v>
      </c>
      <c r="E139" s="84">
        <v>0</v>
      </c>
      <c r="F139">
        <f t="shared" si="2"/>
        <v>1</v>
      </c>
    </row>
    <row r="140" spans="1:14" x14ac:dyDescent="0.3">
      <c r="A140" t="s">
        <v>286</v>
      </c>
      <c r="B140" t="s">
        <v>287</v>
      </c>
      <c r="C140" s="84">
        <v>7.1</v>
      </c>
      <c r="D140" s="84">
        <v>7.1</v>
      </c>
      <c r="E140" s="84">
        <v>7.1</v>
      </c>
      <c r="F140">
        <f t="shared" si="2"/>
        <v>3</v>
      </c>
    </row>
    <row r="141" spans="1:14" x14ac:dyDescent="0.3">
      <c r="A141" t="s">
        <v>959</v>
      </c>
      <c r="B141" t="s">
        <v>960</v>
      </c>
      <c r="C141" s="84">
        <v>0</v>
      </c>
      <c r="D141" s="84">
        <v>0</v>
      </c>
      <c r="E141" s="84">
        <v>0</v>
      </c>
      <c r="F141">
        <f t="shared" si="2"/>
        <v>0</v>
      </c>
    </row>
    <row r="142" spans="1:14" x14ac:dyDescent="0.3">
      <c r="A142" t="s">
        <v>288</v>
      </c>
      <c r="B142" t="s">
        <v>289</v>
      </c>
      <c r="C142" s="84">
        <v>0</v>
      </c>
      <c r="D142" s="84">
        <v>0</v>
      </c>
      <c r="E142" s="84">
        <v>0</v>
      </c>
      <c r="F142">
        <f t="shared" si="2"/>
        <v>0</v>
      </c>
    </row>
    <row r="143" spans="1:14" x14ac:dyDescent="0.3">
      <c r="A143" t="s">
        <v>290</v>
      </c>
      <c r="B143" t="s">
        <v>291</v>
      </c>
      <c r="C143" s="84">
        <v>39460</v>
      </c>
      <c r="D143" s="84">
        <v>39460</v>
      </c>
      <c r="E143" s="84">
        <v>39460</v>
      </c>
      <c r="F143">
        <f t="shared" si="2"/>
        <v>3</v>
      </c>
      <c r="N143" s="108"/>
    </row>
    <row r="144" spans="1:14" x14ac:dyDescent="0.3">
      <c r="A144" t="s">
        <v>292</v>
      </c>
      <c r="B144" t="s">
        <v>293</v>
      </c>
      <c r="C144" s="84">
        <v>0</v>
      </c>
      <c r="D144" s="84">
        <v>0</v>
      </c>
      <c r="E144" s="84">
        <v>0</v>
      </c>
      <c r="F144">
        <f t="shared" si="2"/>
        <v>0</v>
      </c>
    </row>
    <row r="145" spans="1:6" x14ac:dyDescent="0.3">
      <c r="A145" t="s">
        <v>294</v>
      </c>
      <c r="B145" t="s">
        <v>295</v>
      </c>
      <c r="C145" s="84">
        <v>0</v>
      </c>
      <c r="D145" s="84">
        <v>0</v>
      </c>
      <c r="E145" s="84">
        <v>0</v>
      </c>
      <c r="F145">
        <f t="shared" si="2"/>
        <v>0</v>
      </c>
    </row>
    <row r="146" spans="1:6" x14ac:dyDescent="0.3">
      <c r="A146" t="s">
        <v>942</v>
      </c>
      <c r="B146" t="s">
        <v>943</v>
      </c>
      <c r="C146" s="84">
        <v>0</v>
      </c>
      <c r="D146" s="84">
        <v>16810</v>
      </c>
      <c r="E146" s="84">
        <v>0</v>
      </c>
      <c r="F146">
        <f t="shared" si="2"/>
        <v>1</v>
      </c>
    </row>
    <row r="147" spans="1:6" x14ac:dyDescent="0.3">
      <c r="A147" t="s">
        <v>296</v>
      </c>
      <c r="B147" t="s">
        <v>297</v>
      </c>
      <c r="C147" s="84">
        <v>0</v>
      </c>
      <c r="D147" s="84">
        <v>1490023.65</v>
      </c>
      <c r="E147" s="84">
        <v>0</v>
      </c>
      <c r="F147">
        <f t="shared" si="2"/>
        <v>1</v>
      </c>
    </row>
    <row r="148" spans="1:6" x14ac:dyDescent="0.3">
      <c r="A148" t="s">
        <v>998</v>
      </c>
      <c r="B148" t="s">
        <v>999</v>
      </c>
      <c r="C148" s="84">
        <v>0</v>
      </c>
      <c r="D148" s="84">
        <v>0</v>
      </c>
      <c r="E148" s="84">
        <v>0</v>
      </c>
      <c r="F148">
        <f t="shared" si="2"/>
        <v>0</v>
      </c>
    </row>
    <row r="149" spans="1:6" x14ac:dyDescent="0.3">
      <c r="A149" t="s">
        <v>298</v>
      </c>
      <c r="B149" t="s">
        <v>299</v>
      </c>
      <c r="C149" s="84">
        <v>0</v>
      </c>
      <c r="D149" s="84">
        <v>0</v>
      </c>
      <c r="E149" s="84">
        <v>0</v>
      </c>
      <c r="F149">
        <f t="shared" si="2"/>
        <v>0</v>
      </c>
    </row>
    <row r="150" spans="1:6" x14ac:dyDescent="0.3">
      <c r="A150" s="76" t="s">
        <v>971</v>
      </c>
      <c r="B150" s="76" t="s">
        <v>972</v>
      </c>
      <c r="C150" s="84">
        <v>0</v>
      </c>
      <c r="D150" s="84">
        <v>0</v>
      </c>
      <c r="E150" s="84">
        <v>0</v>
      </c>
      <c r="F150">
        <f t="shared" si="2"/>
        <v>0</v>
      </c>
    </row>
    <row r="151" spans="1:6" x14ac:dyDescent="0.3">
      <c r="A151" t="s">
        <v>300</v>
      </c>
      <c r="B151" t="s">
        <v>1015</v>
      </c>
      <c r="C151" s="84">
        <v>0</v>
      </c>
      <c r="D151" s="84">
        <v>0</v>
      </c>
      <c r="E151" s="84">
        <v>0</v>
      </c>
      <c r="F151">
        <f t="shared" si="2"/>
        <v>0</v>
      </c>
    </row>
    <row r="152" spans="1:6" x14ac:dyDescent="0.3">
      <c r="A152" t="s">
        <v>301</v>
      </c>
      <c r="B152" t="s">
        <v>302</v>
      </c>
      <c r="C152" s="84">
        <v>0</v>
      </c>
      <c r="D152" s="84">
        <v>0</v>
      </c>
      <c r="E152" s="84">
        <v>0</v>
      </c>
      <c r="F152">
        <f t="shared" si="2"/>
        <v>0</v>
      </c>
    </row>
    <row r="153" spans="1:6" x14ac:dyDescent="0.3">
      <c r="A153" t="s">
        <v>988</v>
      </c>
      <c r="B153" t="s">
        <v>989</v>
      </c>
      <c r="C153" s="84">
        <v>0</v>
      </c>
      <c r="D153" s="84">
        <v>11500</v>
      </c>
      <c r="E153" s="84">
        <v>0</v>
      </c>
      <c r="F153">
        <f t="shared" si="2"/>
        <v>1</v>
      </c>
    </row>
    <row r="154" spans="1:6" x14ac:dyDescent="0.3">
      <c r="A154" t="s">
        <v>950</v>
      </c>
      <c r="B154" t="s">
        <v>951</v>
      </c>
      <c r="C154" s="84">
        <v>0</v>
      </c>
      <c r="D154" s="84">
        <v>0</v>
      </c>
      <c r="E154" s="84">
        <v>0</v>
      </c>
      <c r="F154">
        <f t="shared" si="2"/>
        <v>0</v>
      </c>
    </row>
    <row r="155" spans="1:6" x14ac:dyDescent="0.3">
      <c r="A155" t="s">
        <v>1020</v>
      </c>
      <c r="B155" t="s">
        <v>1021</v>
      </c>
      <c r="C155" s="84">
        <v>0</v>
      </c>
      <c r="D155" s="84">
        <v>0</v>
      </c>
      <c r="E155" s="84">
        <v>0</v>
      </c>
      <c r="F155">
        <f t="shared" si="2"/>
        <v>0</v>
      </c>
    </row>
    <row r="156" spans="1:6" x14ac:dyDescent="0.3">
      <c r="A156" t="s">
        <v>303</v>
      </c>
      <c r="B156" t="s">
        <v>304</v>
      </c>
      <c r="C156" s="84">
        <v>0</v>
      </c>
      <c r="D156" s="84">
        <v>0</v>
      </c>
      <c r="E156" s="84">
        <v>0</v>
      </c>
      <c r="F156">
        <f t="shared" si="2"/>
        <v>0</v>
      </c>
    </row>
    <row r="157" spans="1:6" x14ac:dyDescent="0.3">
      <c r="A157" t="s">
        <v>979</v>
      </c>
      <c r="B157" t="s">
        <v>980</v>
      </c>
      <c r="C157" s="84">
        <v>0</v>
      </c>
      <c r="D157" s="84">
        <v>0</v>
      </c>
      <c r="E157" s="84">
        <v>0</v>
      </c>
      <c r="F157">
        <f t="shared" si="2"/>
        <v>0</v>
      </c>
    </row>
    <row r="158" spans="1:6" x14ac:dyDescent="0.3">
      <c r="A158" t="s">
        <v>985</v>
      </c>
      <c r="B158" t="s">
        <v>986</v>
      </c>
      <c r="C158" s="84">
        <v>0</v>
      </c>
      <c r="D158" s="84">
        <v>160916.24</v>
      </c>
      <c r="E158" s="84">
        <v>0</v>
      </c>
      <c r="F158">
        <f t="shared" si="2"/>
        <v>1</v>
      </c>
    </row>
    <row r="159" spans="1:6" x14ac:dyDescent="0.3">
      <c r="A159" s="76" t="s">
        <v>965</v>
      </c>
      <c r="B159" s="76" t="s">
        <v>966</v>
      </c>
      <c r="C159" s="84">
        <v>0</v>
      </c>
      <c r="D159" s="84">
        <v>0</v>
      </c>
      <c r="E159" s="84">
        <v>0</v>
      </c>
      <c r="F159">
        <f t="shared" si="2"/>
        <v>0</v>
      </c>
    </row>
    <row r="160" spans="1:6" x14ac:dyDescent="0.3">
      <c r="A160" t="s">
        <v>305</v>
      </c>
      <c r="B160" t="s">
        <v>306</v>
      </c>
      <c r="C160" s="84">
        <v>0</v>
      </c>
      <c r="D160" s="84">
        <v>0</v>
      </c>
      <c r="E160" s="84">
        <v>0</v>
      </c>
      <c r="F160">
        <f t="shared" si="2"/>
        <v>0</v>
      </c>
    </row>
    <row r="161" spans="1:6" x14ac:dyDescent="0.3">
      <c r="A161" t="s">
        <v>952</v>
      </c>
      <c r="B161" t="s">
        <v>1050</v>
      </c>
      <c r="C161" s="84">
        <v>0</v>
      </c>
      <c r="D161" s="84">
        <v>0</v>
      </c>
      <c r="E161" s="84">
        <v>0</v>
      </c>
      <c r="F161">
        <f t="shared" si="2"/>
        <v>0</v>
      </c>
    </row>
    <row r="162" spans="1:6" x14ac:dyDescent="0.3">
      <c r="A162" s="76" t="s">
        <v>1241</v>
      </c>
      <c r="B162" s="76" t="s">
        <v>1258</v>
      </c>
      <c r="C162" s="84">
        <v>0</v>
      </c>
      <c r="D162" s="84">
        <v>0</v>
      </c>
      <c r="E162" s="84">
        <v>0</v>
      </c>
      <c r="F162">
        <f t="shared" si="2"/>
        <v>0</v>
      </c>
    </row>
    <row r="163" spans="1:6" x14ac:dyDescent="0.3">
      <c r="A163" t="s">
        <v>953</v>
      </c>
      <c r="B163" t="s">
        <v>1051</v>
      </c>
      <c r="C163" s="84">
        <v>0</v>
      </c>
      <c r="D163" s="84">
        <v>0</v>
      </c>
      <c r="E163" s="84">
        <v>0</v>
      </c>
      <c r="F163">
        <f t="shared" si="2"/>
        <v>0</v>
      </c>
    </row>
    <row r="164" spans="1:6" x14ac:dyDescent="0.3">
      <c r="A164" s="76" t="s">
        <v>987</v>
      </c>
      <c r="B164" s="76" t="s">
        <v>1234</v>
      </c>
      <c r="C164" s="84">
        <v>0</v>
      </c>
      <c r="D164" s="84">
        <v>0</v>
      </c>
      <c r="E164" s="84">
        <v>0</v>
      </c>
      <c r="F164">
        <f t="shared" si="2"/>
        <v>0</v>
      </c>
    </row>
    <row r="165" spans="1:6" x14ac:dyDescent="0.3">
      <c r="A165" t="s">
        <v>954</v>
      </c>
      <c r="B165" t="s">
        <v>1052</v>
      </c>
      <c r="C165" s="84">
        <v>0</v>
      </c>
      <c r="D165" s="84">
        <v>0</v>
      </c>
      <c r="E165" s="84">
        <v>0</v>
      </c>
      <c r="F165">
        <f t="shared" si="2"/>
        <v>0</v>
      </c>
    </row>
    <row r="166" spans="1:6" x14ac:dyDescent="0.3">
      <c r="A166" t="s">
        <v>1228</v>
      </c>
      <c r="B166" t="s">
        <v>1453</v>
      </c>
      <c r="C166" s="84">
        <v>0</v>
      </c>
      <c r="D166" s="84">
        <v>0</v>
      </c>
      <c r="E166" s="84">
        <v>0</v>
      </c>
      <c r="F166">
        <f t="shared" si="2"/>
        <v>0</v>
      </c>
    </row>
    <row r="167" spans="1:6" x14ac:dyDescent="0.3">
      <c r="A167" s="76" t="s">
        <v>1214</v>
      </c>
      <c r="B167" s="76" t="s">
        <v>1475</v>
      </c>
      <c r="C167" s="84">
        <v>6515.85</v>
      </c>
      <c r="D167" s="84">
        <v>0</v>
      </c>
      <c r="E167" s="84">
        <v>0</v>
      </c>
      <c r="F167">
        <f t="shared" si="2"/>
        <v>1</v>
      </c>
    </row>
    <row r="168" spans="1:6" x14ac:dyDescent="0.3">
      <c r="A168" t="s">
        <v>1226</v>
      </c>
      <c r="B168" t="s">
        <v>1454</v>
      </c>
      <c r="C168" s="84">
        <v>0</v>
      </c>
      <c r="D168" s="84">
        <v>0</v>
      </c>
      <c r="E168" s="84">
        <v>0</v>
      </c>
      <c r="F168">
        <f t="shared" si="2"/>
        <v>0</v>
      </c>
    </row>
    <row r="169" spans="1:6" x14ac:dyDescent="0.3">
      <c r="A169" s="76" t="s">
        <v>1213</v>
      </c>
      <c r="B169" s="76" t="s">
        <v>1285</v>
      </c>
      <c r="C169" s="84">
        <v>0</v>
      </c>
      <c r="D169" s="84">
        <v>0</v>
      </c>
      <c r="E169" s="84">
        <v>0</v>
      </c>
      <c r="F169">
        <f t="shared" si="2"/>
        <v>0</v>
      </c>
    </row>
    <row r="170" spans="1:6" x14ac:dyDescent="0.3">
      <c r="A170" s="76" t="s">
        <v>1217</v>
      </c>
      <c r="B170" s="76" t="s">
        <v>1224</v>
      </c>
      <c r="C170" s="84">
        <v>0</v>
      </c>
      <c r="D170" s="84">
        <v>0</v>
      </c>
      <c r="E170" s="84">
        <v>0</v>
      </c>
      <c r="F170">
        <f t="shared" si="2"/>
        <v>0</v>
      </c>
    </row>
    <row r="171" spans="1:6" x14ac:dyDescent="0.3">
      <c r="A171" s="76" t="s">
        <v>1216</v>
      </c>
      <c r="B171" s="76" t="s">
        <v>1223</v>
      </c>
      <c r="C171" s="84">
        <v>0</v>
      </c>
      <c r="D171" s="84">
        <v>0</v>
      </c>
      <c r="E171" s="84">
        <v>0</v>
      </c>
      <c r="F171">
        <f t="shared" si="2"/>
        <v>0</v>
      </c>
    </row>
    <row r="172" spans="1:6" x14ac:dyDescent="0.3">
      <c r="A172" s="76" t="s">
        <v>1380</v>
      </c>
      <c r="B172" s="76" t="s">
        <v>1467</v>
      </c>
      <c r="C172" s="84">
        <v>0</v>
      </c>
      <c r="D172" s="84">
        <v>0</v>
      </c>
      <c r="E172" s="84">
        <v>0</v>
      </c>
      <c r="F172">
        <f t="shared" si="2"/>
        <v>0</v>
      </c>
    </row>
    <row r="173" spans="1:6" x14ac:dyDescent="0.3">
      <c r="A173" t="s">
        <v>1227</v>
      </c>
      <c r="B173" t="s">
        <v>1455</v>
      </c>
      <c r="C173" s="84">
        <v>0</v>
      </c>
      <c r="D173" s="84">
        <v>0</v>
      </c>
      <c r="E173" s="84">
        <v>0</v>
      </c>
      <c r="F173">
        <f t="shared" si="2"/>
        <v>0</v>
      </c>
    </row>
    <row r="174" spans="1:6" x14ac:dyDescent="0.3">
      <c r="A174" s="76" t="s">
        <v>1398</v>
      </c>
      <c r="B174" s="76" t="s">
        <v>1468</v>
      </c>
      <c r="C174" s="84">
        <v>0</v>
      </c>
      <c r="D174" s="84">
        <v>0</v>
      </c>
      <c r="E174" s="84">
        <v>0</v>
      </c>
      <c r="F174">
        <f t="shared" si="2"/>
        <v>0</v>
      </c>
    </row>
    <row r="175" spans="1:6" x14ac:dyDescent="0.3">
      <c r="A175" s="76" t="s">
        <v>1386</v>
      </c>
      <c r="B175" s="76" t="s">
        <v>1469</v>
      </c>
      <c r="C175" s="84">
        <v>0</v>
      </c>
      <c r="D175" s="84">
        <v>0</v>
      </c>
      <c r="E175" s="84">
        <v>0</v>
      </c>
      <c r="F175">
        <f t="shared" si="2"/>
        <v>0</v>
      </c>
    </row>
    <row r="176" spans="1:6" x14ac:dyDescent="0.3">
      <c r="A176" t="s">
        <v>1430</v>
      </c>
      <c r="B176" t="s">
        <v>1456</v>
      </c>
      <c r="C176" s="84">
        <v>0</v>
      </c>
      <c r="D176" s="84">
        <v>0</v>
      </c>
      <c r="E176" s="84">
        <v>0</v>
      </c>
      <c r="F176">
        <f t="shared" si="2"/>
        <v>0</v>
      </c>
    </row>
    <row r="177" spans="1:14" x14ac:dyDescent="0.3">
      <c r="A177" t="s">
        <v>1382</v>
      </c>
      <c r="B177" t="s">
        <v>1457</v>
      </c>
      <c r="C177" s="84">
        <v>0</v>
      </c>
      <c r="D177" s="84">
        <v>0</v>
      </c>
      <c r="E177" s="84">
        <v>0</v>
      </c>
      <c r="F177">
        <f t="shared" si="2"/>
        <v>0</v>
      </c>
    </row>
    <row r="178" spans="1:14" x14ac:dyDescent="0.3">
      <c r="A178" t="s">
        <v>1390</v>
      </c>
      <c r="B178" t="s">
        <v>1473</v>
      </c>
      <c r="C178" s="84">
        <v>0</v>
      </c>
      <c r="D178" s="84">
        <v>0</v>
      </c>
      <c r="E178" s="84">
        <v>0</v>
      </c>
      <c r="F178">
        <f t="shared" si="2"/>
        <v>0</v>
      </c>
    </row>
    <row r="179" spans="1:14" x14ac:dyDescent="0.3">
      <c r="A179" t="s">
        <v>1392</v>
      </c>
      <c r="B179" t="s">
        <v>1474</v>
      </c>
      <c r="C179" s="84">
        <v>0</v>
      </c>
      <c r="D179" s="84">
        <v>0</v>
      </c>
      <c r="E179" s="84">
        <v>0</v>
      </c>
      <c r="F179">
        <f t="shared" si="2"/>
        <v>0</v>
      </c>
    </row>
    <row r="180" spans="1:14" x14ac:dyDescent="0.3">
      <c r="A180" t="s">
        <v>1412</v>
      </c>
      <c r="B180" t="s">
        <v>1458</v>
      </c>
      <c r="C180" s="84">
        <v>0</v>
      </c>
      <c r="D180" s="84">
        <v>0</v>
      </c>
      <c r="E180" s="84">
        <v>0</v>
      </c>
      <c r="F180">
        <f t="shared" si="2"/>
        <v>0</v>
      </c>
    </row>
    <row r="181" spans="1:14" x14ac:dyDescent="0.3">
      <c r="A181" t="s">
        <v>309</v>
      </c>
      <c r="B181" t="s">
        <v>310</v>
      </c>
      <c r="C181" s="84">
        <v>305506.15999999997</v>
      </c>
      <c r="D181" s="84">
        <v>305506.15999999997</v>
      </c>
      <c r="E181" s="84">
        <v>305506.15999999997</v>
      </c>
      <c r="F181">
        <f t="shared" si="2"/>
        <v>3</v>
      </c>
      <c r="N181" s="108"/>
    </row>
    <row r="182" spans="1:14" x14ac:dyDescent="0.3">
      <c r="A182" t="s">
        <v>311</v>
      </c>
      <c r="B182" t="s">
        <v>312</v>
      </c>
      <c r="C182" s="84">
        <v>609172.87</v>
      </c>
      <c r="D182" s="84">
        <v>609172.87</v>
      </c>
      <c r="E182" s="84">
        <v>609172.87</v>
      </c>
      <c r="F182">
        <f t="shared" si="2"/>
        <v>3</v>
      </c>
      <c r="N182" s="108"/>
    </row>
    <row r="183" spans="1:14" x14ac:dyDescent="0.3">
      <c r="A183" t="s">
        <v>938</v>
      </c>
      <c r="B183" t="s">
        <v>939</v>
      </c>
      <c r="C183" s="84">
        <v>0</v>
      </c>
      <c r="D183" s="84">
        <v>0</v>
      </c>
      <c r="E183" s="84">
        <v>0</v>
      </c>
      <c r="F183">
        <f t="shared" si="2"/>
        <v>0</v>
      </c>
    </row>
    <row r="184" spans="1:14" x14ac:dyDescent="0.3">
      <c r="A184" t="s">
        <v>714</v>
      </c>
      <c r="B184" t="s">
        <v>715</v>
      </c>
      <c r="C184" s="84">
        <v>11802.41</v>
      </c>
      <c r="D184" s="84">
        <v>11802.41</v>
      </c>
      <c r="E184" s="84">
        <v>11802.41</v>
      </c>
      <c r="F184">
        <f t="shared" si="2"/>
        <v>3</v>
      </c>
      <c r="N184" s="108"/>
    </row>
    <row r="185" spans="1:14" x14ac:dyDescent="0.3">
      <c r="A185" t="s">
        <v>1028</v>
      </c>
      <c r="B185" t="s">
        <v>1029</v>
      </c>
      <c r="C185" s="84">
        <v>644019.31999999995</v>
      </c>
      <c r="D185" s="84">
        <v>644019.31999999995</v>
      </c>
      <c r="E185" s="84">
        <v>644019.31999999995</v>
      </c>
      <c r="F185">
        <f t="shared" si="2"/>
        <v>3</v>
      </c>
      <c r="N185" s="108"/>
    </row>
    <row r="186" spans="1:14" x14ac:dyDescent="0.3">
      <c r="A186" t="s">
        <v>716</v>
      </c>
      <c r="B186" t="s">
        <v>717</v>
      </c>
      <c r="C186" s="84">
        <v>0</v>
      </c>
      <c r="D186" s="84">
        <v>0</v>
      </c>
      <c r="E186" s="84">
        <v>0</v>
      </c>
      <c r="F186">
        <f t="shared" si="2"/>
        <v>0</v>
      </c>
    </row>
    <row r="187" spans="1:14" x14ac:dyDescent="0.3">
      <c r="A187" t="s">
        <v>718</v>
      </c>
      <c r="B187" t="s">
        <v>719</v>
      </c>
      <c r="C187" s="84">
        <v>0</v>
      </c>
      <c r="D187" s="84">
        <v>0</v>
      </c>
      <c r="E187" s="84">
        <v>0</v>
      </c>
      <c r="F187">
        <f t="shared" si="2"/>
        <v>0</v>
      </c>
    </row>
    <row r="188" spans="1:14" x14ac:dyDescent="0.3">
      <c r="A188" t="s">
        <v>720</v>
      </c>
      <c r="B188" t="s">
        <v>721</v>
      </c>
      <c r="C188" s="84">
        <v>18148.11</v>
      </c>
      <c r="D188" s="84">
        <v>18148.11</v>
      </c>
      <c r="E188" s="84">
        <v>18148.11</v>
      </c>
      <c r="F188">
        <f t="shared" si="2"/>
        <v>3</v>
      </c>
      <c r="N188" s="108"/>
    </row>
    <row r="189" spans="1:14" x14ac:dyDescent="0.3">
      <c r="A189" t="s">
        <v>722</v>
      </c>
      <c r="B189" t="s">
        <v>723</v>
      </c>
      <c r="C189" s="84">
        <v>0</v>
      </c>
      <c r="D189" s="84">
        <v>0</v>
      </c>
      <c r="E189" s="84">
        <v>0</v>
      </c>
      <c r="F189">
        <f t="shared" si="2"/>
        <v>0</v>
      </c>
    </row>
    <row r="190" spans="1:14" x14ac:dyDescent="0.3">
      <c r="A190" t="s">
        <v>724</v>
      </c>
      <c r="B190" t="s">
        <v>725</v>
      </c>
      <c r="C190" s="84">
        <v>0</v>
      </c>
      <c r="D190" s="84">
        <v>0</v>
      </c>
      <c r="E190" s="84">
        <v>0</v>
      </c>
      <c r="F190">
        <f t="shared" si="2"/>
        <v>0</v>
      </c>
    </row>
    <row r="191" spans="1:14" x14ac:dyDescent="0.3">
      <c r="A191" t="s">
        <v>321</v>
      </c>
      <c r="B191" t="s">
        <v>322</v>
      </c>
      <c r="C191" s="84">
        <v>0</v>
      </c>
      <c r="D191" s="84">
        <v>0</v>
      </c>
      <c r="E191" s="84">
        <v>0</v>
      </c>
      <c r="F191">
        <f t="shared" si="2"/>
        <v>0</v>
      </c>
    </row>
    <row r="192" spans="1:14" x14ac:dyDescent="0.3">
      <c r="A192" t="s">
        <v>816</v>
      </c>
      <c r="B192" t="s">
        <v>817</v>
      </c>
      <c r="C192" s="84">
        <v>0</v>
      </c>
      <c r="D192" s="84">
        <v>0</v>
      </c>
      <c r="E192" s="84">
        <v>0</v>
      </c>
      <c r="F192">
        <f t="shared" si="2"/>
        <v>0</v>
      </c>
    </row>
    <row r="193" spans="1:14" x14ac:dyDescent="0.3">
      <c r="A193" t="s">
        <v>323</v>
      </c>
      <c r="B193" t="s">
        <v>324</v>
      </c>
      <c r="C193" s="84">
        <v>0</v>
      </c>
      <c r="D193" s="84">
        <v>0</v>
      </c>
      <c r="E193" s="84">
        <v>0</v>
      </c>
      <c r="F193">
        <f t="shared" si="2"/>
        <v>0</v>
      </c>
    </row>
    <row r="194" spans="1:14" x14ac:dyDescent="0.3">
      <c r="A194" t="s">
        <v>325</v>
      </c>
      <c r="B194" t="s">
        <v>326</v>
      </c>
      <c r="C194" s="84">
        <v>0</v>
      </c>
      <c r="D194" s="84">
        <v>0</v>
      </c>
      <c r="E194" s="84">
        <v>0</v>
      </c>
      <c r="F194">
        <f t="shared" si="2"/>
        <v>0</v>
      </c>
    </row>
    <row r="195" spans="1:14" x14ac:dyDescent="0.3">
      <c r="A195" t="s">
        <v>327</v>
      </c>
      <c r="B195" t="s">
        <v>328</v>
      </c>
      <c r="C195" s="84">
        <v>0</v>
      </c>
      <c r="D195" s="84">
        <v>0</v>
      </c>
      <c r="E195" s="84">
        <v>0</v>
      </c>
      <c r="F195">
        <f t="shared" ref="F195:F258" si="3">COUNTIF(C195:E195,"&gt;0")</f>
        <v>0</v>
      </c>
    </row>
    <row r="196" spans="1:14" x14ac:dyDescent="0.3">
      <c r="A196" t="s">
        <v>329</v>
      </c>
      <c r="B196" t="s">
        <v>330</v>
      </c>
      <c r="C196" s="84">
        <v>84008.82</v>
      </c>
      <c r="D196" s="84">
        <v>84008.82</v>
      </c>
      <c r="E196" s="84">
        <v>84008.82</v>
      </c>
      <c r="F196">
        <f t="shared" si="3"/>
        <v>3</v>
      </c>
      <c r="N196" s="108"/>
    </row>
    <row r="197" spans="1:14" x14ac:dyDescent="0.3">
      <c r="A197" t="s">
        <v>331</v>
      </c>
      <c r="B197" t="s">
        <v>332</v>
      </c>
      <c r="C197" s="84">
        <v>0</v>
      </c>
      <c r="D197" s="84">
        <v>0</v>
      </c>
      <c r="E197" s="84">
        <v>0</v>
      </c>
      <c r="F197">
        <f t="shared" si="3"/>
        <v>0</v>
      </c>
    </row>
    <row r="198" spans="1:14" x14ac:dyDescent="0.3">
      <c r="A198" t="s">
        <v>333</v>
      </c>
      <c r="B198" t="s">
        <v>334</v>
      </c>
      <c r="C198" s="84">
        <v>0</v>
      </c>
      <c r="D198" s="84">
        <v>0</v>
      </c>
      <c r="E198" s="84">
        <v>0</v>
      </c>
      <c r="F198">
        <f t="shared" si="3"/>
        <v>0</v>
      </c>
    </row>
    <row r="199" spans="1:14" x14ac:dyDescent="0.3">
      <c r="A199" t="s">
        <v>335</v>
      </c>
      <c r="B199" t="s">
        <v>336</v>
      </c>
      <c r="C199" s="84">
        <v>0</v>
      </c>
      <c r="D199" s="84">
        <v>0</v>
      </c>
      <c r="E199" s="84">
        <v>0</v>
      </c>
      <c r="F199">
        <f t="shared" si="3"/>
        <v>0</v>
      </c>
    </row>
    <row r="200" spans="1:14" x14ac:dyDescent="0.3">
      <c r="A200" t="s">
        <v>337</v>
      </c>
      <c r="B200" t="s">
        <v>338</v>
      </c>
      <c r="C200" s="84">
        <v>0</v>
      </c>
      <c r="D200" s="84">
        <v>0</v>
      </c>
      <c r="E200" s="84">
        <v>0</v>
      </c>
      <c r="F200">
        <f t="shared" si="3"/>
        <v>0</v>
      </c>
    </row>
    <row r="201" spans="1:14" x14ac:dyDescent="0.3">
      <c r="A201" t="s">
        <v>339</v>
      </c>
      <c r="B201" t="s">
        <v>340</v>
      </c>
      <c r="C201" s="84">
        <v>126553.64</v>
      </c>
      <c r="D201" s="84">
        <v>126553.64</v>
      </c>
      <c r="E201" s="84">
        <v>126553.64</v>
      </c>
      <c r="F201">
        <f t="shared" si="3"/>
        <v>3</v>
      </c>
      <c r="N201" s="108"/>
    </row>
    <row r="202" spans="1:14" x14ac:dyDescent="0.3">
      <c r="A202" t="s">
        <v>341</v>
      </c>
      <c r="B202" t="s">
        <v>342</v>
      </c>
      <c r="C202" s="84">
        <v>0</v>
      </c>
      <c r="D202" s="84">
        <v>0</v>
      </c>
      <c r="E202" s="84">
        <v>0</v>
      </c>
      <c r="F202">
        <f t="shared" si="3"/>
        <v>0</v>
      </c>
    </row>
    <row r="203" spans="1:14" x14ac:dyDescent="0.3">
      <c r="A203" t="s">
        <v>343</v>
      </c>
      <c r="B203" t="s">
        <v>344</v>
      </c>
      <c r="C203" s="84">
        <v>0</v>
      </c>
      <c r="D203" s="84">
        <v>0</v>
      </c>
      <c r="E203" s="84">
        <v>0</v>
      </c>
      <c r="F203">
        <f t="shared" si="3"/>
        <v>0</v>
      </c>
    </row>
    <row r="204" spans="1:14" x14ac:dyDescent="0.3">
      <c r="A204" t="s">
        <v>345</v>
      </c>
      <c r="B204" t="s">
        <v>346</v>
      </c>
      <c r="C204" s="84">
        <v>34209.440000000002</v>
      </c>
      <c r="D204" s="84">
        <v>34209.440000000002</v>
      </c>
      <c r="E204" s="84">
        <v>34209.440000000002</v>
      </c>
      <c r="F204">
        <f t="shared" si="3"/>
        <v>3</v>
      </c>
      <c r="N204" s="108"/>
    </row>
    <row r="205" spans="1:14" x14ac:dyDescent="0.3">
      <c r="A205" t="s">
        <v>347</v>
      </c>
      <c r="B205" t="s">
        <v>348</v>
      </c>
      <c r="C205" s="84">
        <v>0</v>
      </c>
      <c r="D205" s="84">
        <v>0</v>
      </c>
      <c r="E205" s="84">
        <v>0</v>
      </c>
      <c r="F205">
        <f t="shared" si="3"/>
        <v>0</v>
      </c>
    </row>
    <row r="206" spans="1:14" x14ac:dyDescent="0.3">
      <c r="A206" t="s">
        <v>349</v>
      </c>
      <c r="B206" t="s">
        <v>350</v>
      </c>
      <c r="C206" s="84">
        <v>0</v>
      </c>
      <c r="D206" s="84">
        <v>0</v>
      </c>
      <c r="E206" s="84">
        <v>0</v>
      </c>
      <c r="F206">
        <f t="shared" si="3"/>
        <v>0</v>
      </c>
    </row>
    <row r="207" spans="1:14" x14ac:dyDescent="0.3">
      <c r="A207" t="s">
        <v>351</v>
      </c>
      <c r="B207" t="s">
        <v>352</v>
      </c>
      <c r="C207" s="84">
        <v>0.25</v>
      </c>
      <c r="D207" s="84">
        <v>0.25</v>
      </c>
      <c r="E207" s="84">
        <v>0.25</v>
      </c>
      <c r="F207">
        <f t="shared" si="3"/>
        <v>3</v>
      </c>
    </row>
    <row r="208" spans="1:14" x14ac:dyDescent="0.3">
      <c r="A208" t="s">
        <v>353</v>
      </c>
      <c r="B208" t="s">
        <v>354</v>
      </c>
      <c r="C208" s="84">
        <v>0</v>
      </c>
      <c r="D208" s="84">
        <v>0</v>
      </c>
      <c r="E208" s="84">
        <v>0</v>
      </c>
      <c r="F208">
        <f t="shared" si="3"/>
        <v>0</v>
      </c>
    </row>
    <row r="209" spans="1:14" x14ac:dyDescent="0.3">
      <c r="A209" t="s">
        <v>355</v>
      </c>
      <c r="B209" t="s">
        <v>356</v>
      </c>
      <c r="C209" s="84">
        <v>20765.93</v>
      </c>
      <c r="D209" s="84">
        <v>20765.93</v>
      </c>
      <c r="E209" s="84">
        <v>20765.93</v>
      </c>
      <c r="F209">
        <f t="shared" si="3"/>
        <v>3</v>
      </c>
      <c r="N209" s="108"/>
    </row>
    <row r="210" spans="1:14" x14ac:dyDescent="0.3">
      <c r="A210" t="s">
        <v>357</v>
      </c>
      <c r="B210" t="s">
        <v>358</v>
      </c>
      <c r="C210" s="84">
        <v>0</v>
      </c>
      <c r="D210" s="84">
        <v>0</v>
      </c>
      <c r="E210" s="84">
        <v>0</v>
      </c>
      <c r="F210">
        <f t="shared" si="3"/>
        <v>0</v>
      </c>
    </row>
    <row r="211" spans="1:14" x14ac:dyDescent="0.3">
      <c r="A211" t="s">
        <v>359</v>
      </c>
      <c r="B211" t="s">
        <v>360</v>
      </c>
      <c r="C211" s="84">
        <v>0</v>
      </c>
      <c r="D211" s="84">
        <v>0</v>
      </c>
      <c r="E211" s="84">
        <v>0</v>
      </c>
      <c r="F211">
        <f t="shared" si="3"/>
        <v>0</v>
      </c>
    </row>
    <row r="212" spans="1:14" x14ac:dyDescent="0.3">
      <c r="A212" t="s">
        <v>361</v>
      </c>
      <c r="B212" t="s">
        <v>362</v>
      </c>
      <c r="C212" s="84">
        <v>0</v>
      </c>
      <c r="D212" s="84">
        <v>0</v>
      </c>
      <c r="E212" s="84">
        <v>0</v>
      </c>
      <c r="F212">
        <f t="shared" si="3"/>
        <v>0</v>
      </c>
    </row>
    <row r="213" spans="1:14" x14ac:dyDescent="0.3">
      <c r="A213" t="s">
        <v>363</v>
      </c>
      <c r="B213" t="s">
        <v>364</v>
      </c>
      <c r="C213" s="84">
        <v>430.83</v>
      </c>
      <c r="D213" s="84">
        <v>430.83</v>
      </c>
      <c r="E213" s="84">
        <v>430.83</v>
      </c>
      <c r="F213">
        <f t="shared" si="3"/>
        <v>3</v>
      </c>
    </row>
    <row r="214" spans="1:14" x14ac:dyDescent="0.3">
      <c r="A214" t="s">
        <v>365</v>
      </c>
      <c r="B214" t="s">
        <v>366</v>
      </c>
      <c r="C214" s="84">
        <v>0</v>
      </c>
      <c r="D214" s="84">
        <v>0</v>
      </c>
      <c r="E214" s="84">
        <v>0</v>
      </c>
      <c r="F214">
        <f t="shared" si="3"/>
        <v>0</v>
      </c>
    </row>
    <row r="215" spans="1:14" x14ac:dyDescent="0.3">
      <c r="A215" t="s">
        <v>367</v>
      </c>
      <c r="B215" t="s">
        <v>368</v>
      </c>
      <c r="C215" s="84">
        <v>0</v>
      </c>
      <c r="D215" s="84">
        <v>0</v>
      </c>
      <c r="E215" s="84">
        <v>0</v>
      </c>
      <c r="F215">
        <f t="shared" si="3"/>
        <v>0</v>
      </c>
    </row>
    <row r="216" spans="1:14" x14ac:dyDescent="0.3">
      <c r="A216" t="s">
        <v>369</v>
      </c>
      <c r="B216" t="s">
        <v>370</v>
      </c>
      <c r="C216" s="84">
        <v>0</v>
      </c>
      <c r="D216" s="84">
        <v>0</v>
      </c>
      <c r="E216" s="84">
        <v>0</v>
      </c>
      <c r="F216">
        <f t="shared" si="3"/>
        <v>0</v>
      </c>
    </row>
    <row r="217" spans="1:14" x14ac:dyDescent="0.3">
      <c r="A217" t="s">
        <v>371</v>
      </c>
      <c r="B217" t="s">
        <v>372</v>
      </c>
      <c r="C217" s="84">
        <v>0</v>
      </c>
      <c r="D217" s="84">
        <v>0</v>
      </c>
      <c r="E217" s="84">
        <v>0</v>
      </c>
      <c r="F217">
        <f t="shared" si="3"/>
        <v>0</v>
      </c>
    </row>
    <row r="218" spans="1:14" x14ac:dyDescent="0.3">
      <c r="A218" t="s">
        <v>373</v>
      </c>
      <c r="B218" t="s">
        <v>344</v>
      </c>
      <c r="C218" s="84">
        <v>0</v>
      </c>
      <c r="D218" s="84">
        <v>0</v>
      </c>
      <c r="E218" s="84">
        <v>0</v>
      </c>
      <c r="F218">
        <f t="shared" si="3"/>
        <v>0</v>
      </c>
    </row>
    <row r="219" spans="1:14" x14ac:dyDescent="0.3">
      <c r="A219" t="s">
        <v>374</v>
      </c>
      <c r="B219" t="s">
        <v>375</v>
      </c>
      <c r="C219" s="84">
        <v>0</v>
      </c>
      <c r="D219" s="84">
        <v>0</v>
      </c>
      <c r="E219" s="84">
        <v>0</v>
      </c>
      <c r="F219">
        <f t="shared" si="3"/>
        <v>0</v>
      </c>
    </row>
    <row r="220" spans="1:14" x14ac:dyDescent="0.3">
      <c r="A220" t="s">
        <v>376</v>
      </c>
      <c r="B220" t="s">
        <v>377</v>
      </c>
      <c r="C220" s="84">
        <v>0</v>
      </c>
      <c r="D220" s="84">
        <v>0</v>
      </c>
      <c r="E220" s="84">
        <v>0</v>
      </c>
      <c r="F220">
        <f t="shared" si="3"/>
        <v>0</v>
      </c>
    </row>
    <row r="221" spans="1:14" x14ac:dyDescent="0.3">
      <c r="A221" t="s">
        <v>378</v>
      </c>
      <c r="B221" t="s">
        <v>379</v>
      </c>
      <c r="C221" s="84">
        <v>305770.64</v>
      </c>
      <c r="D221" s="84">
        <v>305770.64</v>
      </c>
      <c r="E221" s="84">
        <v>305770.64</v>
      </c>
      <c r="F221">
        <f t="shared" si="3"/>
        <v>3</v>
      </c>
      <c r="N221" s="108"/>
    </row>
    <row r="222" spans="1:14" x14ac:dyDescent="0.3">
      <c r="A222" t="s">
        <v>380</v>
      </c>
      <c r="B222" t="s">
        <v>381</v>
      </c>
      <c r="C222" s="84">
        <v>0</v>
      </c>
      <c r="D222" s="84">
        <v>0</v>
      </c>
      <c r="E222" s="84">
        <v>0</v>
      </c>
      <c r="F222">
        <f t="shared" si="3"/>
        <v>0</v>
      </c>
    </row>
    <row r="223" spans="1:14" x14ac:dyDescent="0.3">
      <c r="A223" t="s">
        <v>839</v>
      </c>
      <c r="B223" t="s">
        <v>840</v>
      </c>
      <c r="C223" s="84">
        <v>0</v>
      </c>
      <c r="D223" s="84">
        <v>0</v>
      </c>
      <c r="E223" s="84">
        <v>0</v>
      </c>
      <c r="F223">
        <f t="shared" si="3"/>
        <v>0</v>
      </c>
    </row>
    <row r="224" spans="1:14" x14ac:dyDescent="0.3">
      <c r="A224" t="s">
        <v>382</v>
      </c>
      <c r="B224" t="s">
        <v>383</v>
      </c>
      <c r="C224" s="84">
        <v>0</v>
      </c>
      <c r="D224" s="84">
        <v>0</v>
      </c>
      <c r="E224" s="84">
        <v>0</v>
      </c>
      <c r="F224">
        <f t="shared" si="3"/>
        <v>0</v>
      </c>
    </row>
    <row r="225" spans="1:14" x14ac:dyDescent="0.3">
      <c r="A225" t="s">
        <v>384</v>
      </c>
      <c r="B225" t="s">
        <v>385</v>
      </c>
      <c r="C225" s="84">
        <v>0</v>
      </c>
      <c r="D225" s="84">
        <v>0</v>
      </c>
      <c r="E225" s="84">
        <v>0</v>
      </c>
      <c r="F225">
        <f t="shared" si="3"/>
        <v>0</v>
      </c>
    </row>
    <row r="226" spans="1:14" x14ac:dyDescent="0.3">
      <c r="A226" t="s">
        <v>386</v>
      </c>
      <c r="B226" t="s">
        <v>387</v>
      </c>
      <c r="C226" s="84">
        <v>0</v>
      </c>
      <c r="D226" s="84">
        <v>0</v>
      </c>
      <c r="E226" s="84">
        <v>0</v>
      </c>
      <c r="F226">
        <f t="shared" si="3"/>
        <v>0</v>
      </c>
    </row>
    <row r="227" spans="1:14" x14ac:dyDescent="0.3">
      <c r="A227" t="s">
        <v>388</v>
      </c>
      <c r="B227" t="s">
        <v>389</v>
      </c>
      <c r="C227" s="84">
        <v>0</v>
      </c>
      <c r="D227" s="84">
        <v>0</v>
      </c>
      <c r="E227" s="84">
        <v>0</v>
      </c>
      <c r="F227">
        <f t="shared" si="3"/>
        <v>0</v>
      </c>
    </row>
    <row r="228" spans="1:14" x14ac:dyDescent="0.3">
      <c r="A228" t="s">
        <v>834</v>
      </c>
      <c r="B228" t="s">
        <v>1047</v>
      </c>
      <c r="C228" s="84">
        <v>0</v>
      </c>
      <c r="D228" s="84">
        <v>0</v>
      </c>
      <c r="E228" s="84">
        <v>0</v>
      </c>
      <c r="F228">
        <f t="shared" si="3"/>
        <v>0</v>
      </c>
    </row>
    <row r="229" spans="1:14" x14ac:dyDescent="0.3">
      <c r="A229" t="s">
        <v>390</v>
      </c>
      <c r="B229" t="s">
        <v>391</v>
      </c>
      <c r="C229" s="84">
        <v>0</v>
      </c>
      <c r="D229" s="84">
        <v>0</v>
      </c>
      <c r="E229" s="84">
        <v>0</v>
      </c>
      <c r="F229">
        <f t="shared" si="3"/>
        <v>0</v>
      </c>
    </row>
    <row r="230" spans="1:14" x14ac:dyDescent="0.3">
      <c r="A230" t="s">
        <v>392</v>
      </c>
      <c r="B230" t="s">
        <v>393</v>
      </c>
      <c r="C230" s="84">
        <v>34673</v>
      </c>
      <c r="D230" s="84">
        <v>34673</v>
      </c>
      <c r="E230" s="84">
        <v>34673</v>
      </c>
      <c r="F230">
        <f t="shared" si="3"/>
        <v>3</v>
      </c>
      <c r="N230" s="108"/>
    </row>
    <row r="231" spans="1:14" x14ac:dyDescent="0.3">
      <c r="A231" t="s">
        <v>818</v>
      </c>
      <c r="B231" t="s">
        <v>819</v>
      </c>
      <c r="C231" s="84">
        <v>0</v>
      </c>
      <c r="D231" s="84">
        <v>0</v>
      </c>
      <c r="E231" s="84">
        <v>0</v>
      </c>
      <c r="F231">
        <f t="shared" si="3"/>
        <v>0</v>
      </c>
    </row>
    <row r="232" spans="1:14" x14ac:dyDescent="0.3">
      <c r="A232" t="s">
        <v>396</v>
      </c>
      <c r="B232" t="s">
        <v>397</v>
      </c>
      <c r="C232" s="84">
        <v>54434.61</v>
      </c>
      <c r="D232" s="84">
        <v>54434.61</v>
      </c>
      <c r="E232" s="84">
        <v>54434.61</v>
      </c>
      <c r="F232">
        <f t="shared" si="3"/>
        <v>3</v>
      </c>
      <c r="N232" s="108"/>
    </row>
    <row r="233" spans="1:14" x14ac:dyDescent="0.3">
      <c r="A233" t="s">
        <v>398</v>
      </c>
      <c r="B233" t="s">
        <v>399</v>
      </c>
      <c r="C233" s="84">
        <v>0</v>
      </c>
      <c r="D233" s="84">
        <v>0</v>
      </c>
      <c r="E233" s="84">
        <v>0</v>
      </c>
      <c r="F233">
        <f t="shared" si="3"/>
        <v>0</v>
      </c>
    </row>
    <row r="234" spans="1:14" x14ac:dyDescent="0.3">
      <c r="A234" t="s">
        <v>400</v>
      </c>
      <c r="B234" t="s">
        <v>401</v>
      </c>
      <c r="C234" s="84">
        <v>0</v>
      </c>
      <c r="D234" s="84">
        <v>0</v>
      </c>
      <c r="E234" s="84">
        <v>0</v>
      </c>
      <c r="F234">
        <f t="shared" si="3"/>
        <v>0</v>
      </c>
    </row>
    <row r="235" spans="1:14" x14ac:dyDescent="0.3">
      <c r="A235" s="76" t="s">
        <v>820</v>
      </c>
      <c r="B235" s="76" t="s">
        <v>821</v>
      </c>
      <c r="C235" s="84">
        <v>0</v>
      </c>
      <c r="D235" s="84">
        <v>0</v>
      </c>
      <c r="E235" s="84">
        <v>0</v>
      </c>
      <c r="F235">
        <f t="shared" si="3"/>
        <v>0</v>
      </c>
    </row>
    <row r="236" spans="1:14" x14ac:dyDescent="0.3">
      <c r="A236" t="s">
        <v>402</v>
      </c>
      <c r="B236" t="s">
        <v>403</v>
      </c>
      <c r="C236" s="84">
        <v>0</v>
      </c>
      <c r="D236" s="84">
        <v>0</v>
      </c>
      <c r="E236" s="84">
        <v>0</v>
      </c>
      <c r="F236">
        <f t="shared" si="3"/>
        <v>0</v>
      </c>
    </row>
    <row r="237" spans="1:14" x14ac:dyDescent="0.3">
      <c r="A237" t="s">
        <v>404</v>
      </c>
      <c r="B237" t="s">
        <v>405</v>
      </c>
      <c r="C237" s="84">
        <v>67939.8</v>
      </c>
      <c r="D237" s="84">
        <v>67939.8</v>
      </c>
      <c r="E237" s="84">
        <v>67939.8</v>
      </c>
      <c r="F237">
        <f t="shared" si="3"/>
        <v>3</v>
      </c>
      <c r="N237" s="108"/>
    </row>
    <row r="238" spans="1:14" x14ac:dyDescent="0.3">
      <c r="A238" t="s">
        <v>406</v>
      </c>
      <c r="B238" t="s">
        <v>407</v>
      </c>
      <c r="C238" s="84">
        <v>0</v>
      </c>
      <c r="D238" s="84">
        <v>0</v>
      </c>
      <c r="E238" s="84">
        <v>0</v>
      </c>
      <c r="F238">
        <f t="shared" si="3"/>
        <v>0</v>
      </c>
    </row>
    <row r="239" spans="1:14" x14ac:dyDescent="0.3">
      <c r="A239" t="s">
        <v>408</v>
      </c>
      <c r="B239" t="s">
        <v>409</v>
      </c>
      <c r="C239" s="84">
        <v>0</v>
      </c>
      <c r="D239" s="84">
        <v>0</v>
      </c>
      <c r="E239" s="84">
        <v>0</v>
      </c>
      <c r="F239">
        <f t="shared" si="3"/>
        <v>0</v>
      </c>
    </row>
    <row r="240" spans="1:14" x14ac:dyDescent="0.3">
      <c r="A240" t="s">
        <v>412</v>
      </c>
      <c r="B240" t="s">
        <v>413</v>
      </c>
      <c r="C240" s="84">
        <v>0</v>
      </c>
      <c r="D240" s="84">
        <v>0</v>
      </c>
      <c r="E240" s="84">
        <v>0</v>
      </c>
      <c r="F240">
        <f t="shared" si="3"/>
        <v>0</v>
      </c>
    </row>
    <row r="241" spans="1:14" x14ac:dyDescent="0.3">
      <c r="A241" t="s">
        <v>414</v>
      </c>
      <c r="B241" t="s">
        <v>415</v>
      </c>
      <c r="C241" s="84">
        <v>0</v>
      </c>
      <c r="D241" s="84">
        <v>0</v>
      </c>
      <c r="E241" s="84">
        <v>0</v>
      </c>
      <c r="F241">
        <f t="shared" si="3"/>
        <v>0</v>
      </c>
    </row>
    <row r="242" spans="1:14" x14ac:dyDescent="0.3">
      <c r="A242" t="s">
        <v>416</v>
      </c>
      <c r="B242" t="s">
        <v>417</v>
      </c>
      <c r="C242" s="84">
        <v>342322.96</v>
      </c>
      <c r="D242" s="84">
        <v>342322.96</v>
      </c>
      <c r="E242" s="84">
        <v>342322.96</v>
      </c>
      <c r="F242">
        <f t="shared" si="3"/>
        <v>3</v>
      </c>
      <c r="N242" s="108"/>
    </row>
    <row r="243" spans="1:14" x14ac:dyDescent="0.3">
      <c r="A243" t="s">
        <v>418</v>
      </c>
      <c r="B243" t="s">
        <v>419</v>
      </c>
      <c r="C243" s="84">
        <v>0</v>
      </c>
      <c r="D243" s="84">
        <v>0</v>
      </c>
      <c r="E243" s="84">
        <v>0</v>
      </c>
      <c r="F243">
        <f t="shared" si="3"/>
        <v>0</v>
      </c>
    </row>
    <row r="244" spans="1:14" x14ac:dyDescent="0.3">
      <c r="A244" t="s">
        <v>420</v>
      </c>
      <c r="B244" t="s">
        <v>421</v>
      </c>
      <c r="C244" s="84">
        <v>0</v>
      </c>
      <c r="D244" s="84">
        <v>0</v>
      </c>
      <c r="E244" s="84">
        <v>0</v>
      </c>
      <c r="F244">
        <f t="shared" si="3"/>
        <v>0</v>
      </c>
    </row>
    <row r="245" spans="1:14" x14ac:dyDescent="0.3">
      <c r="A245" t="s">
        <v>422</v>
      </c>
      <c r="B245" t="s">
        <v>423</v>
      </c>
      <c r="C245" s="84">
        <v>0</v>
      </c>
      <c r="D245" s="84">
        <v>0</v>
      </c>
      <c r="E245" s="84">
        <v>0</v>
      </c>
      <c r="F245">
        <f t="shared" si="3"/>
        <v>0</v>
      </c>
    </row>
    <row r="246" spans="1:14" x14ac:dyDescent="0.3">
      <c r="A246" t="s">
        <v>424</v>
      </c>
      <c r="B246" t="s">
        <v>425</v>
      </c>
      <c r="C246" s="84">
        <v>0</v>
      </c>
      <c r="D246" s="84">
        <v>0</v>
      </c>
      <c r="E246" s="84">
        <v>0</v>
      </c>
      <c r="F246">
        <f t="shared" si="3"/>
        <v>0</v>
      </c>
    </row>
    <row r="247" spans="1:14" x14ac:dyDescent="0.3">
      <c r="A247" t="s">
        <v>426</v>
      </c>
      <c r="B247" t="s">
        <v>427</v>
      </c>
      <c r="C247" s="84">
        <v>0</v>
      </c>
      <c r="D247" s="84">
        <v>0</v>
      </c>
      <c r="E247" s="84">
        <v>0</v>
      </c>
      <c r="F247">
        <f t="shared" si="3"/>
        <v>0</v>
      </c>
    </row>
    <row r="248" spans="1:14" x14ac:dyDescent="0.3">
      <c r="A248" t="s">
        <v>428</v>
      </c>
      <c r="B248" t="s">
        <v>429</v>
      </c>
      <c r="C248" s="84">
        <v>0</v>
      </c>
      <c r="D248" s="84">
        <v>0</v>
      </c>
      <c r="E248" s="84">
        <v>0</v>
      </c>
      <c r="F248">
        <f t="shared" si="3"/>
        <v>0</v>
      </c>
    </row>
    <row r="249" spans="1:14" x14ac:dyDescent="0.3">
      <c r="A249" t="s">
        <v>430</v>
      </c>
      <c r="B249" t="s">
        <v>431</v>
      </c>
      <c r="C249" s="84">
        <v>0</v>
      </c>
      <c r="D249" s="84">
        <v>0</v>
      </c>
      <c r="E249" s="84">
        <v>0</v>
      </c>
      <c r="F249">
        <f t="shared" si="3"/>
        <v>0</v>
      </c>
    </row>
    <row r="250" spans="1:14" x14ac:dyDescent="0.3">
      <c r="A250" t="s">
        <v>432</v>
      </c>
      <c r="B250" t="s">
        <v>433</v>
      </c>
      <c r="C250" s="84">
        <v>0</v>
      </c>
      <c r="D250" s="84">
        <v>0</v>
      </c>
      <c r="E250" s="84">
        <v>0</v>
      </c>
      <c r="F250">
        <f t="shared" si="3"/>
        <v>0</v>
      </c>
    </row>
    <row r="251" spans="1:14" x14ac:dyDescent="0.3">
      <c r="A251" t="s">
        <v>434</v>
      </c>
      <c r="B251" t="s">
        <v>435</v>
      </c>
      <c r="C251" s="84">
        <v>0</v>
      </c>
      <c r="D251" s="84">
        <v>0</v>
      </c>
      <c r="E251" s="84">
        <v>0</v>
      </c>
      <c r="F251">
        <f t="shared" si="3"/>
        <v>0</v>
      </c>
    </row>
    <row r="252" spans="1:14" x14ac:dyDescent="0.3">
      <c r="A252" t="s">
        <v>436</v>
      </c>
      <c r="B252" t="s">
        <v>437</v>
      </c>
      <c r="C252" s="84">
        <v>0</v>
      </c>
      <c r="D252" s="84">
        <v>0</v>
      </c>
      <c r="E252" s="84">
        <v>0</v>
      </c>
      <c r="F252">
        <f t="shared" si="3"/>
        <v>0</v>
      </c>
    </row>
    <row r="253" spans="1:14" x14ac:dyDescent="0.3">
      <c r="A253" t="s">
        <v>438</v>
      </c>
      <c r="B253" t="s">
        <v>439</v>
      </c>
      <c r="C253" s="84">
        <v>0</v>
      </c>
      <c r="D253" s="84">
        <v>0</v>
      </c>
      <c r="E253" s="84">
        <v>0</v>
      </c>
      <c r="F253">
        <f t="shared" si="3"/>
        <v>0</v>
      </c>
    </row>
    <row r="254" spans="1:14" x14ac:dyDescent="0.3">
      <c r="A254" t="s">
        <v>440</v>
      </c>
      <c r="B254" t="s">
        <v>441</v>
      </c>
      <c r="C254" s="84">
        <v>0</v>
      </c>
      <c r="D254" s="84">
        <v>0</v>
      </c>
      <c r="E254" s="84">
        <v>0</v>
      </c>
      <c r="F254">
        <f t="shared" si="3"/>
        <v>0</v>
      </c>
    </row>
    <row r="255" spans="1:14" x14ac:dyDescent="0.3">
      <c r="A255" t="s">
        <v>442</v>
      </c>
      <c r="B255" t="s">
        <v>443</v>
      </c>
      <c r="C255" s="84">
        <v>116592.64</v>
      </c>
      <c r="D255" s="84">
        <v>116592.64</v>
      </c>
      <c r="E255" s="84">
        <v>116592.64</v>
      </c>
      <c r="F255">
        <f t="shared" si="3"/>
        <v>3</v>
      </c>
      <c r="N255" s="108"/>
    </row>
    <row r="256" spans="1:14" x14ac:dyDescent="0.3">
      <c r="A256" t="s">
        <v>444</v>
      </c>
      <c r="B256" t="s">
        <v>445</v>
      </c>
      <c r="C256" s="84">
        <v>68098.84</v>
      </c>
      <c r="D256" s="84">
        <v>68098.84</v>
      </c>
      <c r="E256" s="84">
        <v>68098.84</v>
      </c>
      <c r="F256">
        <f t="shared" si="3"/>
        <v>3</v>
      </c>
      <c r="N256" s="108"/>
    </row>
    <row r="257" spans="1:14" x14ac:dyDescent="0.3">
      <c r="A257" t="s">
        <v>446</v>
      </c>
      <c r="B257" t="s">
        <v>447</v>
      </c>
      <c r="C257" s="84">
        <v>0</v>
      </c>
      <c r="D257" s="84">
        <v>0</v>
      </c>
      <c r="E257" s="84">
        <v>0</v>
      </c>
      <c r="F257">
        <f t="shared" si="3"/>
        <v>0</v>
      </c>
    </row>
    <row r="258" spans="1:14" x14ac:dyDescent="0.3">
      <c r="A258" t="s">
        <v>448</v>
      </c>
      <c r="B258" t="s">
        <v>449</v>
      </c>
      <c r="C258" s="84">
        <v>0</v>
      </c>
      <c r="D258" s="84">
        <v>0</v>
      </c>
      <c r="E258" s="84">
        <v>0</v>
      </c>
      <c r="F258">
        <f t="shared" si="3"/>
        <v>0</v>
      </c>
    </row>
    <row r="259" spans="1:14" x14ac:dyDescent="0.3">
      <c r="A259" t="s">
        <v>450</v>
      </c>
      <c r="B259" t="s">
        <v>451</v>
      </c>
      <c r="C259" s="84">
        <v>0</v>
      </c>
      <c r="D259" s="84">
        <v>0</v>
      </c>
      <c r="E259" s="84">
        <v>0</v>
      </c>
      <c r="F259">
        <f t="shared" ref="F259:F322" si="4">COUNTIF(C259:E259,"&gt;0")</f>
        <v>0</v>
      </c>
    </row>
    <row r="260" spans="1:14" x14ac:dyDescent="0.3">
      <c r="A260" t="s">
        <v>452</v>
      </c>
      <c r="B260" t="s">
        <v>453</v>
      </c>
      <c r="C260" s="84">
        <v>161478.35999999999</v>
      </c>
      <c r="D260" s="84">
        <v>161478.35999999999</v>
      </c>
      <c r="E260" s="84">
        <v>161478.35999999999</v>
      </c>
      <c r="F260">
        <f t="shared" si="4"/>
        <v>3</v>
      </c>
      <c r="N260" s="108"/>
    </row>
    <row r="261" spans="1:14" x14ac:dyDescent="0.3">
      <c r="A261" t="s">
        <v>837</v>
      </c>
      <c r="B261" t="s">
        <v>838</v>
      </c>
      <c r="C261" s="84">
        <v>0</v>
      </c>
      <c r="D261" s="84">
        <v>0</v>
      </c>
      <c r="E261" s="84">
        <v>0</v>
      </c>
      <c r="F261">
        <f t="shared" si="4"/>
        <v>0</v>
      </c>
    </row>
    <row r="262" spans="1:14" x14ac:dyDescent="0.3">
      <c r="A262" t="s">
        <v>454</v>
      </c>
      <c r="B262" t="s">
        <v>455</v>
      </c>
      <c r="C262" s="84">
        <v>378207.34</v>
      </c>
      <c r="D262" s="84">
        <v>378207.34</v>
      </c>
      <c r="E262" s="84">
        <v>378207.34</v>
      </c>
      <c r="F262">
        <f t="shared" si="4"/>
        <v>3</v>
      </c>
      <c r="N262" s="108"/>
    </row>
    <row r="263" spans="1:14" x14ac:dyDescent="0.3">
      <c r="A263" t="s">
        <v>456</v>
      </c>
      <c r="B263" t="s">
        <v>457</v>
      </c>
      <c r="C263" s="84">
        <v>0</v>
      </c>
      <c r="D263" s="84">
        <v>0</v>
      </c>
      <c r="E263" s="84">
        <v>0</v>
      </c>
      <c r="F263">
        <f t="shared" si="4"/>
        <v>0</v>
      </c>
    </row>
    <row r="264" spans="1:14" x14ac:dyDescent="0.3">
      <c r="A264" t="s">
        <v>458</v>
      </c>
      <c r="B264" t="s">
        <v>459</v>
      </c>
      <c r="C264" s="84">
        <v>0</v>
      </c>
      <c r="D264" s="84">
        <v>0</v>
      </c>
      <c r="E264" s="84">
        <v>0</v>
      </c>
      <c r="F264">
        <f t="shared" si="4"/>
        <v>0</v>
      </c>
    </row>
    <row r="265" spans="1:14" x14ac:dyDescent="0.3">
      <c r="A265" t="s">
        <v>460</v>
      </c>
      <c r="B265" t="s">
        <v>461</v>
      </c>
      <c r="C265" s="84">
        <v>0</v>
      </c>
      <c r="D265" s="84">
        <v>0</v>
      </c>
      <c r="E265" s="84">
        <v>0</v>
      </c>
      <c r="F265">
        <f t="shared" si="4"/>
        <v>0</v>
      </c>
    </row>
    <row r="266" spans="1:14" x14ac:dyDescent="0.3">
      <c r="A266" t="s">
        <v>462</v>
      </c>
      <c r="B266" t="s">
        <v>463</v>
      </c>
      <c r="C266" s="84">
        <v>91109.77</v>
      </c>
      <c r="D266" s="84">
        <v>91109.77</v>
      </c>
      <c r="E266" s="84">
        <v>91109.77</v>
      </c>
      <c r="F266">
        <f t="shared" si="4"/>
        <v>3</v>
      </c>
      <c r="N266" s="108"/>
    </row>
    <row r="267" spans="1:14" x14ac:dyDescent="0.3">
      <c r="A267" t="s">
        <v>464</v>
      </c>
      <c r="B267" t="s">
        <v>465</v>
      </c>
      <c r="C267" s="84">
        <v>1619387.92</v>
      </c>
      <c r="D267" s="84">
        <v>1705887.92</v>
      </c>
      <c r="E267" s="84">
        <v>0</v>
      </c>
      <c r="F267">
        <f t="shared" si="4"/>
        <v>2</v>
      </c>
    </row>
    <row r="268" spans="1:14" x14ac:dyDescent="0.3">
      <c r="A268" t="s">
        <v>466</v>
      </c>
      <c r="B268" t="s">
        <v>467</v>
      </c>
      <c r="C268" s="84">
        <v>363651.11</v>
      </c>
      <c r="D268" s="84">
        <v>363651.11</v>
      </c>
      <c r="E268" s="84">
        <v>363651.11</v>
      </c>
      <c r="F268">
        <f t="shared" si="4"/>
        <v>3</v>
      </c>
      <c r="N268" s="108"/>
    </row>
    <row r="269" spans="1:14" x14ac:dyDescent="0.3">
      <c r="A269" t="s">
        <v>826</v>
      </c>
      <c r="B269" t="s">
        <v>827</v>
      </c>
      <c r="C269" s="84">
        <v>0</v>
      </c>
      <c r="D269" s="84">
        <v>0</v>
      </c>
      <c r="E269" s="84">
        <v>0</v>
      </c>
      <c r="F269">
        <f t="shared" si="4"/>
        <v>0</v>
      </c>
    </row>
    <row r="270" spans="1:14" x14ac:dyDescent="0.3">
      <c r="A270" t="s">
        <v>468</v>
      </c>
      <c r="B270" t="s">
        <v>469</v>
      </c>
      <c r="C270" s="84">
        <v>0</v>
      </c>
      <c r="D270" s="84">
        <v>0</v>
      </c>
      <c r="E270" s="84">
        <v>0</v>
      </c>
      <c r="F270">
        <f t="shared" si="4"/>
        <v>0</v>
      </c>
    </row>
    <row r="271" spans="1:14" x14ac:dyDescent="0.3">
      <c r="A271" t="s">
        <v>470</v>
      </c>
      <c r="B271" t="s">
        <v>471</v>
      </c>
      <c r="C271" s="84">
        <v>0</v>
      </c>
      <c r="D271" s="84">
        <v>0</v>
      </c>
      <c r="E271" s="84">
        <v>0</v>
      </c>
      <c r="F271">
        <f t="shared" si="4"/>
        <v>0</v>
      </c>
    </row>
    <row r="272" spans="1:14" x14ac:dyDescent="0.3">
      <c r="A272" t="s">
        <v>472</v>
      </c>
      <c r="B272" t="s">
        <v>473</v>
      </c>
      <c r="C272" s="84">
        <v>62.59</v>
      </c>
      <c r="D272" s="84">
        <v>62.59</v>
      </c>
      <c r="E272" s="84">
        <v>62.59</v>
      </c>
      <c r="F272">
        <f t="shared" si="4"/>
        <v>3</v>
      </c>
    </row>
    <row r="273" spans="1:14" x14ac:dyDescent="0.3">
      <c r="A273" t="s">
        <v>474</v>
      </c>
      <c r="B273" t="s">
        <v>475</v>
      </c>
      <c r="C273" s="84">
        <v>0</v>
      </c>
      <c r="D273" s="84">
        <v>0</v>
      </c>
      <c r="E273" s="84">
        <v>0</v>
      </c>
      <c r="F273">
        <f t="shared" si="4"/>
        <v>0</v>
      </c>
    </row>
    <row r="274" spans="1:14" x14ac:dyDescent="0.3">
      <c r="A274" t="s">
        <v>476</v>
      </c>
      <c r="B274" t="s">
        <v>477</v>
      </c>
      <c r="C274" s="84">
        <v>0</v>
      </c>
      <c r="D274" s="84">
        <v>0</v>
      </c>
      <c r="E274" s="84">
        <v>0</v>
      </c>
      <c r="F274">
        <f t="shared" si="4"/>
        <v>0</v>
      </c>
    </row>
    <row r="275" spans="1:14" x14ac:dyDescent="0.3">
      <c r="A275" t="s">
        <v>478</v>
      </c>
      <c r="B275" t="s">
        <v>473</v>
      </c>
      <c r="C275" s="84">
        <v>6045.82</v>
      </c>
      <c r="D275" s="84">
        <v>6045.82</v>
      </c>
      <c r="E275" s="84">
        <v>6045.82</v>
      </c>
      <c r="F275">
        <f t="shared" si="4"/>
        <v>3</v>
      </c>
      <c r="N275" s="108"/>
    </row>
    <row r="276" spans="1:14" x14ac:dyDescent="0.3">
      <c r="A276" t="s">
        <v>479</v>
      </c>
      <c r="B276" t="s">
        <v>480</v>
      </c>
      <c r="C276" s="84">
        <v>0</v>
      </c>
      <c r="D276" s="84">
        <v>426167.85999999987</v>
      </c>
      <c r="E276" s="84">
        <v>0</v>
      </c>
      <c r="F276">
        <f t="shared" si="4"/>
        <v>1</v>
      </c>
    </row>
    <row r="277" spans="1:14" x14ac:dyDescent="0.3">
      <c r="A277" t="s">
        <v>481</v>
      </c>
      <c r="B277" t="s">
        <v>482</v>
      </c>
      <c r="C277" s="84">
        <v>0</v>
      </c>
      <c r="D277" s="84">
        <v>0</v>
      </c>
      <c r="E277" s="84">
        <v>0</v>
      </c>
      <c r="F277">
        <f t="shared" si="4"/>
        <v>0</v>
      </c>
    </row>
    <row r="278" spans="1:14" x14ac:dyDescent="0.3">
      <c r="A278" t="s">
        <v>483</v>
      </c>
      <c r="B278" t="s">
        <v>484</v>
      </c>
      <c r="C278" s="84">
        <v>676672.03</v>
      </c>
      <c r="D278" s="84">
        <v>676672.03</v>
      </c>
      <c r="E278" s="84">
        <v>676672.03</v>
      </c>
      <c r="F278">
        <f t="shared" si="4"/>
        <v>3</v>
      </c>
      <c r="N278" s="108"/>
    </row>
    <row r="279" spans="1:14" x14ac:dyDescent="0.3">
      <c r="A279" t="s">
        <v>485</v>
      </c>
      <c r="B279" t="s">
        <v>486</v>
      </c>
      <c r="C279" s="84">
        <v>0</v>
      </c>
      <c r="D279" s="84">
        <v>0</v>
      </c>
      <c r="E279" s="84">
        <v>0</v>
      </c>
      <c r="F279">
        <f t="shared" si="4"/>
        <v>0</v>
      </c>
    </row>
    <row r="280" spans="1:14" x14ac:dyDescent="0.3">
      <c r="A280" t="s">
        <v>487</v>
      </c>
      <c r="B280" t="s">
        <v>488</v>
      </c>
      <c r="C280" s="84">
        <v>0</v>
      </c>
      <c r="D280" s="84">
        <v>0</v>
      </c>
      <c r="E280" s="84">
        <v>0</v>
      </c>
      <c r="F280">
        <f t="shared" si="4"/>
        <v>0</v>
      </c>
    </row>
    <row r="281" spans="1:14" x14ac:dyDescent="0.3">
      <c r="A281" t="s">
        <v>489</v>
      </c>
      <c r="B281" t="s">
        <v>490</v>
      </c>
      <c r="C281" s="84">
        <v>0</v>
      </c>
      <c r="D281" s="84">
        <v>0</v>
      </c>
      <c r="E281" s="84">
        <v>0</v>
      </c>
      <c r="F281">
        <f t="shared" si="4"/>
        <v>0</v>
      </c>
    </row>
    <row r="282" spans="1:14" x14ac:dyDescent="0.3">
      <c r="A282" t="s">
        <v>491</v>
      </c>
      <c r="B282" t="s">
        <v>492</v>
      </c>
      <c r="C282" s="84">
        <v>225480.7</v>
      </c>
      <c r="D282" s="84">
        <v>225480.7</v>
      </c>
      <c r="E282" s="84">
        <v>225480.7</v>
      </c>
      <c r="F282">
        <f t="shared" si="4"/>
        <v>3</v>
      </c>
      <c r="N282" s="108"/>
    </row>
    <row r="283" spans="1:14" x14ac:dyDescent="0.3">
      <c r="A283" t="s">
        <v>493</v>
      </c>
      <c r="B283" t="s">
        <v>494</v>
      </c>
      <c r="C283" s="84">
        <v>0</v>
      </c>
      <c r="D283" s="84">
        <v>0</v>
      </c>
      <c r="E283" s="84">
        <v>0</v>
      </c>
      <c r="F283">
        <f t="shared" si="4"/>
        <v>0</v>
      </c>
    </row>
    <row r="284" spans="1:14" x14ac:dyDescent="0.3">
      <c r="A284" t="s">
        <v>495</v>
      </c>
      <c r="B284" t="s">
        <v>496</v>
      </c>
      <c r="C284" s="84">
        <v>0</v>
      </c>
      <c r="D284" s="84">
        <v>0</v>
      </c>
      <c r="E284" s="84">
        <v>0</v>
      </c>
      <c r="F284">
        <f t="shared" si="4"/>
        <v>0</v>
      </c>
    </row>
    <row r="285" spans="1:14" x14ac:dyDescent="0.3">
      <c r="A285" t="s">
        <v>497</v>
      </c>
      <c r="B285" t="s">
        <v>498</v>
      </c>
      <c r="C285" s="84">
        <v>271240.62</v>
      </c>
      <c r="D285" s="84">
        <v>271240.62</v>
      </c>
      <c r="E285" s="84">
        <v>271240.62</v>
      </c>
      <c r="F285">
        <f t="shared" si="4"/>
        <v>3</v>
      </c>
      <c r="N285" s="108"/>
    </row>
    <row r="286" spans="1:14" x14ac:dyDescent="0.3">
      <c r="A286" t="s">
        <v>499</v>
      </c>
      <c r="B286" t="s">
        <v>500</v>
      </c>
      <c r="C286" s="84">
        <v>0</v>
      </c>
      <c r="D286" s="84">
        <v>0</v>
      </c>
      <c r="E286" s="84">
        <v>0</v>
      </c>
      <c r="F286">
        <f t="shared" si="4"/>
        <v>0</v>
      </c>
    </row>
    <row r="287" spans="1:14" x14ac:dyDescent="0.3">
      <c r="A287" t="s">
        <v>501</v>
      </c>
      <c r="B287" t="s">
        <v>502</v>
      </c>
      <c r="C287" s="84">
        <v>0</v>
      </c>
      <c r="D287" s="84">
        <v>0</v>
      </c>
      <c r="E287" s="84">
        <v>0</v>
      </c>
      <c r="F287">
        <f t="shared" si="4"/>
        <v>0</v>
      </c>
    </row>
    <row r="288" spans="1:14" x14ac:dyDescent="0.3">
      <c r="A288" t="s">
        <v>503</v>
      </c>
      <c r="B288" t="s">
        <v>504</v>
      </c>
      <c r="C288" s="84">
        <v>907550.45</v>
      </c>
      <c r="D288" s="84">
        <v>907550.45</v>
      </c>
      <c r="E288" s="84">
        <v>907550.45</v>
      </c>
      <c r="F288">
        <f t="shared" si="4"/>
        <v>3</v>
      </c>
      <c r="N288" s="108"/>
    </row>
    <row r="289" spans="1:14" x14ac:dyDescent="0.3">
      <c r="A289" t="s">
        <v>505</v>
      </c>
      <c r="B289" t="s">
        <v>506</v>
      </c>
      <c r="C289" s="84">
        <v>311250.68000000011</v>
      </c>
      <c r="D289" s="84">
        <v>0</v>
      </c>
      <c r="E289" s="84">
        <v>0</v>
      </c>
      <c r="F289">
        <f t="shared" si="4"/>
        <v>1</v>
      </c>
      <c r="N289" s="108"/>
    </row>
    <row r="290" spans="1:14" x14ac:dyDescent="0.3">
      <c r="A290" s="76" t="s">
        <v>1093</v>
      </c>
      <c r="B290" s="76" t="s">
        <v>1284</v>
      </c>
      <c r="C290" s="84">
        <v>0</v>
      </c>
      <c r="D290" s="84">
        <v>0</v>
      </c>
      <c r="E290" s="84">
        <v>0</v>
      </c>
      <c r="F290">
        <f t="shared" si="4"/>
        <v>0</v>
      </c>
    </row>
    <row r="291" spans="1:14" x14ac:dyDescent="0.3">
      <c r="A291" t="s">
        <v>507</v>
      </c>
      <c r="B291" t="s">
        <v>508</v>
      </c>
      <c r="C291" s="84">
        <v>35884.370000000003</v>
      </c>
      <c r="D291" s="84">
        <v>35884.370000000003</v>
      </c>
      <c r="E291" s="84">
        <v>35884.370000000003</v>
      </c>
      <c r="F291">
        <f t="shared" si="4"/>
        <v>3</v>
      </c>
      <c r="N291" s="108"/>
    </row>
    <row r="292" spans="1:14" x14ac:dyDescent="0.3">
      <c r="A292" t="s">
        <v>509</v>
      </c>
      <c r="B292" t="s">
        <v>510</v>
      </c>
      <c r="C292" s="84">
        <v>9611.5</v>
      </c>
      <c r="D292" s="84">
        <v>9611.5</v>
      </c>
      <c r="E292" s="84">
        <v>9611.5</v>
      </c>
      <c r="F292">
        <f t="shared" si="4"/>
        <v>3</v>
      </c>
      <c r="N292" s="108"/>
    </row>
    <row r="293" spans="1:14" x14ac:dyDescent="0.3">
      <c r="A293" t="s">
        <v>511</v>
      </c>
      <c r="B293" t="s">
        <v>512</v>
      </c>
      <c r="C293" s="84">
        <v>336010.57</v>
      </c>
      <c r="D293" s="84">
        <v>336010.57</v>
      </c>
      <c r="E293" s="84">
        <v>336010.57</v>
      </c>
      <c r="F293">
        <f t="shared" si="4"/>
        <v>3</v>
      </c>
      <c r="N293" s="108"/>
    </row>
    <row r="294" spans="1:14" x14ac:dyDescent="0.3">
      <c r="A294" t="s">
        <v>513</v>
      </c>
      <c r="B294" t="s">
        <v>514</v>
      </c>
      <c r="C294" s="84">
        <v>203490</v>
      </c>
      <c r="D294" s="84">
        <v>203490</v>
      </c>
      <c r="E294" s="84">
        <v>203490</v>
      </c>
      <c r="F294">
        <f t="shared" si="4"/>
        <v>3</v>
      </c>
      <c r="N294" s="108"/>
    </row>
    <row r="295" spans="1:14" x14ac:dyDescent="0.3">
      <c r="A295" t="s">
        <v>515</v>
      </c>
      <c r="B295" t="s">
        <v>516</v>
      </c>
      <c r="C295" s="84">
        <v>0</v>
      </c>
      <c r="D295" s="84">
        <v>0</v>
      </c>
      <c r="E295" s="84">
        <v>0</v>
      </c>
      <c r="F295">
        <f t="shared" si="4"/>
        <v>0</v>
      </c>
    </row>
    <row r="296" spans="1:14" x14ac:dyDescent="0.3">
      <c r="A296" t="s">
        <v>517</v>
      </c>
      <c r="B296" t="s">
        <v>518</v>
      </c>
      <c r="C296" s="84">
        <v>0</v>
      </c>
      <c r="D296" s="84">
        <v>0</v>
      </c>
      <c r="E296" s="84">
        <v>0</v>
      </c>
      <c r="F296">
        <f t="shared" si="4"/>
        <v>0</v>
      </c>
    </row>
    <row r="297" spans="1:14" x14ac:dyDescent="0.3">
      <c r="A297" t="s">
        <v>519</v>
      </c>
      <c r="B297" t="s">
        <v>520</v>
      </c>
      <c r="C297" s="84">
        <v>0</v>
      </c>
      <c r="D297" s="84">
        <v>214230.74000000011</v>
      </c>
      <c r="E297" s="84">
        <v>0</v>
      </c>
      <c r="F297">
        <f t="shared" si="4"/>
        <v>1</v>
      </c>
    </row>
    <row r="298" spans="1:14" x14ac:dyDescent="0.3">
      <c r="A298" t="s">
        <v>521</v>
      </c>
      <c r="B298" t="s">
        <v>522</v>
      </c>
      <c r="C298" s="84">
        <v>0</v>
      </c>
      <c r="D298" s="84">
        <v>0</v>
      </c>
      <c r="E298" s="84">
        <v>0</v>
      </c>
      <c r="F298">
        <f t="shared" si="4"/>
        <v>0</v>
      </c>
    </row>
    <row r="299" spans="1:14" x14ac:dyDescent="0.3">
      <c r="A299" t="s">
        <v>523</v>
      </c>
      <c r="B299" t="s">
        <v>524</v>
      </c>
      <c r="C299" s="84">
        <v>0</v>
      </c>
      <c r="D299" s="84">
        <v>0</v>
      </c>
      <c r="E299" s="84">
        <v>0</v>
      </c>
      <c r="F299">
        <f t="shared" si="4"/>
        <v>0</v>
      </c>
    </row>
    <row r="300" spans="1:14" x14ac:dyDescent="0.3">
      <c r="A300" t="s">
        <v>828</v>
      </c>
      <c r="B300" t="s">
        <v>829</v>
      </c>
      <c r="C300" s="84">
        <v>0</v>
      </c>
      <c r="D300" s="84">
        <v>0</v>
      </c>
      <c r="E300" s="84">
        <v>0</v>
      </c>
      <c r="F300">
        <f t="shared" si="4"/>
        <v>0</v>
      </c>
    </row>
    <row r="301" spans="1:14" x14ac:dyDescent="0.3">
      <c r="A301" t="s">
        <v>525</v>
      </c>
      <c r="B301" t="s">
        <v>526</v>
      </c>
      <c r="C301" s="84">
        <v>0</v>
      </c>
      <c r="D301" s="84">
        <v>0</v>
      </c>
      <c r="E301" s="84">
        <v>0</v>
      </c>
      <c r="F301">
        <f t="shared" si="4"/>
        <v>0</v>
      </c>
    </row>
    <row r="302" spans="1:14" x14ac:dyDescent="0.3">
      <c r="A302" t="s">
        <v>527</v>
      </c>
      <c r="B302" t="s">
        <v>528</v>
      </c>
      <c r="C302" s="84">
        <v>730</v>
      </c>
      <c r="D302" s="84">
        <v>730</v>
      </c>
      <c r="E302" s="84">
        <v>730</v>
      </c>
      <c r="F302">
        <f t="shared" si="4"/>
        <v>3</v>
      </c>
    </row>
    <row r="303" spans="1:14" x14ac:dyDescent="0.3">
      <c r="A303" t="s">
        <v>529</v>
      </c>
      <c r="B303" t="s">
        <v>1481</v>
      </c>
      <c r="C303" s="84">
        <v>0</v>
      </c>
      <c r="D303" s="84">
        <v>0</v>
      </c>
      <c r="E303" s="84">
        <v>0</v>
      </c>
      <c r="F303">
        <f t="shared" si="4"/>
        <v>0</v>
      </c>
    </row>
    <row r="304" spans="1:14" x14ac:dyDescent="0.3">
      <c r="A304" t="s">
        <v>530</v>
      </c>
      <c r="B304" t="s">
        <v>531</v>
      </c>
      <c r="C304" s="84">
        <v>0</v>
      </c>
      <c r="D304" s="84">
        <v>0</v>
      </c>
      <c r="E304" s="84">
        <v>0</v>
      </c>
      <c r="F304">
        <f t="shared" si="4"/>
        <v>0</v>
      </c>
    </row>
    <row r="305" spans="1:14" x14ac:dyDescent="0.3">
      <c r="A305" t="s">
        <v>822</v>
      </c>
      <c r="B305" t="s">
        <v>1097</v>
      </c>
      <c r="C305" s="84">
        <v>0</v>
      </c>
      <c r="D305" s="84">
        <v>0</v>
      </c>
      <c r="E305" s="84">
        <v>0</v>
      </c>
      <c r="F305">
        <f t="shared" si="4"/>
        <v>0</v>
      </c>
    </row>
    <row r="306" spans="1:14" x14ac:dyDescent="0.3">
      <c r="A306" t="s">
        <v>532</v>
      </c>
      <c r="B306" t="s">
        <v>533</v>
      </c>
      <c r="C306" s="84">
        <v>0</v>
      </c>
      <c r="D306" s="84">
        <v>0</v>
      </c>
      <c r="E306" s="84">
        <v>0</v>
      </c>
      <c r="F306">
        <f t="shared" si="4"/>
        <v>0</v>
      </c>
    </row>
    <row r="307" spans="1:14" x14ac:dyDescent="0.3">
      <c r="A307" t="s">
        <v>824</v>
      </c>
      <c r="B307" t="s">
        <v>825</v>
      </c>
      <c r="C307" s="84">
        <v>153728.47</v>
      </c>
      <c r="D307" s="84">
        <v>153728.47</v>
      </c>
      <c r="E307" s="84">
        <v>153728.47</v>
      </c>
      <c r="F307">
        <f t="shared" si="4"/>
        <v>3</v>
      </c>
      <c r="N307" s="108"/>
    </row>
    <row r="308" spans="1:14" x14ac:dyDescent="0.3">
      <c r="A308" s="76" t="s">
        <v>1102</v>
      </c>
      <c r="B308" s="76" t="s">
        <v>1104</v>
      </c>
      <c r="C308" s="84">
        <v>0</v>
      </c>
      <c r="D308" s="84">
        <v>0</v>
      </c>
      <c r="E308" s="84">
        <v>0</v>
      </c>
      <c r="F308">
        <f t="shared" si="4"/>
        <v>0</v>
      </c>
    </row>
    <row r="309" spans="1:14" x14ac:dyDescent="0.3">
      <c r="A309" t="s">
        <v>1091</v>
      </c>
      <c r="B309" t="s">
        <v>1092</v>
      </c>
      <c r="C309" s="84">
        <v>0</v>
      </c>
      <c r="D309" s="84">
        <v>0</v>
      </c>
      <c r="E309" s="84">
        <v>0</v>
      </c>
      <c r="F309">
        <f t="shared" si="4"/>
        <v>0</v>
      </c>
    </row>
    <row r="310" spans="1:14" x14ac:dyDescent="0.3">
      <c r="A310" t="s">
        <v>1094</v>
      </c>
      <c r="B310" t="s">
        <v>1439</v>
      </c>
      <c r="C310" s="84">
        <v>0</v>
      </c>
      <c r="D310" s="84">
        <v>0</v>
      </c>
      <c r="E310" s="84">
        <v>0</v>
      </c>
      <c r="F310">
        <f t="shared" si="4"/>
        <v>0</v>
      </c>
    </row>
    <row r="311" spans="1:14" x14ac:dyDescent="0.3">
      <c r="A311" s="76" t="s">
        <v>1286</v>
      </c>
      <c r="B311" s="76" t="s">
        <v>1461</v>
      </c>
      <c r="C311" s="84">
        <v>0</v>
      </c>
      <c r="D311" s="84">
        <v>0</v>
      </c>
      <c r="E311" s="84">
        <v>0</v>
      </c>
      <c r="F311">
        <f t="shared" si="4"/>
        <v>0</v>
      </c>
    </row>
    <row r="312" spans="1:14" x14ac:dyDescent="0.3">
      <c r="A312" t="s">
        <v>1101</v>
      </c>
      <c r="B312" t="s">
        <v>1440</v>
      </c>
      <c r="C312" s="84">
        <v>0</v>
      </c>
      <c r="D312" s="84">
        <v>0</v>
      </c>
      <c r="E312" s="84">
        <v>0</v>
      </c>
      <c r="F312">
        <f t="shared" si="4"/>
        <v>0</v>
      </c>
    </row>
    <row r="313" spans="1:14" x14ac:dyDescent="0.3">
      <c r="A313" t="s">
        <v>1328</v>
      </c>
      <c r="B313" t="s">
        <v>1441</v>
      </c>
      <c r="C313" s="84">
        <v>0</v>
      </c>
      <c r="D313" s="84">
        <v>0</v>
      </c>
      <c r="E313" s="84">
        <v>0</v>
      </c>
      <c r="F313">
        <f t="shared" si="4"/>
        <v>0</v>
      </c>
    </row>
    <row r="314" spans="1:14" x14ac:dyDescent="0.3">
      <c r="A314" t="s">
        <v>1406</v>
      </c>
      <c r="B314" t="s">
        <v>1442</v>
      </c>
      <c r="C314" s="84">
        <v>0</v>
      </c>
      <c r="D314" s="84">
        <v>0</v>
      </c>
      <c r="E314" s="84">
        <v>0</v>
      </c>
      <c r="F314">
        <f t="shared" si="4"/>
        <v>0</v>
      </c>
    </row>
    <row r="315" spans="1:14" x14ac:dyDescent="0.3">
      <c r="A315" s="76" t="s">
        <v>1478</v>
      </c>
      <c r="B315" s="76" t="s">
        <v>1479</v>
      </c>
      <c r="C315" s="84">
        <v>0</v>
      </c>
      <c r="D315" s="84">
        <v>0</v>
      </c>
      <c r="E315" s="84">
        <v>0</v>
      </c>
      <c r="F315">
        <f t="shared" si="4"/>
        <v>0</v>
      </c>
    </row>
    <row r="316" spans="1:14" x14ac:dyDescent="0.3">
      <c r="A316" t="s">
        <v>1403</v>
      </c>
      <c r="B316" t="s">
        <v>395</v>
      </c>
      <c r="C316" s="84">
        <v>1303617.32</v>
      </c>
      <c r="D316" s="84">
        <v>0</v>
      </c>
      <c r="E316" s="84">
        <v>0</v>
      </c>
      <c r="F316">
        <f t="shared" si="4"/>
        <v>1</v>
      </c>
    </row>
    <row r="317" spans="1:14" x14ac:dyDescent="0.3">
      <c r="A317" s="76" t="s">
        <v>1326</v>
      </c>
      <c r="B317" s="76" t="s">
        <v>354</v>
      </c>
      <c r="C317" s="84">
        <v>0</v>
      </c>
      <c r="D317" s="84">
        <v>0</v>
      </c>
      <c r="E317" s="84">
        <v>0</v>
      </c>
      <c r="F317">
        <f t="shared" si="4"/>
        <v>0</v>
      </c>
    </row>
    <row r="318" spans="1:14" x14ac:dyDescent="0.3">
      <c r="A318" s="76" t="s">
        <v>1331</v>
      </c>
      <c r="B318" s="76" t="s">
        <v>1462</v>
      </c>
      <c r="C318" s="84">
        <v>0</v>
      </c>
      <c r="D318" s="84">
        <v>0</v>
      </c>
      <c r="E318" s="84">
        <v>0</v>
      </c>
      <c r="F318">
        <f t="shared" si="4"/>
        <v>0</v>
      </c>
    </row>
    <row r="319" spans="1:14" x14ac:dyDescent="0.3">
      <c r="A319" s="76" t="s">
        <v>1420</v>
      </c>
      <c r="B319" s="76" t="s">
        <v>1463</v>
      </c>
      <c r="C319" s="84">
        <v>0</v>
      </c>
      <c r="D319" s="84">
        <v>0</v>
      </c>
      <c r="E319" s="84">
        <v>0</v>
      </c>
      <c r="F319">
        <f t="shared" si="4"/>
        <v>0</v>
      </c>
    </row>
    <row r="320" spans="1:14" x14ac:dyDescent="0.3">
      <c r="A320" t="s">
        <v>534</v>
      </c>
      <c r="B320" t="s">
        <v>535</v>
      </c>
      <c r="C320" s="84">
        <v>0</v>
      </c>
      <c r="D320" s="84">
        <v>0</v>
      </c>
      <c r="E320" s="84">
        <v>0</v>
      </c>
      <c r="F320">
        <f t="shared" si="4"/>
        <v>0</v>
      </c>
    </row>
    <row r="321" spans="1:14" x14ac:dyDescent="0.3">
      <c r="A321" t="s">
        <v>536</v>
      </c>
      <c r="B321" t="s">
        <v>537</v>
      </c>
      <c r="C321" s="84">
        <v>0</v>
      </c>
      <c r="D321" s="84">
        <v>0</v>
      </c>
      <c r="E321" s="84">
        <v>0</v>
      </c>
      <c r="F321">
        <f t="shared" si="4"/>
        <v>0</v>
      </c>
    </row>
    <row r="322" spans="1:14" x14ac:dyDescent="0.3">
      <c r="A322" t="s">
        <v>552</v>
      </c>
      <c r="B322" t="s">
        <v>553</v>
      </c>
      <c r="C322" s="84">
        <v>0</v>
      </c>
      <c r="D322" s="84">
        <v>0</v>
      </c>
      <c r="E322" s="84">
        <v>0</v>
      </c>
      <c r="F322">
        <f t="shared" si="4"/>
        <v>0</v>
      </c>
    </row>
    <row r="323" spans="1:14" x14ac:dyDescent="0.3">
      <c r="A323" t="s">
        <v>580</v>
      </c>
      <c r="B323" t="s">
        <v>581</v>
      </c>
      <c r="C323" s="84">
        <v>0.01</v>
      </c>
      <c r="D323" s="84">
        <v>0.01</v>
      </c>
      <c r="E323" s="84">
        <v>0.01</v>
      </c>
      <c r="F323">
        <f t="shared" ref="F323:F386" si="5">COUNTIF(C323:E323,"&gt;0")</f>
        <v>3</v>
      </c>
    </row>
    <row r="324" spans="1:14" x14ac:dyDescent="0.3">
      <c r="A324" t="s">
        <v>597</v>
      </c>
      <c r="B324" t="s">
        <v>598</v>
      </c>
      <c r="C324" s="84">
        <v>22640.59</v>
      </c>
      <c r="D324" s="84">
        <v>22640.59</v>
      </c>
      <c r="E324" s="84">
        <v>22640.59</v>
      </c>
      <c r="F324">
        <f t="shared" si="5"/>
        <v>3</v>
      </c>
      <c r="N324" s="108"/>
    </row>
    <row r="325" spans="1:14" x14ac:dyDescent="0.3">
      <c r="A325" t="s">
        <v>599</v>
      </c>
      <c r="B325" t="s">
        <v>600</v>
      </c>
      <c r="C325" s="84">
        <v>0</v>
      </c>
      <c r="D325" s="84">
        <v>0</v>
      </c>
      <c r="E325" s="84">
        <v>0</v>
      </c>
      <c r="F325">
        <f t="shared" si="5"/>
        <v>0</v>
      </c>
    </row>
    <row r="326" spans="1:14" x14ac:dyDescent="0.3">
      <c r="A326" t="s">
        <v>601</v>
      </c>
      <c r="B326" t="s">
        <v>602</v>
      </c>
      <c r="C326" s="84">
        <v>0</v>
      </c>
      <c r="D326" s="84">
        <v>0</v>
      </c>
      <c r="E326" s="84">
        <v>0</v>
      </c>
      <c r="F326">
        <f t="shared" si="5"/>
        <v>0</v>
      </c>
    </row>
    <row r="327" spans="1:14" x14ac:dyDescent="0.3">
      <c r="A327" t="s">
        <v>613</v>
      </c>
      <c r="B327" t="s">
        <v>614</v>
      </c>
      <c r="C327" s="84">
        <v>20460.41</v>
      </c>
      <c r="D327" s="84">
        <v>20460.41</v>
      </c>
      <c r="E327" s="84">
        <v>20460.41</v>
      </c>
      <c r="F327">
        <f t="shared" si="5"/>
        <v>3</v>
      </c>
      <c r="N327" s="108"/>
    </row>
    <row r="328" spans="1:14" x14ac:dyDescent="0.3">
      <c r="A328" t="s">
        <v>623</v>
      </c>
      <c r="B328" t="s">
        <v>624</v>
      </c>
      <c r="C328" s="84">
        <v>0</v>
      </c>
      <c r="D328" s="84">
        <v>0</v>
      </c>
      <c r="E328" s="84">
        <v>0</v>
      </c>
      <c r="F328">
        <f t="shared" si="5"/>
        <v>0</v>
      </c>
    </row>
    <row r="329" spans="1:14" x14ac:dyDescent="0.3">
      <c r="A329" t="s">
        <v>625</v>
      </c>
      <c r="B329" t="s">
        <v>626</v>
      </c>
      <c r="C329" s="84">
        <v>79502.11</v>
      </c>
      <c r="D329" s="84">
        <v>79502.11</v>
      </c>
      <c r="E329" s="84">
        <v>79502.11</v>
      </c>
      <c r="F329">
        <f t="shared" si="5"/>
        <v>3</v>
      </c>
      <c r="N329" s="108"/>
    </row>
    <row r="330" spans="1:14" x14ac:dyDescent="0.3">
      <c r="A330" t="s">
        <v>641</v>
      </c>
      <c r="B330" t="s">
        <v>642</v>
      </c>
      <c r="C330" s="84">
        <v>1687.48</v>
      </c>
      <c r="D330" s="84">
        <v>1687.48</v>
      </c>
      <c r="E330" s="84">
        <v>1687.48</v>
      </c>
      <c r="F330">
        <f t="shared" si="5"/>
        <v>3</v>
      </c>
      <c r="N330" s="108"/>
    </row>
    <row r="331" spans="1:14" x14ac:dyDescent="0.3">
      <c r="A331" t="s">
        <v>643</v>
      </c>
      <c r="B331" t="s">
        <v>644</v>
      </c>
      <c r="C331" s="84">
        <v>0</v>
      </c>
      <c r="D331" s="84">
        <v>0</v>
      </c>
      <c r="E331" s="84">
        <v>0</v>
      </c>
      <c r="F331">
        <f t="shared" si="5"/>
        <v>0</v>
      </c>
    </row>
    <row r="332" spans="1:14" x14ac:dyDescent="0.3">
      <c r="A332" t="s">
        <v>645</v>
      </c>
      <c r="B332" t="s">
        <v>646</v>
      </c>
      <c r="C332" s="84">
        <v>0</v>
      </c>
      <c r="D332" s="84">
        <v>0</v>
      </c>
      <c r="E332" s="84">
        <v>0</v>
      </c>
      <c r="F332">
        <f t="shared" si="5"/>
        <v>0</v>
      </c>
    </row>
    <row r="333" spans="1:14" x14ac:dyDescent="0.3">
      <c r="A333" t="s">
        <v>647</v>
      </c>
      <c r="B333" t="s">
        <v>648</v>
      </c>
      <c r="C333" s="84">
        <v>0</v>
      </c>
      <c r="D333" s="84">
        <v>0</v>
      </c>
      <c r="E333" s="84">
        <v>0</v>
      </c>
      <c r="F333">
        <f t="shared" si="5"/>
        <v>0</v>
      </c>
    </row>
    <row r="334" spans="1:14" x14ac:dyDescent="0.3">
      <c r="A334" t="s">
        <v>649</v>
      </c>
      <c r="B334" t="s">
        <v>650</v>
      </c>
      <c r="C334" s="84">
        <v>88.85</v>
      </c>
      <c r="D334" s="84">
        <v>88.85</v>
      </c>
      <c r="E334" s="84">
        <v>88.85</v>
      </c>
      <c r="F334">
        <f t="shared" si="5"/>
        <v>3</v>
      </c>
    </row>
    <row r="335" spans="1:14" x14ac:dyDescent="0.3">
      <c r="A335" t="s">
        <v>651</v>
      </c>
      <c r="B335" t="s">
        <v>652</v>
      </c>
      <c r="C335" s="84">
        <v>0</v>
      </c>
      <c r="D335" s="84">
        <v>0</v>
      </c>
      <c r="E335" s="84">
        <v>0</v>
      </c>
      <c r="F335">
        <f t="shared" si="5"/>
        <v>0</v>
      </c>
    </row>
    <row r="336" spans="1:14" x14ac:dyDescent="0.3">
      <c r="A336" t="s">
        <v>653</v>
      </c>
      <c r="B336" t="s">
        <v>654</v>
      </c>
      <c r="C336" s="84">
        <v>92656.6</v>
      </c>
      <c r="D336" s="84">
        <v>92656.6</v>
      </c>
      <c r="E336" s="84">
        <v>92656.6</v>
      </c>
      <c r="F336">
        <f t="shared" si="5"/>
        <v>3</v>
      </c>
      <c r="N336" s="108"/>
    </row>
    <row r="337" spans="1:14" x14ac:dyDescent="0.3">
      <c r="A337" t="s">
        <v>655</v>
      </c>
      <c r="B337" t="s">
        <v>656</v>
      </c>
      <c r="C337" s="84">
        <v>68566.23</v>
      </c>
      <c r="D337" s="84">
        <v>68566.23</v>
      </c>
      <c r="E337" s="84">
        <v>68566.23</v>
      </c>
      <c r="F337">
        <f t="shared" si="5"/>
        <v>3</v>
      </c>
      <c r="N337" s="108"/>
    </row>
    <row r="338" spans="1:14" x14ac:dyDescent="0.3">
      <c r="A338" t="s">
        <v>657</v>
      </c>
      <c r="B338" t="s">
        <v>658</v>
      </c>
      <c r="C338" s="84">
        <v>0</v>
      </c>
      <c r="D338" s="84">
        <v>0</v>
      </c>
      <c r="E338" s="84">
        <v>0</v>
      </c>
      <c r="F338">
        <f t="shared" si="5"/>
        <v>0</v>
      </c>
      <c r="N338" s="108"/>
    </row>
    <row r="339" spans="1:14" x14ac:dyDescent="0.3">
      <c r="A339" t="s">
        <v>659</v>
      </c>
      <c r="B339" t="s">
        <v>660</v>
      </c>
      <c r="C339" s="84">
        <v>0</v>
      </c>
      <c r="D339" s="84">
        <v>0</v>
      </c>
      <c r="E339" s="84">
        <v>0</v>
      </c>
      <c r="F339">
        <f t="shared" si="5"/>
        <v>0</v>
      </c>
    </row>
    <row r="340" spans="1:14" x14ac:dyDescent="0.3">
      <c r="A340" t="s">
        <v>661</v>
      </c>
      <c r="B340" t="s">
        <v>662</v>
      </c>
      <c r="C340" s="84">
        <v>0</v>
      </c>
      <c r="D340" s="84">
        <v>579760.35000000056</v>
      </c>
      <c r="E340" s="84">
        <v>545914.35000000056</v>
      </c>
      <c r="F340">
        <f t="shared" si="5"/>
        <v>2</v>
      </c>
    </row>
    <row r="341" spans="1:14" x14ac:dyDescent="0.3">
      <c r="A341" s="76" t="s">
        <v>663</v>
      </c>
      <c r="B341" s="76" t="s">
        <v>664</v>
      </c>
      <c r="C341" s="84">
        <v>0</v>
      </c>
      <c r="D341" s="84">
        <v>0</v>
      </c>
      <c r="E341" s="84">
        <v>0</v>
      </c>
      <c r="F341">
        <f t="shared" si="5"/>
        <v>0</v>
      </c>
    </row>
    <row r="342" spans="1:14" x14ac:dyDescent="0.3">
      <c r="A342" t="s">
        <v>665</v>
      </c>
      <c r="B342" t="s">
        <v>666</v>
      </c>
      <c r="C342" s="84">
        <v>0</v>
      </c>
      <c r="D342" s="84">
        <v>0</v>
      </c>
      <c r="E342" s="84">
        <v>0</v>
      </c>
      <c r="F342">
        <f t="shared" si="5"/>
        <v>0</v>
      </c>
    </row>
    <row r="343" spans="1:14" x14ac:dyDescent="0.3">
      <c r="A343" t="s">
        <v>669</v>
      </c>
      <c r="B343" t="s">
        <v>670</v>
      </c>
      <c r="C343" s="84">
        <v>0</v>
      </c>
      <c r="D343" s="84">
        <v>0</v>
      </c>
      <c r="E343" s="84">
        <v>0</v>
      </c>
      <c r="F343">
        <f t="shared" si="5"/>
        <v>0</v>
      </c>
    </row>
    <row r="344" spans="1:14" x14ac:dyDescent="0.3">
      <c r="A344" t="s">
        <v>671</v>
      </c>
      <c r="B344" t="s">
        <v>672</v>
      </c>
      <c r="C344" s="84">
        <v>2823.6</v>
      </c>
      <c r="D344" s="84">
        <v>2823.6</v>
      </c>
      <c r="E344" s="84">
        <v>2823.6</v>
      </c>
      <c r="F344">
        <f t="shared" si="5"/>
        <v>3</v>
      </c>
      <c r="N344" s="108"/>
    </row>
    <row r="345" spans="1:14" x14ac:dyDescent="0.3">
      <c r="A345" t="s">
        <v>673</v>
      </c>
      <c r="B345" t="s">
        <v>674</v>
      </c>
      <c r="C345" s="84">
        <v>142457.54999999999</v>
      </c>
      <c r="D345" s="84">
        <v>142457.54999999999</v>
      </c>
      <c r="E345" s="84">
        <v>142457.54999999999</v>
      </c>
      <c r="F345">
        <f t="shared" si="5"/>
        <v>3</v>
      </c>
      <c r="N345" s="108"/>
    </row>
    <row r="346" spans="1:14" x14ac:dyDescent="0.3">
      <c r="A346" t="s">
        <v>681</v>
      </c>
      <c r="B346" t="s">
        <v>682</v>
      </c>
      <c r="C346" s="84">
        <v>0</v>
      </c>
      <c r="D346" s="84">
        <v>0</v>
      </c>
      <c r="E346" s="84">
        <v>0</v>
      </c>
      <c r="F346">
        <f t="shared" si="5"/>
        <v>0</v>
      </c>
    </row>
    <row r="347" spans="1:14" x14ac:dyDescent="0.3">
      <c r="A347" t="s">
        <v>690</v>
      </c>
      <c r="B347" t="s">
        <v>691</v>
      </c>
      <c r="C347" s="84">
        <v>0</v>
      </c>
      <c r="D347" s="84">
        <v>0</v>
      </c>
      <c r="E347" s="84">
        <v>0</v>
      </c>
      <c r="F347">
        <f t="shared" si="5"/>
        <v>0</v>
      </c>
    </row>
    <row r="348" spans="1:14" x14ac:dyDescent="0.3">
      <c r="A348" t="s">
        <v>704</v>
      </c>
      <c r="B348" t="s">
        <v>705</v>
      </c>
      <c r="C348" s="84">
        <v>0</v>
      </c>
      <c r="D348" s="84">
        <v>0</v>
      </c>
      <c r="E348" s="84">
        <v>0</v>
      </c>
      <c r="F348">
        <f t="shared" si="5"/>
        <v>0</v>
      </c>
    </row>
    <row r="349" spans="1:14" x14ac:dyDescent="0.3">
      <c r="A349" t="s">
        <v>708</v>
      </c>
      <c r="B349" t="s">
        <v>709</v>
      </c>
      <c r="C349" s="84">
        <v>0</v>
      </c>
      <c r="D349" s="84">
        <v>0</v>
      </c>
      <c r="E349" s="84">
        <v>0</v>
      </c>
      <c r="F349">
        <f t="shared" si="5"/>
        <v>0</v>
      </c>
    </row>
    <row r="350" spans="1:14" x14ac:dyDescent="0.3">
      <c r="A350" t="s">
        <v>1039</v>
      </c>
      <c r="B350" t="s">
        <v>1059</v>
      </c>
      <c r="C350" s="84">
        <v>0</v>
      </c>
      <c r="D350" s="84">
        <v>0</v>
      </c>
      <c r="E350" s="84">
        <v>0</v>
      </c>
      <c r="F350">
        <f t="shared" si="5"/>
        <v>0</v>
      </c>
    </row>
    <row r="351" spans="1:14" x14ac:dyDescent="0.3">
      <c r="A351" t="s">
        <v>1089</v>
      </c>
      <c r="B351" t="s">
        <v>1090</v>
      </c>
      <c r="C351" s="84">
        <v>1156363.72</v>
      </c>
      <c r="D351" s="84">
        <v>1221866.72</v>
      </c>
      <c r="E351" s="84">
        <v>1142714.22</v>
      </c>
      <c r="F351">
        <f t="shared" si="5"/>
        <v>3</v>
      </c>
      <c r="N351" s="108"/>
    </row>
    <row r="352" spans="1:14" x14ac:dyDescent="0.3">
      <c r="A352" t="s">
        <v>726</v>
      </c>
      <c r="B352" t="s">
        <v>727</v>
      </c>
      <c r="C352" s="84">
        <v>0</v>
      </c>
      <c r="D352" s="84">
        <v>0</v>
      </c>
      <c r="E352" s="84">
        <v>0</v>
      </c>
      <c r="F352">
        <f t="shared" si="5"/>
        <v>0</v>
      </c>
    </row>
    <row r="353" spans="1:14" x14ac:dyDescent="0.3">
      <c r="A353" t="s">
        <v>728</v>
      </c>
      <c r="B353" t="s">
        <v>729</v>
      </c>
      <c r="C353" s="84">
        <v>473.1</v>
      </c>
      <c r="D353" s="84">
        <v>473.1</v>
      </c>
      <c r="E353" s="84">
        <v>473.1</v>
      </c>
      <c r="F353">
        <f t="shared" si="5"/>
        <v>3</v>
      </c>
    </row>
    <row r="354" spans="1:14" x14ac:dyDescent="0.3">
      <c r="A354" t="s">
        <v>730</v>
      </c>
      <c r="B354" t="s">
        <v>731</v>
      </c>
      <c r="C354" s="84">
        <v>204430.47</v>
      </c>
      <c r="D354" s="84">
        <v>204430.47</v>
      </c>
      <c r="E354" s="84">
        <v>204430.47</v>
      </c>
      <c r="F354">
        <f t="shared" si="5"/>
        <v>3</v>
      </c>
      <c r="N354" s="108"/>
    </row>
    <row r="355" spans="1:14" x14ac:dyDescent="0.3">
      <c r="A355" t="s">
        <v>732</v>
      </c>
      <c r="B355" t="s">
        <v>733</v>
      </c>
      <c r="C355" s="84">
        <v>0</v>
      </c>
      <c r="D355" s="84">
        <v>0</v>
      </c>
      <c r="E355" s="84">
        <v>0</v>
      </c>
      <c r="F355">
        <f t="shared" si="5"/>
        <v>0</v>
      </c>
    </row>
    <row r="356" spans="1:14" x14ac:dyDescent="0.3">
      <c r="A356" t="s">
        <v>802</v>
      </c>
      <c r="B356" t="s">
        <v>803</v>
      </c>
      <c r="C356" s="84">
        <v>0</v>
      </c>
      <c r="D356" s="84">
        <v>0</v>
      </c>
      <c r="E356" s="84">
        <v>0</v>
      </c>
      <c r="F356">
        <f t="shared" si="5"/>
        <v>0</v>
      </c>
    </row>
    <row r="357" spans="1:14" x14ac:dyDescent="0.3">
      <c r="A357" t="s">
        <v>100</v>
      </c>
      <c r="B357" t="s">
        <v>101</v>
      </c>
      <c r="C357" s="84">
        <v>0</v>
      </c>
      <c r="D357" s="84">
        <v>0</v>
      </c>
      <c r="E357" s="84">
        <v>0</v>
      </c>
      <c r="F357">
        <f t="shared" si="5"/>
        <v>0</v>
      </c>
    </row>
    <row r="358" spans="1:14" x14ac:dyDescent="0.3">
      <c r="A358" t="s">
        <v>102</v>
      </c>
      <c r="B358" t="s">
        <v>103</v>
      </c>
      <c r="C358" s="84">
        <v>7.0000000000000007E-2</v>
      </c>
      <c r="D358" s="84">
        <v>7.0000000000000007E-2</v>
      </c>
      <c r="E358" s="84">
        <v>7.0000000000000007E-2</v>
      </c>
      <c r="F358">
        <f t="shared" si="5"/>
        <v>3</v>
      </c>
    </row>
    <row r="359" spans="1:14" x14ac:dyDescent="0.3">
      <c r="A359" t="s">
        <v>104</v>
      </c>
      <c r="B359" t="s">
        <v>105</v>
      </c>
      <c r="C359" s="84">
        <v>0</v>
      </c>
      <c r="D359" s="84">
        <v>0</v>
      </c>
      <c r="E359" s="84">
        <v>0</v>
      </c>
      <c r="F359">
        <f t="shared" si="5"/>
        <v>0</v>
      </c>
    </row>
    <row r="360" spans="1:14" x14ac:dyDescent="0.3">
      <c r="A360" t="s">
        <v>106</v>
      </c>
      <c r="B360" t="s">
        <v>107</v>
      </c>
      <c r="C360" s="84">
        <v>0</v>
      </c>
      <c r="D360" s="84">
        <v>0</v>
      </c>
      <c r="E360" s="84">
        <v>0</v>
      </c>
      <c r="F360">
        <f t="shared" si="5"/>
        <v>0</v>
      </c>
    </row>
    <row r="361" spans="1:14" x14ac:dyDescent="0.3">
      <c r="A361" t="s">
        <v>108</v>
      </c>
      <c r="B361" t="s">
        <v>109</v>
      </c>
      <c r="C361" s="84">
        <v>184573.38</v>
      </c>
      <c r="D361" s="84">
        <v>184573.38</v>
      </c>
      <c r="E361" s="84">
        <v>184581.38</v>
      </c>
      <c r="F361">
        <f t="shared" si="5"/>
        <v>3</v>
      </c>
      <c r="N361" s="108"/>
    </row>
    <row r="362" spans="1:14" x14ac:dyDescent="0.3">
      <c r="A362" t="s">
        <v>114</v>
      </c>
      <c r="B362" t="s">
        <v>115</v>
      </c>
      <c r="C362" s="84">
        <v>0</v>
      </c>
      <c r="D362" s="84">
        <v>0</v>
      </c>
      <c r="E362" s="84">
        <v>0</v>
      </c>
      <c r="F362">
        <f t="shared" si="5"/>
        <v>0</v>
      </c>
    </row>
    <row r="363" spans="1:14" x14ac:dyDescent="0.3">
      <c r="A363" t="s">
        <v>116</v>
      </c>
      <c r="B363" t="s">
        <v>117</v>
      </c>
      <c r="C363" s="84">
        <v>-4884.53</v>
      </c>
      <c r="D363" s="84">
        <v>-4884.53</v>
      </c>
      <c r="E363" s="84">
        <v>-4884.53</v>
      </c>
      <c r="F363">
        <f t="shared" si="5"/>
        <v>0</v>
      </c>
      <c r="N363" s="108"/>
    </row>
    <row r="364" spans="1:14" x14ac:dyDescent="0.3">
      <c r="A364" t="s">
        <v>118</v>
      </c>
      <c r="B364" t="s">
        <v>119</v>
      </c>
      <c r="C364" s="84">
        <v>492811.13</v>
      </c>
      <c r="D364" s="84">
        <v>492811.13</v>
      </c>
      <c r="E364" s="84">
        <v>492811.13</v>
      </c>
      <c r="F364">
        <f t="shared" si="5"/>
        <v>3</v>
      </c>
      <c r="N364" s="108"/>
    </row>
    <row r="365" spans="1:14" x14ac:dyDescent="0.3">
      <c r="A365" t="s">
        <v>120</v>
      </c>
      <c r="B365" t="s">
        <v>121</v>
      </c>
      <c r="C365" s="84">
        <v>0</v>
      </c>
      <c r="D365" s="84">
        <v>0</v>
      </c>
      <c r="E365" s="84">
        <v>0</v>
      </c>
      <c r="F365">
        <f t="shared" si="5"/>
        <v>0</v>
      </c>
    </row>
    <row r="366" spans="1:14" x14ac:dyDescent="0.3">
      <c r="A366" t="s">
        <v>122</v>
      </c>
      <c r="B366" t="s">
        <v>123</v>
      </c>
      <c r="C366" s="84">
        <v>0</v>
      </c>
      <c r="D366" s="84">
        <v>0</v>
      </c>
      <c r="E366" s="84">
        <v>0</v>
      </c>
      <c r="F366">
        <f t="shared" si="5"/>
        <v>0</v>
      </c>
    </row>
    <row r="367" spans="1:14" x14ac:dyDescent="0.3">
      <c r="A367" t="s">
        <v>126</v>
      </c>
      <c r="B367" t="s">
        <v>127</v>
      </c>
      <c r="C367" s="84">
        <v>0</v>
      </c>
      <c r="D367" s="84">
        <v>0</v>
      </c>
      <c r="E367" s="84">
        <v>0</v>
      </c>
      <c r="F367">
        <f t="shared" si="5"/>
        <v>0</v>
      </c>
    </row>
    <row r="368" spans="1:14" x14ac:dyDescent="0.3">
      <c r="A368" t="s">
        <v>128</v>
      </c>
      <c r="B368" t="s">
        <v>129</v>
      </c>
      <c r="C368" s="84">
        <v>0</v>
      </c>
      <c r="D368" s="84">
        <v>0</v>
      </c>
      <c r="E368" s="84">
        <v>0</v>
      </c>
      <c r="F368">
        <f t="shared" si="5"/>
        <v>0</v>
      </c>
    </row>
    <row r="369" spans="1:14" x14ac:dyDescent="0.3">
      <c r="A369" t="s">
        <v>130</v>
      </c>
      <c r="B369" s="60" t="s">
        <v>131</v>
      </c>
      <c r="C369" s="84">
        <v>0</v>
      </c>
      <c r="D369" s="84">
        <v>0</v>
      </c>
      <c r="E369" s="84">
        <v>0</v>
      </c>
      <c r="F369">
        <f t="shared" si="5"/>
        <v>0</v>
      </c>
    </row>
    <row r="370" spans="1:14" x14ac:dyDescent="0.3">
      <c r="A370" t="s">
        <v>132</v>
      </c>
      <c r="B370" s="60" t="s">
        <v>133</v>
      </c>
      <c r="C370" s="84">
        <v>0</v>
      </c>
      <c r="D370" s="84">
        <v>0</v>
      </c>
      <c r="E370" s="84">
        <v>0</v>
      </c>
      <c r="F370">
        <f t="shared" si="5"/>
        <v>0</v>
      </c>
    </row>
    <row r="371" spans="1:14" x14ac:dyDescent="0.3">
      <c r="A371" t="s">
        <v>134</v>
      </c>
      <c r="B371" s="60" t="s">
        <v>135</v>
      </c>
      <c r="C371" s="84">
        <v>0</v>
      </c>
      <c r="D371" s="84">
        <v>0</v>
      </c>
      <c r="E371" s="84">
        <v>0</v>
      </c>
      <c r="F371">
        <f t="shared" si="5"/>
        <v>0</v>
      </c>
    </row>
    <row r="372" spans="1:14" x14ac:dyDescent="0.3">
      <c r="A372" t="s">
        <v>136</v>
      </c>
      <c r="B372" s="60" t="s">
        <v>137</v>
      </c>
      <c r="C372" s="84">
        <v>0</v>
      </c>
      <c r="D372" s="84">
        <v>0</v>
      </c>
      <c r="E372" s="84">
        <v>0</v>
      </c>
      <c r="F372">
        <f t="shared" si="5"/>
        <v>0</v>
      </c>
    </row>
    <row r="373" spans="1:14" x14ac:dyDescent="0.3">
      <c r="A373" t="s">
        <v>138</v>
      </c>
      <c r="B373" s="60" t="s">
        <v>139</v>
      </c>
      <c r="C373" s="84">
        <v>0</v>
      </c>
      <c r="D373" s="84">
        <v>0</v>
      </c>
      <c r="E373" s="84">
        <v>0</v>
      </c>
      <c r="F373">
        <f t="shared" si="5"/>
        <v>0</v>
      </c>
    </row>
    <row r="374" spans="1:14" x14ac:dyDescent="0.3">
      <c r="A374" t="s">
        <v>140</v>
      </c>
      <c r="B374" s="60" t="s">
        <v>141</v>
      </c>
      <c r="C374" s="84">
        <v>0</v>
      </c>
      <c r="D374" s="84">
        <v>0</v>
      </c>
      <c r="E374" s="84">
        <v>0</v>
      </c>
      <c r="F374">
        <f t="shared" si="5"/>
        <v>0</v>
      </c>
    </row>
    <row r="375" spans="1:14" x14ac:dyDescent="0.3">
      <c r="A375" t="s">
        <v>142</v>
      </c>
      <c r="B375" s="60" t="s">
        <v>143</v>
      </c>
      <c r="C375" s="84">
        <v>0</v>
      </c>
      <c r="D375" s="84">
        <v>0</v>
      </c>
      <c r="E375" s="84">
        <v>0</v>
      </c>
      <c r="F375">
        <f t="shared" si="5"/>
        <v>0</v>
      </c>
    </row>
    <row r="376" spans="1:14" x14ac:dyDescent="0.3">
      <c r="A376" t="s">
        <v>144</v>
      </c>
      <c r="B376" s="60" t="s">
        <v>145</v>
      </c>
      <c r="C376" s="84">
        <v>161316.41</v>
      </c>
      <c r="D376" s="84">
        <v>161316.41</v>
      </c>
      <c r="E376" s="84">
        <v>161316.41</v>
      </c>
      <c r="F376">
        <f t="shared" si="5"/>
        <v>3</v>
      </c>
      <c r="N376" s="108"/>
    </row>
    <row r="377" spans="1:14" x14ac:dyDescent="0.3">
      <c r="A377" t="s">
        <v>146</v>
      </c>
      <c r="B377" s="60" t="s">
        <v>147</v>
      </c>
      <c r="C377" s="84">
        <v>0</v>
      </c>
      <c r="D377" s="84">
        <v>0</v>
      </c>
      <c r="E377" s="84">
        <v>0</v>
      </c>
      <c r="F377">
        <f t="shared" si="5"/>
        <v>0</v>
      </c>
    </row>
    <row r="378" spans="1:14" x14ac:dyDescent="0.3">
      <c r="A378" t="s">
        <v>148</v>
      </c>
      <c r="B378" s="60" t="s">
        <v>149</v>
      </c>
      <c r="C378" s="84">
        <v>0</v>
      </c>
      <c r="D378" s="84">
        <v>0</v>
      </c>
      <c r="E378" s="84">
        <v>0</v>
      </c>
      <c r="F378">
        <f t="shared" si="5"/>
        <v>0</v>
      </c>
    </row>
    <row r="379" spans="1:14" x14ac:dyDescent="0.3">
      <c r="A379" t="s">
        <v>151</v>
      </c>
      <c r="B379" s="60" t="s">
        <v>152</v>
      </c>
      <c r="C379" s="84">
        <v>1683857.75</v>
      </c>
      <c r="D379" s="84">
        <v>1633857.75</v>
      </c>
      <c r="E379" s="84">
        <v>1633857.75</v>
      </c>
      <c r="F379">
        <f t="shared" si="5"/>
        <v>3</v>
      </c>
      <c r="N379" s="108"/>
    </row>
    <row r="380" spans="1:14" x14ac:dyDescent="0.3">
      <c r="A380" t="s">
        <v>1037</v>
      </c>
      <c r="B380" s="60" t="s">
        <v>1046</v>
      </c>
      <c r="C380" s="84">
        <v>0</v>
      </c>
      <c r="D380" s="84">
        <v>0</v>
      </c>
      <c r="E380" s="84">
        <v>0</v>
      </c>
      <c r="F380">
        <f t="shared" si="5"/>
        <v>0</v>
      </c>
    </row>
    <row r="381" spans="1:14" x14ac:dyDescent="0.3">
      <c r="A381" t="s">
        <v>1055</v>
      </c>
      <c r="B381" s="60" t="s">
        <v>1056</v>
      </c>
      <c r="C381" s="84">
        <v>0</v>
      </c>
      <c r="D381" s="84">
        <v>0</v>
      </c>
      <c r="E381" s="84">
        <v>0</v>
      </c>
      <c r="F381">
        <f t="shared" si="5"/>
        <v>0</v>
      </c>
    </row>
    <row r="382" spans="1:14" x14ac:dyDescent="0.3">
      <c r="A382" t="s">
        <v>1057</v>
      </c>
      <c r="B382" s="60" t="s">
        <v>1058</v>
      </c>
      <c r="C382" s="84">
        <v>0</v>
      </c>
      <c r="D382" s="84">
        <v>0</v>
      </c>
      <c r="E382" s="84">
        <v>0</v>
      </c>
      <c r="F382">
        <f t="shared" si="5"/>
        <v>0</v>
      </c>
    </row>
    <row r="383" spans="1:14" x14ac:dyDescent="0.3">
      <c r="A383" t="s">
        <v>1086</v>
      </c>
      <c r="B383" s="60" t="s">
        <v>1280</v>
      </c>
      <c r="C383" s="84">
        <v>0</v>
      </c>
      <c r="D383" s="84">
        <v>0</v>
      </c>
      <c r="E383" s="84">
        <v>0</v>
      </c>
      <c r="F383">
        <f t="shared" si="5"/>
        <v>0</v>
      </c>
    </row>
    <row r="384" spans="1:14" x14ac:dyDescent="0.3">
      <c r="A384" t="s">
        <v>1087</v>
      </c>
      <c r="B384" s="60" t="s">
        <v>1281</v>
      </c>
      <c r="C384" s="84">
        <v>0</v>
      </c>
      <c r="D384" s="84">
        <v>0</v>
      </c>
      <c r="E384" s="84">
        <v>0</v>
      </c>
      <c r="F384">
        <f t="shared" si="5"/>
        <v>0</v>
      </c>
    </row>
    <row r="385" spans="1:14" x14ac:dyDescent="0.3">
      <c r="A385" t="s">
        <v>1062</v>
      </c>
      <c r="B385" s="60" t="s">
        <v>1063</v>
      </c>
      <c r="C385" s="84">
        <v>0</v>
      </c>
      <c r="D385" s="84">
        <v>0</v>
      </c>
      <c r="E385" s="84">
        <v>0</v>
      </c>
      <c r="F385">
        <f t="shared" si="5"/>
        <v>0</v>
      </c>
    </row>
    <row r="386" spans="1:14" x14ac:dyDescent="0.3">
      <c r="A386" t="s">
        <v>1085</v>
      </c>
      <c r="B386" s="60" t="s">
        <v>1282</v>
      </c>
      <c r="C386" s="84">
        <v>53443</v>
      </c>
      <c r="D386" s="84">
        <v>53443</v>
      </c>
      <c r="E386" s="84">
        <v>53443</v>
      </c>
      <c r="F386">
        <f t="shared" si="5"/>
        <v>3</v>
      </c>
      <c r="N386" s="108"/>
    </row>
    <row r="387" spans="1:14" x14ac:dyDescent="0.3">
      <c r="A387" t="s">
        <v>1302</v>
      </c>
      <c r="B387" s="60" t="s">
        <v>1431</v>
      </c>
      <c r="C387" s="84">
        <v>1631326</v>
      </c>
      <c r="D387" s="84">
        <v>1025180.75</v>
      </c>
      <c r="E387" s="84">
        <v>1025180.75</v>
      </c>
      <c r="F387">
        <f t="shared" ref="F387:F450" si="6">COUNTIF(C387:E387,"&gt;0")</f>
        <v>3</v>
      </c>
    </row>
    <row r="388" spans="1:14" x14ac:dyDescent="0.3">
      <c r="A388" s="76" t="s">
        <v>1289</v>
      </c>
      <c r="B388" s="98" t="s">
        <v>1459</v>
      </c>
      <c r="C388" s="84">
        <v>0</v>
      </c>
      <c r="D388" s="84">
        <v>0</v>
      </c>
      <c r="E388" s="84">
        <v>0</v>
      </c>
      <c r="F388">
        <f t="shared" si="6"/>
        <v>0</v>
      </c>
    </row>
    <row r="389" spans="1:14" x14ac:dyDescent="0.3">
      <c r="A389" s="76" t="s">
        <v>1305</v>
      </c>
      <c r="B389" s="98" t="s">
        <v>1480</v>
      </c>
      <c r="C389" s="84">
        <v>0</v>
      </c>
      <c r="D389" s="84">
        <v>0</v>
      </c>
      <c r="E389" s="84">
        <v>0</v>
      </c>
      <c r="F389">
        <f t="shared" si="6"/>
        <v>0</v>
      </c>
    </row>
    <row r="390" spans="1:14" x14ac:dyDescent="0.3">
      <c r="A390" t="s">
        <v>1404</v>
      </c>
      <c r="B390" s="60" t="s">
        <v>1432</v>
      </c>
      <c r="C390" s="84">
        <v>0</v>
      </c>
      <c r="D390" s="84">
        <v>0</v>
      </c>
      <c r="E390" s="84">
        <v>0</v>
      </c>
      <c r="F390">
        <f t="shared" si="6"/>
        <v>0</v>
      </c>
    </row>
    <row r="391" spans="1:14" x14ac:dyDescent="0.3">
      <c r="A391" t="s">
        <v>1304</v>
      </c>
      <c r="B391" s="60" t="s">
        <v>1433</v>
      </c>
      <c r="C391" s="84">
        <v>0</v>
      </c>
      <c r="D391" s="84">
        <v>0</v>
      </c>
      <c r="E391" s="84">
        <v>0</v>
      </c>
      <c r="F391">
        <f t="shared" si="6"/>
        <v>0</v>
      </c>
    </row>
    <row r="392" spans="1:14" x14ac:dyDescent="0.3">
      <c r="A392" s="76" t="s">
        <v>1413</v>
      </c>
      <c r="B392" s="98" t="s">
        <v>1460</v>
      </c>
      <c r="C392" s="84">
        <v>2292007.4900000002</v>
      </c>
      <c r="D392" s="84">
        <v>2079392.49</v>
      </c>
      <c r="E392" s="84">
        <v>2079392.49</v>
      </c>
      <c r="F392">
        <f t="shared" si="6"/>
        <v>3</v>
      </c>
      <c r="N392" s="108"/>
    </row>
    <row r="393" spans="1:14" x14ac:dyDescent="0.3">
      <c r="A393" t="s">
        <v>313</v>
      </c>
      <c r="B393" s="60" t="s">
        <v>314</v>
      </c>
      <c r="C393" s="84">
        <v>0</v>
      </c>
      <c r="D393" s="84">
        <v>0</v>
      </c>
      <c r="E393" s="84">
        <v>0</v>
      </c>
      <c r="F393">
        <f t="shared" si="6"/>
        <v>0</v>
      </c>
    </row>
    <row r="394" spans="1:14" x14ac:dyDescent="0.3">
      <c r="A394" t="s">
        <v>538</v>
      </c>
      <c r="B394" s="60" t="s">
        <v>539</v>
      </c>
      <c r="C394" s="84">
        <v>0</v>
      </c>
      <c r="D394" s="84">
        <v>0</v>
      </c>
      <c r="E394" s="84">
        <v>937818.65999999992</v>
      </c>
      <c r="F394">
        <f t="shared" si="6"/>
        <v>1</v>
      </c>
    </row>
    <row r="395" spans="1:14" x14ac:dyDescent="0.3">
      <c r="A395" t="s">
        <v>540</v>
      </c>
      <c r="B395" s="60" t="s">
        <v>541</v>
      </c>
      <c r="C395" s="84">
        <v>0</v>
      </c>
      <c r="D395" s="84">
        <v>0</v>
      </c>
      <c r="E395" s="84">
        <v>0</v>
      </c>
      <c r="F395">
        <f t="shared" si="6"/>
        <v>0</v>
      </c>
    </row>
    <row r="396" spans="1:14" x14ac:dyDescent="0.3">
      <c r="A396" t="s">
        <v>542</v>
      </c>
      <c r="B396" s="60" t="s">
        <v>543</v>
      </c>
      <c r="C396" s="84">
        <v>0</v>
      </c>
      <c r="D396" s="84">
        <v>0</v>
      </c>
      <c r="E396" s="84">
        <v>0</v>
      </c>
      <c r="F396">
        <f t="shared" si="6"/>
        <v>0</v>
      </c>
    </row>
    <row r="397" spans="1:14" x14ac:dyDescent="0.3">
      <c r="A397" t="s">
        <v>544</v>
      </c>
      <c r="B397" s="60" t="s">
        <v>545</v>
      </c>
      <c r="C397" s="84">
        <v>0</v>
      </c>
      <c r="D397" s="84">
        <v>0</v>
      </c>
      <c r="E397" s="84">
        <v>0</v>
      </c>
      <c r="F397">
        <f t="shared" si="6"/>
        <v>0</v>
      </c>
    </row>
    <row r="398" spans="1:14" x14ac:dyDescent="0.3">
      <c r="A398" t="s">
        <v>546</v>
      </c>
      <c r="B398" s="60" t="s">
        <v>547</v>
      </c>
      <c r="C398" s="84">
        <v>0</v>
      </c>
      <c r="D398" s="84">
        <v>0</v>
      </c>
      <c r="E398" s="84">
        <v>0</v>
      </c>
      <c r="F398">
        <f t="shared" si="6"/>
        <v>0</v>
      </c>
    </row>
    <row r="399" spans="1:14" x14ac:dyDescent="0.3">
      <c r="A399" t="s">
        <v>548</v>
      </c>
      <c r="B399" s="60" t="s">
        <v>549</v>
      </c>
      <c r="C399" s="84">
        <v>0</v>
      </c>
      <c r="D399" s="84">
        <v>0</v>
      </c>
      <c r="E399" s="84">
        <v>0</v>
      </c>
      <c r="F399">
        <f t="shared" si="6"/>
        <v>0</v>
      </c>
    </row>
    <row r="400" spans="1:14" x14ac:dyDescent="0.3">
      <c r="A400" t="s">
        <v>550</v>
      </c>
      <c r="B400" s="60" t="s">
        <v>551</v>
      </c>
      <c r="C400" s="84">
        <v>0</v>
      </c>
      <c r="D400" s="84">
        <v>0</v>
      </c>
      <c r="E400" s="84">
        <v>0</v>
      </c>
      <c r="F400">
        <f t="shared" si="6"/>
        <v>0</v>
      </c>
    </row>
    <row r="401" spans="1:14" x14ac:dyDescent="0.3">
      <c r="A401" t="s">
        <v>554</v>
      </c>
      <c r="B401" s="60" t="s">
        <v>555</v>
      </c>
      <c r="C401" s="84">
        <v>0</v>
      </c>
      <c r="D401" s="84">
        <v>0</v>
      </c>
      <c r="E401" s="84">
        <v>0</v>
      </c>
      <c r="F401">
        <f t="shared" si="6"/>
        <v>0</v>
      </c>
    </row>
    <row r="402" spans="1:14" x14ac:dyDescent="0.3">
      <c r="A402" t="s">
        <v>806</v>
      </c>
      <c r="B402" s="60" t="s">
        <v>807</v>
      </c>
      <c r="C402" s="84">
        <v>0</v>
      </c>
      <c r="D402" s="84">
        <v>0</v>
      </c>
      <c r="E402" s="84">
        <v>0</v>
      </c>
      <c r="F402">
        <f t="shared" si="6"/>
        <v>0</v>
      </c>
    </row>
    <row r="403" spans="1:14" x14ac:dyDescent="0.3">
      <c r="A403" t="s">
        <v>779</v>
      </c>
      <c r="B403" s="60" t="s">
        <v>780</v>
      </c>
      <c r="C403" s="84">
        <v>0</v>
      </c>
      <c r="D403" s="84">
        <v>0</v>
      </c>
      <c r="E403" s="84">
        <v>0</v>
      </c>
      <c r="F403">
        <f t="shared" si="6"/>
        <v>0</v>
      </c>
    </row>
    <row r="404" spans="1:14" x14ac:dyDescent="0.3">
      <c r="A404" t="s">
        <v>775</v>
      </c>
      <c r="B404" s="60" t="s">
        <v>776</v>
      </c>
      <c r="C404" s="84">
        <v>593504.83000000007</v>
      </c>
      <c r="D404" s="84">
        <v>0</v>
      </c>
      <c r="E404" s="84">
        <v>0</v>
      </c>
      <c r="F404">
        <f t="shared" si="6"/>
        <v>1</v>
      </c>
      <c r="N404" s="108"/>
    </row>
    <row r="405" spans="1:14" x14ac:dyDescent="0.3">
      <c r="A405" t="s">
        <v>800</v>
      </c>
      <c r="B405" s="60" t="s">
        <v>801</v>
      </c>
      <c r="C405" s="84">
        <v>0</v>
      </c>
      <c r="D405" s="84">
        <v>0</v>
      </c>
      <c r="E405" s="84">
        <v>0</v>
      </c>
      <c r="F405">
        <f t="shared" si="6"/>
        <v>0</v>
      </c>
    </row>
    <row r="406" spans="1:14" x14ac:dyDescent="0.3">
      <c r="A406" t="s">
        <v>558</v>
      </c>
      <c r="B406" s="60" t="s">
        <v>559</v>
      </c>
      <c r="C406" s="84">
        <v>0</v>
      </c>
      <c r="D406" s="84">
        <v>0</v>
      </c>
      <c r="E406" s="84">
        <v>0</v>
      </c>
      <c r="F406">
        <f t="shared" si="6"/>
        <v>0</v>
      </c>
    </row>
    <row r="407" spans="1:14" x14ac:dyDescent="0.3">
      <c r="A407" t="s">
        <v>568</v>
      </c>
      <c r="B407" s="60" t="s">
        <v>569</v>
      </c>
      <c r="C407" s="84">
        <v>0</v>
      </c>
      <c r="D407" s="84">
        <v>0</v>
      </c>
      <c r="E407" s="84">
        <v>0</v>
      </c>
      <c r="F407">
        <f t="shared" si="6"/>
        <v>0</v>
      </c>
    </row>
    <row r="408" spans="1:14" x14ac:dyDescent="0.3">
      <c r="A408" t="s">
        <v>574</v>
      </c>
      <c r="B408" s="60" t="s">
        <v>575</v>
      </c>
      <c r="C408" s="84">
        <v>759498.03000000026</v>
      </c>
      <c r="D408" s="84">
        <v>0</v>
      </c>
      <c r="E408" s="84">
        <v>0</v>
      </c>
      <c r="F408">
        <f t="shared" si="6"/>
        <v>1</v>
      </c>
      <c r="N408" s="108"/>
    </row>
    <row r="409" spans="1:14" x14ac:dyDescent="0.3">
      <c r="A409" t="s">
        <v>576</v>
      </c>
      <c r="B409" s="60" t="s">
        <v>577</v>
      </c>
      <c r="C409" s="84">
        <v>0.14000000000000001</v>
      </c>
      <c r="D409" s="84">
        <v>0.14000000000000001</v>
      </c>
      <c r="E409" s="84">
        <v>0.14000000000000001</v>
      </c>
      <c r="F409">
        <f t="shared" si="6"/>
        <v>3</v>
      </c>
    </row>
    <row r="410" spans="1:14" x14ac:dyDescent="0.3">
      <c r="A410" t="s">
        <v>578</v>
      </c>
      <c r="B410" s="60" t="s">
        <v>579</v>
      </c>
      <c r="C410" s="84">
        <v>0</v>
      </c>
      <c r="D410" s="84">
        <v>0</v>
      </c>
      <c r="E410" s="84">
        <v>0</v>
      </c>
      <c r="F410">
        <f t="shared" si="6"/>
        <v>0</v>
      </c>
    </row>
    <row r="411" spans="1:14" x14ac:dyDescent="0.3">
      <c r="A411" t="s">
        <v>588</v>
      </c>
      <c r="B411" s="60" t="s">
        <v>589</v>
      </c>
      <c r="C411" s="84">
        <v>0</v>
      </c>
      <c r="D411" s="84">
        <v>0</v>
      </c>
      <c r="E411" s="84">
        <v>0</v>
      </c>
      <c r="F411">
        <f t="shared" si="6"/>
        <v>0</v>
      </c>
    </row>
    <row r="412" spans="1:14" x14ac:dyDescent="0.3">
      <c r="A412" t="s">
        <v>590</v>
      </c>
      <c r="B412" s="60" t="s">
        <v>591</v>
      </c>
      <c r="C412" s="84">
        <v>0</v>
      </c>
      <c r="D412" s="84">
        <v>0</v>
      </c>
      <c r="E412" s="84">
        <v>0</v>
      </c>
      <c r="F412">
        <f t="shared" si="6"/>
        <v>0</v>
      </c>
    </row>
    <row r="413" spans="1:14" x14ac:dyDescent="0.3">
      <c r="A413" t="s">
        <v>592</v>
      </c>
      <c r="B413" s="60" t="s">
        <v>593</v>
      </c>
      <c r="C413" s="84">
        <v>0</v>
      </c>
      <c r="D413" s="84">
        <v>0</v>
      </c>
      <c r="E413" s="84">
        <v>0</v>
      </c>
      <c r="F413">
        <f t="shared" si="6"/>
        <v>0</v>
      </c>
    </row>
    <row r="414" spans="1:14" x14ac:dyDescent="0.3">
      <c r="A414" t="s">
        <v>594</v>
      </c>
      <c r="B414" s="60" t="s">
        <v>64</v>
      </c>
      <c r="C414" s="84">
        <v>0</v>
      </c>
      <c r="D414" s="84">
        <v>377828.10999999987</v>
      </c>
      <c r="E414" s="84">
        <v>1280589.1100000001</v>
      </c>
      <c r="F414">
        <f t="shared" si="6"/>
        <v>2</v>
      </c>
    </row>
    <row r="415" spans="1:14" x14ac:dyDescent="0.3">
      <c r="A415" t="s">
        <v>595</v>
      </c>
      <c r="B415" s="60" t="s">
        <v>596</v>
      </c>
      <c r="C415" s="84">
        <v>0</v>
      </c>
      <c r="D415" s="84">
        <v>0</v>
      </c>
      <c r="E415" s="84">
        <v>0</v>
      </c>
      <c r="F415">
        <f t="shared" si="6"/>
        <v>0</v>
      </c>
    </row>
    <row r="416" spans="1:14" x14ac:dyDescent="0.3">
      <c r="A416" t="s">
        <v>607</v>
      </c>
      <c r="B416" s="60" t="s">
        <v>608</v>
      </c>
      <c r="C416" s="84">
        <v>0</v>
      </c>
      <c r="D416" s="84">
        <v>0</v>
      </c>
      <c r="E416" s="84">
        <v>0</v>
      </c>
      <c r="F416">
        <f t="shared" si="6"/>
        <v>0</v>
      </c>
    </row>
    <row r="417" spans="1:14" x14ac:dyDescent="0.3">
      <c r="A417" t="s">
        <v>627</v>
      </c>
      <c r="B417" s="60" t="s">
        <v>628</v>
      </c>
      <c r="C417" s="84">
        <v>0</v>
      </c>
      <c r="D417" s="84">
        <v>0</v>
      </c>
      <c r="E417" s="84">
        <v>0</v>
      </c>
      <c r="F417">
        <f t="shared" si="6"/>
        <v>0</v>
      </c>
    </row>
    <row r="418" spans="1:14" x14ac:dyDescent="0.3">
      <c r="A418" t="s">
        <v>629</v>
      </c>
      <c r="B418" s="60" t="s">
        <v>630</v>
      </c>
      <c r="C418" s="84">
        <v>225659.13</v>
      </c>
      <c r="D418" s="84">
        <v>225659.13</v>
      </c>
      <c r="E418" s="84">
        <v>225659.13</v>
      </c>
      <c r="F418">
        <f t="shared" si="6"/>
        <v>3</v>
      </c>
      <c r="N418" s="108"/>
    </row>
    <row r="419" spans="1:14" x14ac:dyDescent="0.3">
      <c r="A419" t="s">
        <v>631</v>
      </c>
      <c r="B419" s="60" t="s">
        <v>632</v>
      </c>
      <c r="C419" s="84">
        <v>36.92</v>
      </c>
      <c r="D419" s="84">
        <v>36.92</v>
      </c>
      <c r="E419" s="84">
        <v>36.92</v>
      </c>
      <c r="F419">
        <f t="shared" si="6"/>
        <v>3</v>
      </c>
    </row>
    <row r="420" spans="1:14" x14ac:dyDescent="0.3">
      <c r="A420" t="s">
        <v>633</v>
      </c>
      <c r="B420" s="60" t="s">
        <v>634</v>
      </c>
      <c r="C420" s="84">
        <v>0</v>
      </c>
      <c r="D420" s="84">
        <v>0</v>
      </c>
      <c r="E420" s="84">
        <v>0</v>
      </c>
      <c r="F420">
        <f t="shared" si="6"/>
        <v>0</v>
      </c>
    </row>
    <row r="421" spans="1:14" x14ac:dyDescent="0.3">
      <c r="A421" t="s">
        <v>635</v>
      </c>
      <c r="B421" s="60" t="s">
        <v>636</v>
      </c>
      <c r="C421" s="84">
        <v>0</v>
      </c>
      <c r="D421" s="84">
        <v>0</v>
      </c>
      <c r="E421" s="84">
        <v>0</v>
      </c>
      <c r="F421">
        <f t="shared" si="6"/>
        <v>0</v>
      </c>
    </row>
    <row r="422" spans="1:14" x14ac:dyDescent="0.3">
      <c r="A422" t="s">
        <v>637</v>
      </c>
      <c r="B422" s="60" t="s">
        <v>638</v>
      </c>
      <c r="C422" s="84">
        <v>794753.75</v>
      </c>
      <c r="D422" s="84">
        <v>794753.75</v>
      </c>
      <c r="E422" s="84">
        <v>794753.75</v>
      </c>
      <c r="F422">
        <f t="shared" si="6"/>
        <v>3</v>
      </c>
      <c r="N422" s="108"/>
    </row>
    <row r="423" spans="1:14" x14ac:dyDescent="0.3">
      <c r="A423" t="s">
        <v>759</v>
      </c>
      <c r="B423" s="60" t="s">
        <v>760</v>
      </c>
      <c r="C423" s="84">
        <v>0</v>
      </c>
      <c r="D423" s="84">
        <v>0</v>
      </c>
      <c r="E423" s="84">
        <v>0</v>
      </c>
      <c r="F423">
        <f t="shared" si="6"/>
        <v>0</v>
      </c>
    </row>
    <row r="424" spans="1:14" x14ac:dyDescent="0.3">
      <c r="A424" t="s">
        <v>667</v>
      </c>
      <c r="B424" s="60" t="s">
        <v>668</v>
      </c>
      <c r="C424" s="84">
        <v>0</v>
      </c>
      <c r="D424" s="84">
        <v>0</v>
      </c>
      <c r="E424" s="84">
        <v>0</v>
      </c>
      <c r="F424">
        <f t="shared" si="6"/>
        <v>0</v>
      </c>
    </row>
    <row r="425" spans="1:14" x14ac:dyDescent="0.3">
      <c r="A425" t="s">
        <v>675</v>
      </c>
      <c r="B425" s="60" t="s">
        <v>676</v>
      </c>
      <c r="C425" s="84">
        <v>0</v>
      </c>
      <c r="D425" s="84">
        <v>0</v>
      </c>
      <c r="E425" s="84">
        <v>0</v>
      </c>
      <c r="F425">
        <f t="shared" si="6"/>
        <v>0</v>
      </c>
    </row>
    <row r="426" spans="1:14" x14ac:dyDescent="0.3">
      <c r="A426" t="s">
        <v>677</v>
      </c>
      <c r="B426" s="60" t="s">
        <v>678</v>
      </c>
      <c r="C426" s="84">
        <v>0</v>
      </c>
      <c r="D426" s="84">
        <v>0</v>
      </c>
      <c r="E426" s="84">
        <v>0</v>
      </c>
      <c r="F426">
        <f t="shared" si="6"/>
        <v>0</v>
      </c>
    </row>
    <row r="427" spans="1:14" x14ac:dyDescent="0.3">
      <c r="A427" t="s">
        <v>789</v>
      </c>
      <c r="B427" s="60" t="s">
        <v>790</v>
      </c>
      <c r="C427" s="84">
        <v>0</v>
      </c>
      <c r="D427" s="84">
        <v>0</v>
      </c>
      <c r="E427" s="84">
        <v>574132.29</v>
      </c>
      <c r="F427">
        <f t="shared" si="6"/>
        <v>1</v>
      </c>
    </row>
    <row r="428" spans="1:14" x14ac:dyDescent="0.3">
      <c r="A428" t="s">
        <v>679</v>
      </c>
      <c r="B428" s="60" t="s">
        <v>680</v>
      </c>
      <c r="C428" s="84">
        <v>0</v>
      </c>
      <c r="D428" s="84">
        <v>0</v>
      </c>
      <c r="E428" s="84">
        <v>1405207.5000000002</v>
      </c>
      <c r="F428">
        <f t="shared" si="6"/>
        <v>1</v>
      </c>
    </row>
    <row r="429" spans="1:14" x14ac:dyDescent="0.3">
      <c r="A429" s="76" t="s">
        <v>683</v>
      </c>
      <c r="B429" s="98" t="s">
        <v>684</v>
      </c>
      <c r="C429" s="84">
        <v>324055.74999999977</v>
      </c>
      <c r="D429" s="84">
        <v>0</v>
      </c>
      <c r="E429" s="84">
        <v>0</v>
      </c>
      <c r="F429">
        <f t="shared" si="6"/>
        <v>1</v>
      </c>
      <c r="N429" s="108"/>
    </row>
    <row r="430" spans="1:14" x14ac:dyDescent="0.3">
      <c r="A430" t="s">
        <v>783</v>
      </c>
      <c r="B430" s="60" t="s">
        <v>1034</v>
      </c>
      <c r="C430" s="84">
        <v>0</v>
      </c>
      <c r="D430" s="84">
        <v>1858663.11</v>
      </c>
      <c r="E430" s="84">
        <v>1855605.61</v>
      </c>
      <c r="F430">
        <f t="shared" si="6"/>
        <v>2</v>
      </c>
    </row>
    <row r="431" spans="1:14" x14ac:dyDescent="0.3">
      <c r="A431" t="s">
        <v>808</v>
      </c>
      <c r="B431" s="60" t="s">
        <v>1035</v>
      </c>
      <c r="C431" s="84">
        <v>323233.03999999992</v>
      </c>
      <c r="D431" s="84">
        <v>323233.04000000004</v>
      </c>
      <c r="E431" s="84">
        <v>323233.04000000004</v>
      </c>
      <c r="F431">
        <f t="shared" si="6"/>
        <v>3</v>
      </c>
      <c r="N431" s="108"/>
    </row>
    <row r="432" spans="1:14" x14ac:dyDescent="0.3">
      <c r="A432" t="s">
        <v>685</v>
      </c>
      <c r="B432" s="60" t="s">
        <v>686</v>
      </c>
      <c r="C432" s="84">
        <v>0</v>
      </c>
      <c r="D432" s="84">
        <v>0</v>
      </c>
      <c r="E432" s="84">
        <v>0</v>
      </c>
      <c r="F432">
        <f t="shared" si="6"/>
        <v>0</v>
      </c>
    </row>
    <row r="433" spans="1:14" x14ac:dyDescent="0.3">
      <c r="A433" t="s">
        <v>687</v>
      </c>
      <c r="B433" s="60" t="s">
        <v>1045</v>
      </c>
      <c r="C433" s="84">
        <v>0</v>
      </c>
      <c r="D433" s="84">
        <v>0</v>
      </c>
      <c r="E433" s="84">
        <v>0</v>
      </c>
      <c r="F433">
        <f t="shared" si="6"/>
        <v>0</v>
      </c>
      <c r="N433" s="108"/>
    </row>
    <row r="434" spans="1:14" x14ac:dyDescent="0.3">
      <c r="A434" t="s">
        <v>793</v>
      </c>
      <c r="B434" s="60" t="s">
        <v>794</v>
      </c>
      <c r="C434" s="84">
        <v>0</v>
      </c>
      <c r="D434" s="84">
        <v>0</v>
      </c>
      <c r="E434" s="84">
        <v>0</v>
      </c>
      <c r="F434">
        <f t="shared" si="6"/>
        <v>0</v>
      </c>
    </row>
    <row r="435" spans="1:14" x14ac:dyDescent="0.3">
      <c r="A435" t="s">
        <v>791</v>
      </c>
      <c r="B435" s="60" t="s">
        <v>792</v>
      </c>
      <c r="C435" s="84">
        <v>0</v>
      </c>
      <c r="D435" s="84">
        <v>0</v>
      </c>
      <c r="E435" s="84">
        <v>0</v>
      </c>
      <c r="F435">
        <f t="shared" si="6"/>
        <v>0</v>
      </c>
    </row>
    <row r="436" spans="1:14" x14ac:dyDescent="0.3">
      <c r="A436" t="s">
        <v>688</v>
      </c>
      <c r="B436" s="60" t="s">
        <v>689</v>
      </c>
      <c r="C436" s="84">
        <v>355778.26</v>
      </c>
      <c r="D436" s="84">
        <v>355778.26</v>
      </c>
      <c r="E436" s="84">
        <v>345778.26</v>
      </c>
      <c r="F436">
        <f t="shared" si="6"/>
        <v>3</v>
      </c>
      <c r="N436" s="108"/>
    </row>
    <row r="437" spans="1:14" x14ac:dyDescent="0.3">
      <c r="A437" t="s">
        <v>692</v>
      </c>
      <c r="B437" s="60" t="s">
        <v>693</v>
      </c>
      <c r="C437" s="84">
        <v>0</v>
      </c>
      <c r="D437" s="84">
        <v>0</v>
      </c>
      <c r="E437" s="84">
        <v>0</v>
      </c>
      <c r="F437">
        <f t="shared" si="6"/>
        <v>0</v>
      </c>
    </row>
    <row r="438" spans="1:14" x14ac:dyDescent="0.3">
      <c r="A438" t="s">
        <v>694</v>
      </c>
      <c r="B438" s="60" t="s">
        <v>695</v>
      </c>
      <c r="C438" s="84">
        <v>0</v>
      </c>
      <c r="D438" s="84">
        <v>0</v>
      </c>
      <c r="E438" s="84">
        <v>0</v>
      </c>
      <c r="F438">
        <f t="shared" si="6"/>
        <v>0</v>
      </c>
    </row>
    <row r="439" spans="1:14" x14ac:dyDescent="0.3">
      <c r="A439" t="s">
        <v>698</v>
      </c>
      <c r="B439" s="60" t="s">
        <v>699</v>
      </c>
      <c r="C439" s="84">
        <v>0</v>
      </c>
      <c r="D439" s="84">
        <v>0</v>
      </c>
      <c r="E439" s="84">
        <v>0</v>
      </c>
      <c r="F439">
        <f t="shared" si="6"/>
        <v>0</v>
      </c>
    </row>
    <row r="440" spans="1:14" x14ac:dyDescent="0.3">
      <c r="A440" s="76" t="s">
        <v>784</v>
      </c>
      <c r="B440" s="98" t="s">
        <v>785</v>
      </c>
      <c r="C440" s="84">
        <v>0</v>
      </c>
      <c r="D440" s="84">
        <v>0</v>
      </c>
      <c r="E440" s="84">
        <v>0</v>
      </c>
      <c r="F440">
        <f t="shared" si="6"/>
        <v>0</v>
      </c>
    </row>
    <row r="441" spans="1:14" x14ac:dyDescent="0.3">
      <c r="A441" t="s">
        <v>702</v>
      </c>
      <c r="B441" s="60" t="s">
        <v>703</v>
      </c>
      <c r="C441" s="84">
        <v>0</v>
      </c>
      <c r="D441" s="84">
        <v>0</v>
      </c>
      <c r="E441" s="84">
        <v>0</v>
      </c>
      <c r="F441">
        <f t="shared" si="6"/>
        <v>0</v>
      </c>
    </row>
    <row r="442" spans="1:14" x14ac:dyDescent="0.3">
      <c r="A442" t="s">
        <v>706</v>
      </c>
      <c r="B442" s="60" t="s">
        <v>707</v>
      </c>
      <c r="C442" s="84">
        <v>0</v>
      </c>
      <c r="D442" s="84">
        <v>0</v>
      </c>
      <c r="E442" s="84">
        <v>0</v>
      </c>
      <c r="F442">
        <f t="shared" si="6"/>
        <v>0</v>
      </c>
    </row>
    <row r="443" spans="1:14" x14ac:dyDescent="0.3">
      <c r="A443" t="s">
        <v>712</v>
      </c>
      <c r="B443" s="60" t="s">
        <v>713</v>
      </c>
      <c r="C443" s="84">
        <v>0</v>
      </c>
      <c r="D443" s="84">
        <v>0</v>
      </c>
      <c r="E443" s="84">
        <v>0</v>
      </c>
      <c r="F443">
        <f t="shared" si="6"/>
        <v>0</v>
      </c>
    </row>
    <row r="444" spans="1:14" x14ac:dyDescent="0.3">
      <c r="A444" t="s">
        <v>1053</v>
      </c>
      <c r="B444" s="60" t="s">
        <v>1054</v>
      </c>
      <c r="C444" s="84">
        <v>0</v>
      </c>
      <c r="D444" s="84">
        <v>0</v>
      </c>
      <c r="E444" s="84">
        <v>0</v>
      </c>
      <c r="F444">
        <f t="shared" si="6"/>
        <v>0</v>
      </c>
    </row>
    <row r="445" spans="1:14" x14ac:dyDescent="0.3">
      <c r="A445" s="76" t="s">
        <v>809</v>
      </c>
      <c r="B445" s="98" t="s">
        <v>1113</v>
      </c>
      <c r="C445" s="84">
        <v>0</v>
      </c>
      <c r="D445" s="84">
        <v>0</v>
      </c>
      <c r="E445" s="84">
        <v>0</v>
      </c>
      <c r="F445">
        <f t="shared" si="6"/>
        <v>0</v>
      </c>
    </row>
    <row r="446" spans="1:14" x14ac:dyDescent="0.3">
      <c r="A446" t="s">
        <v>1298</v>
      </c>
      <c r="B446" s="60" t="s">
        <v>1435</v>
      </c>
      <c r="C446" s="84">
        <v>0</v>
      </c>
      <c r="D446" s="84">
        <v>0</v>
      </c>
      <c r="E446" s="84">
        <v>0</v>
      </c>
      <c r="F446">
        <f t="shared" si="6"/>
        <v>0</v>
      </c>
    </row>
    <row r="447" spans="1:14" x14ac:dyDescent="0.3">
      <c r="A447" t="s">
        <v>1060</v>
      </c>
      <c r="B447" s="60" t="s">
        <v>1061</v>
      </c>
      <c r="C447" s="84">
        <v>0</v>
      </c>
      <c r="D447" s="84">
        <v>0</v>
      </c>
      <c r="E447" s="84">
        <v>0</v>
      </c>
      <c r="F447">
        <f t="shared" si="6"/>
        <v>0</v>
      </c>
    </row>
    <row r="448" spans="1:14" x14ac:dyDescent="0.3">
      <c r="A448" t="s">
        <v>1109</v>
      </c>
      <c r="B448" s="60" t="s">
        <v>1283</v>
      </c>
      <c r="C448" s="84">
        <v>0</v>
      </c>
      <c r="D448" s="84">
        <v>0</v>
      </c>
      <c r="E448" s="84">
        <v>0</v>
      </c>
      <c r="F448">
        <f t="shared" si="6"/>
        <v>0</v>
      </c>
    </row>
    <row r="449" spans="1:14" x14ac:dyDescent="0.3">
      <c r="A449" t="s">
        <v>1315</v>
      </c>
      <c r="B449" s="60" t="s">
        <v>1436</v>
      </c>
      <c r="C449" s="84">
        <v>0</v>
      </c>
      <c r="D449" s="84">
        <v>0</v>
      </c>
      <c r="E449" s="84">
        <v>0</v>
      </c>
      <c r="F449">
        <f t="shared" si="6"/>
        <v>0</v>
      </c>
    </row>
    <row r="450" spans="1:14" x14ac:dyDescent="0.3">
      <c r="A450" t="s">
        <v>1307</v>
      </c>
      <c r="B450" s="60" t="s">
        <v>1308</v>
      </c>
      <c r="C450" s="84">
        <v>0</v>
      </c>
      <c r="D450" s="84">
        <v>0</v>
      </c>
      <c r="E450" s="84">
        <v>0</v>
      </c>
      <c r="F450">
        <f t="shared" si="6"/>
        <v>0</v>
      </c>
    </row>
    <row r="451" spans="1:14" x14ac:dyDescent="0.3">
      <c r="A451" t="s">
        <v>1292</v>
      </c>
      <c r="B451" s="60" t="s">
        <v>768</v>
      </c>
      <c r="C451" s="84">
        <v>528921.03</v>
      </c>
      <c r="D451" s="84">
        <v>528921.03</v>
      </c>
      <c r="E451" s="84">
        <v>528921.03</v>
      </c>
      <c r="F451">
        <f t="shared" ref="F451:F458" si="7">COUNTIF(C451:E451,"&gt;0")</f>
        <v>3</v>
      </c>
      <c r="N451" s="108"/>
    </row>
    <row r="452" spans="1:14" x14ac:dyDescent="0.3">
      <c r="A452" t="s">
        <v>1294</v>
      </c>
      <c r="B452" s="60" t="s">
        <v>1437</v>
      </c>
      <c r="C452" s="84">
        <v>0</v>
      </c>
      <c r="D452" s="84">
        <v>1013581.9099999999</v>
      </c>
      <c r="E452" s="84">
        <v>1066081.9099999999</v>
      </c>
      <c r="F452">
        <f t="shared" si="7"/>
        <v>2</v>
      </c>
    </row>
    <row r="453" spans="1:14" x14ac:dyDescent="0.3">
      <c r="A453" t="s">
        <v>1309</v>
      </c>
      <c r="B453" s="60" t="s">
        <v>1311</v>
      </c>
      <c r="C453" s="84">
        <v>0</v>
      </c>
      <c r="D453" s="84">
        <v>0</v>
      </c>
      <c r="E453" s="84">
        <v>0</v>
      </c>
      <c r="F453">
        <f t="shared" si="7"/>
        <v>0</v>
      </c>
    </row>
    <row r="454" spans="1:14" x14ac:dyDescent="0.3">
      <c r="A454" t="s">
        <v>1415</v>
      </c>
      <c r="B454" s="60" t="s">
        <v>1438</v>
      </c>
      <c r="C454" s="84">
        <v>876258.79999999981</v>
      </c>
      <c r="D454" s="84">
        <v>0</v>
      </c>
      <c r="E454" s="84">
        <v>4486156.22</v>
      </c>
      <c r="F454">
        <f t="shared" si="7"/>
        <v>2</v>
      </c>
      <c r="N454" s="108"/>
    </row>
    <row r="455" spans="1:14" x14ac:dyDescent="0.3">
      <c r="A455" t="s">
        <v>738</v>
      </c>
      <c r="B455" s="60" t="s">
        <v>739</v>
      </c>
      <c r="C455" s="84">
        <v>0</v>
      </c>
      <c r="D455" s="84">
        <v>0</v>
      </c>
      <c r="E455" s="84">
        <v>0</v>
      </c>
      <c r="F455">
        <f t="shared" si="7"/>
        <v>0</v>
      </c>
    </row>
    <row r="456" spans="1:14" x14ac:dyDescent="0.3">
      <c r="A456" t="s">
        <v>740</v>
      </c>
      <c r="B456" s="60" t="s">
        <v>741</v>
      </c>
      <c r="C456" s="84">
        <v>0</v>
      </c>
      <c r="D456" s="84">
        <v>0</v>
      </c>
      <c r="E456" s="84">
        <v>0</v>
      </c>
      <c r="F456">
        <f t="shared" si="7"/>
        <v>0</v>
      </c>
    </row>
    <row r="457" spans="1:14" x14ac:dyDescent="0.3">
      <c r="A457" t="s">
        <v>742</v>
      </c>
      <c r="B457" s="60" t="s">
        <v>743</v>
      </c>
      <c r="C457" s="84">
        <v>0</v>
      </c>
      <c r="D457" s="84">
        <v>0</v>
      </c>
      <c r="E457" s="84">
        <v>0</v>
      </c>
      <c r="F457">
        <f t="shared" si="7"/>
        <v>0</v>
      </c>
    </row>
    <row r="458" spans="1:14" x14ac:dyDescent="0.3">
      <c r="A458" t="s">
        <v>744</v>
      </c>
      <c r="B458" s="60" t="s">
        <v>745</v>
      </c>
      <c r="C458" s="84">
        <v>0</v>
      </c>
      <c r="D458" s="84">
        <v>0</v>
      </c>
      <c r="E458" s="84">
        <v>0</v>
      </c>
      <c r="F458">
        <f t="shared" si="7"/>
        <v>0</v>
      </c>
    </row>
    <row r="459" spans="1:14" x14ac:dyDescent="0.3">
      <c r="A459" t="s">
        <v>1417</v>
      </c>
      <c r="B459" s="60" t="s">
        <v>1517</v>
      </c>
      <c r="C459" s="84">
        <v>0</v>
      </c>
      <c r="D459" s="84">
        <v>0</v>
      </c>
      <c r="E459" s="84">
        <v>0</v>
      </c>
      <c r="F459">
        <f t="shared" ref="F459:F522" si="8">COUNTIF(C459:E459,"&gt;0")</f>
        <v>0</v>
      </c>
    </row>
    <row r="460" spans="1:14" x14ac:dyDescent="0.3">
      <c r="A460" t="s">
        <v>1489</v>
      </c>
      <c r="B460" s="60" t="s">
        <v>1518</v>
      </c>
      <c r="C460" s="84">
        <v>614691</v>
      </c>
      <c r="D460" s="84">
        <v>614691</v>
      </c>
      <c r="E460" s="84">
        <v>614691</v>
      </c>
      <c r="F460">
        <f t="shared" si="8"/>
        <v>3</v>
      </c>
      <c r="N460" s="108"/>
    </row>
    <row r="461" spans="1:14" x14ac:dyDescent="0.3">
      <c r="A461" t="s">
        <v>765</v>
      </c>
      <c r="B461" s="60" t="s">
        <v>766</v>
      </c>
      <c r="C461" s="84">
        <v>0</v>
      </c>
      <c r="D461" s="84">
        <v>0</v>
      </c>
      <c r="E461" s="84">
        <v>0</v>
      </c>
      <c r="F461">
        <f t="shared" si="8"/>
        <v>0</v>
      </c>
    </row>
    <row r="462" spans="1:14" x14ac:dyDescent="0.3">
      <c r="A462" t="s">
        <v>777</v>
      </c>
      <c r="B462" s="60" t="s">
        <v>778</v>
      </c>
      <c r="C462" s="84">
        <v>0</v>
      </c>
      <c r="D462" s="84">
        <v>0</v>
      </c>
      <c r="E462" s="84">
        <v>0</v>
      </c>
      <c r="F462">
        <f t="shared" si="8"/>
        <v>0</v>
      </c>
    </row>
    <row r="463" spans="1:14" x14ac:dyDescent="0.3">
      <c r="A463" t="s">
        <v>1038</v>
      </c>
      <c r="B463" s="60" t="s">
        <v>1112</v>
      </c>
      <c r="C463" s="84">
        <v>0</v>
      </c>
      <c r="D463" s="84">
        <v>0</v>
      </c>
      <c r="E463" s="84">
        <v>0</v>
      </c>
      <c r="F463">
        <f t="shared" si="8"/>
        <v>0</v>
      </c>
    </row>
    <row r="464" spans="1:14" x14ac:dyDescent="0.3">
      <c r="A464" t="s">
        <v>1484</v>
      </c>
      <c r="B464" s="60" t="s">
        <v>1519</v>
      </c>
      <c r="C464" s="84">
        <v>0</v>
      </c>
      <c r="D464" s="84">
        <v>0</v>
      </c>
      <c r="E464" s="84">
        <v>0</v>
      </c>
      <c r="F464">
        <f t="shared" si="8"/>
        <v>0</v>
      </c>
    </row>
    <row r="465" spans="1:14" x14ac:dyDescent="0.3">
      <c r="A465" t="s">
        <v>1485</v>
      </c>
      <c r="B465" s="60" t="s">
        <v>1520</v>
      </c>
      <c r="C465" s="84">
        <v>0</v>
      </c>
      <c r="D465" s="84">
        <v>0</v>
      </c>
      <c r="E465" s="84">
        <v>0</v>
      </c>
      <c r="F465">
        <f t="shared" si="8"/>
        <v>0</v>
      </c>
    </row>
    <row r="466" spans="1:14" x14ac:dyDescent="0.3">
      <c r="A466" t="s">
        <v>1486</v>
      </c>
      <c r="B466" s="60" t="s">
        <v>1487</v>
      </c>
      <c r="C466" s="84">
        <v>0</v>
      </c>
      <c r="D466" s="84">
        <v>0</v>
      </c>
      <c r="E466" s="84">
        <v>0</v>
      </c>
      <c r="F466">
        <f t="shared" si="8"/>
        <v>0</v>
      </c>
    </row>
    <row r="467" spans="1:14" x14ac:dyDescent="0.3">
      <c r="A467" t="s">
        <v>259</v>
      </c>
      <c r="B467" s="60" t="s">
        <v>1257</v>
      </c>
      <c r="C467" s="84">
        <v>0</v>
      </c>
      <c r="D467" s="84">
        <v>0</v>
      </c>
      <c r="E467" s="84">
        <v>0</v>
      </c>
      <c r="F467">
        <f t="shared" si="8"/>
        <v>0</v>
      </c>
    </row>
    <row r="468" spans="1:14" x14ac:dyDescent="0.3">
      <c r="A468" t="s">
        <v>1349</v>
      </c>
      <c r="B468" s="60" t="s">
        <v>1521</v>
      </c>
      <c r="C468" s="84">
        <v>0</v>
      </c>
      <c r="D468" s="84">
        <v>0</v>
      </c>
      <c r="E468" s="84">
        <v>0</v>
      </c>
      <c r="F468">
        <f t="shared" si="8"/>
        <v>0</v>
      </c>
    </row>
    <row r="469" spans="1:14" x14ac:dyDescent="0.3">
      <c r="A469" t="s">
        <v>1345</v>
      </c>
      <c r="B469" s="60" t="s">
        <v>1522</v>
      </c>
      <c r="C469" s="84">
        <v>0</v>
      </c>
      <c r="D469" s="84">
        <v>0</v>
      </c>
      <c r="E469" s="84">
        <v>0</v>
      </c>
      <c r="F469">
        <f t="shared" si="8"/>
        <v>0</v>
      </c>
    </row>
    <row r="470" spans="1:14" x14ac:dyDescent="0.3">
      <c r="A470" s="67" t="s">
        <v>1509</v>
      </c>
      <c r="B470" s="60" t="s">
        <v>1510</v>
      </c>
      <c r="C470" s="84">
        <v>0</v>
      </c>
      <c r="D470" s="84">
        <v>0</v>
      </c>
      <c r="E470" s="84">
        <v>0</v>
      </c>
      <c r="F470">
        <f t="shared" si="8"/>
        <v>0</v>
      </c>
    </row>
    <row r="471" spans="1:14" x14ac:dyDescent="0.3">
      <c r="A471" s="67" t="s">
        <v>1513</v>
      </c>
      <c r="B471" s="60" t="s">
        <v>1523</v>
      </c>
      <c r="C471" s="84">
        <v>0</v>
      </c>
      <c r="D471" s="84">
        <v>0</v>
      </c>
      <c r="E471" s="84">
        <v>0</v>
      </c>
      <c r="F471">
        <f t="shared" si="8"/>
        <v>0</v>
      </c>
    </row>
    <row r="472" spans="1:14" x14ac:dyDescent="0.3">
      <c r="A472" s="67" t="s">
        <v>1177</v>
      </c>
      <c r="B472" s="60" t="s">
        <v>1524</v>
      </c>
      <c r="C472" s="84">
        <v>0</v>
      </c>
      <c r="D472" s="84">
        <v>0</v>
      </c>
      <c r="E472" s="84">
        <v>0</v>
      </c>
      <c r="F472">
        <f t="shared" si="8"/>
        <v>0</v>
      </c>
    </row>
    <row r="473" spans="1:14" x14ac:dyDescent="0.3">
      <c r="A473" s="67" t="s">
        <v>769</v>
      </c>
      <c r="B473" s="60" t="s">
        <v>770</v>
      </c>
      <c r="C473" s="84">
        <v>0</v>
      </c>
      <c r="D473" s="84">
        <v>782264.97000000009</v>
      </c>
      <c r="E473" s="84">
        <v>0</v>
      </c>
      <c r="F473">
        <f t="shared" si="8"/>
        <v>1</v>
      </c>
      <c r="N473" s="108"/>
    </row>
    <row r="474" spans="1:14" x14ac:dyDescent="0.3">
      <c r="A474" s="67" t="s">
        <v>781</v>
      </c>
      <c r="B474" s="60" t="s">
        <v>782</v>
      </c>
      <c r="C474" s="84">
        <v>0</v>
      </c>
      <c r="D474" s="84">
        <v>0</v>
      </c>
      <c r="E474" s="84">
        <v>0</v>
      </c>
      <c r="F474">
        <f t="shared" si="8"/>
        <v>0</v>
      </c>
    </row>
    <row r="475" spans="1:14" x14ac:dyDescent="0.3">
      <c r="A475" s="67" t="s">
        <v>1512</v>
      </c>
      <c r="B475" s="60" t="s">
        <v>1525</v>
      </c>
      <c r="C475" s="84">
        <v>0</v>
      </c>
      <c r="D475" s="84">
        <v>0</v>
      </c>
      <c r="E475" s="84">
        <v>0</v>
      </c>
      <c r="F475">
        <f t="shared" si="8"/>
        <v>0</v>
      </c>
    </row>
    <row r="476" spans="1:14" x14ac:dyDescent="0.3">
      <c r="A476" t="s">
        <v>1526</v>
      </c>
      <c r="B476" s="60" t="s">
        <v>1527</v>
      </c>
      <c r="C476" s="84">
        <v>0</v>
      </c>
      <c r="D476" s="84">
        <v>0</v>
      </c>
      <c r="E476" s="84">
        <v>0</v>
      </c>
      <c r="F476">
        <f t="shared" si="8"/>
        <v>0</v>
      </c>
    </row>
    <row r="477" spans="1:14" x14ac:dyDescent="0.3">
      <c r="A477" t="s">
        <v>1528</v>
      </c>
      <c r="B477" s="60" t="s">
        <v>1529</v>
      </c>
      <c r="C477" s="84">
        <v>0</v>
      </c>
      <c r="D477" s="84">
        <v>0</v>
      </c>
      <c r="E477" s="84">
        <v>0</v>
      </c>
      <c r="F477">
        <f t="shared" si="8"/>
        <v>0</v>
      </c>
    </row>
    <row r="478" spans="1:14" x14ac:dyDescent="0.3">
      <c r="A478" t="s">
        <v>1530</v>
      </c>
      <c r="B478" s="60" t="s">
        <v>1531</v>
      </c>
      <c r="C478" s="84">
        <v>0</v>
      </c>
      <c r="D478" s="84">
        <v>0</v>
      </c>
      <c r="E478" s="84">
        <v>0</v>
      </c>
      <c r="F478">
        <f t="shared" si="8"/>
        <v>0</v>
      </c>
    </row>
    <row r="479" spans="1:14" x14ac:dyDescent="0.3">
      <c r="A479" t="s">
        <v>1490</v>
      </c>
      <c r="B479" s="60" t="s">
        <v>1532</v>
      </c>
      <c r="C479" s="84">
        <v>0</v>
      </c>
      <c r="D479" s="84">
        <v>0</v>
      </c>
      <c r="E479" s="84">
        <v>0</v>
      </c>
      <c r="F479">
        <f t="shared" si="8"/>
        <v>0</v>
      </c>
    </row>
    <row r="480" spans="1:14" x14ac:dyDescent="0.3">
      <c r="A480" t="s">
        <v>1533</v>
      </c>
      <c r="B480" s="60" t="s">
        <v>1534</v>
      </c>
      <c r="C480" s="84">
        <v>0</v>
      </c>
      <c r="D480" s="84">
        <v>0</v>
      </c>
      <c r="E480" s="84">
        <v>0</v>
      </c>
      <c r="F480">
        <f t="shared" si="8"/>
        <v>0</v>
      </c>
    </row>
    <row r="481" spans="1:14" x14ac:dyDescent="0.3">
      <c r="A481" t="s">
        <v>1492</v>
      </c>
      <c r="B481" s="60" t="s">
        <v>1535</v>
      </c>
      <c r="C481" s="84">
        <v>0</v>
      </c>
      <c r="D481" s="84">
        <v>80515.95</v>
      </c>
      <c r="E481" s="84">
        <v>0</v>
      </c>
      <c r="F481">
        <f t="shared" si="8"/>
        <v>1</v>
      </c>
    </row>
    <row r="482" spans="1:14" x14ac:dyDescent="0.3">
      <c r="A482" t="s">
        <v>1493</v>
      </c>
      <c r="B482" s="60" t="s">
        <v>1536</v>
      </c>
      <c r="C482" s="84">
        <v>0</v>
      </c>
      <c r="D482" s="84">
        <v>0</v>
      </c>
      <c r="E482" s="84">
        <v>0</v>
      </c>
      <c r="F482">
        <f t="shared" si="8"/>
        <v>0</v>
      </c>
    </row>
    <row r="483" spans="1:14" x14ac:dyDescent="0.3">
      <c r="A483" t="s">
        <v>1495</v>
      </c>
      <c r="B483" s="60" t="s">
        <v>1537</v>
      </c>
      <c r="C483" s="84">
        <v>0</v>
      </c>
      <c r="D483" s="84">
        <v>0</v>
      </c>
      <c r="E483" s="84">
        <v>0</v>
      </c>
      <c r="F483">
        <f t="shared" si="8"/>
        <v>0</v>
      </c>
    </row>
    <row r="484" spans="1:14" x14ac:dyDescent="0.3">
      <c r="A484" t="s">
        <v>1498</v>
      </c>
      <c r="B484" s="60" t="s">
        <v>1538</v>
      </c>
      <c r="C484" s="84">
        <v>0</v>
      </c>
      <c r="D484" s="84">
        <v>0</v>
      </c>
      <c r="E484" s="84">
        <v>0</v>
      </c>
      <c r="F484">
        <f t="shared" si="8"/>
        <v>0</v>
      </c>
    </row>
    <row r="485" spans="1:14" x14ac:dyDescent="0.3">
      <c r="A485" t="s">
        <v>1491</v>
      </c>
      <c r="B485" s="60" t="s">
        <v>1501</v>
      </c>
      <c r="C485" s="84">
        <v>0</v>
      </c>
      <c r="D485" s="84">
        <v>0</v>
      </c>
      <c r="E485" s="84">
        <v>0</v>
      </c>
      <c r="F485">
        <f t="shared" si="8"/>
        <v>0</v>
      </c>
    </row>
    <row r="486" spans="1:14" x14ac:dyDescent="0.3">
      <c r="A486" t="s">
        <v>957</v>
      </c>
      <c r="B486" s="60" t="s">
        <v>958</v>
      </c>
      <c r="C486" s="84">
        <v>0</v>
      </c>
      <c r="D486" s="84">
        <v>0</v>
      </c>
      <c r="E486" s="84">
        <v>0</v>
      </c>
      <c r="F486">
        <f t="shared" si="8"/>
        <v>0</v>
      </c>
    </row>
    <row r="487" spans="1:14" x14ac:dyDescent="0.3">
      <c r="A487" t="s">
        <v>1541</v>
      </c>
      <c r="B487" s="60" t="s">
        <v>1554</v>
      </c>
      <c r="C487" s="84">
        <v>0</v>
      </c>
      <c r="D487" s="84">
        <v>0</v>
      </c>
      <c r="E487" s="84">
        <v>0</v>
      </c>
      <c r="F487">
        <f t="shared" si="8"/>
        <v>0</v>
      </c>
    </row>
    <row r="488" spans="1:14" x14ac:dyDescent="0.3">
      <c r="A488" t="s">
        <v>1540</v>
      </c>
      <c r="B488" s="60" t="s">
        <v>1555</v>
      </c>
      <c r="C488" s="84">
        <v>0</v>
      </c>
      <c r="D488" s="84">
        <v>0</v>
      </c>
      <c r="E488" s="84">
        <v>0</v>
      </c>
      <c r="F488">
        <f t="shared" si="8"/>
        <v>0</v>
      </c>
    </row>
    <row r="489" spans="1:14" x14ac:dyDescent="0.3">
      <c r="A489" t="s">
        <v>1539</v>
      </c>
      <c r="B489" s="60" t="s">
        <v>1556</v>
      </c>
      <c r="C489" s="84">
        <v>0</v>
      </c>
      <c r="D489" s="84">
        <v>0</v>
      </c>
      <c r="E489" s="84">
        <v>0</v>
      </c>
      <c r="F489">
        <f t="shared" si="8"/>
        <v>0</v>
      </c>
    </row>
    <row r="490" spans="1:14" x14ac:dyDescent="0.3">
      <c r="A490" t="s">
        <v>1542</v>
      </c>
      <c r="B490" s="60" t="s">
        <v>1557</v>
      </c>
      <c r="C490" s="84">
        <v>972368</v>
      </c>
      <c r="D490" s="84">
        <v>972368</v>
      </c>
      <c r="E490" s="84">
        <v>972368</v>
      </c>
      <c r="F490">
        <f t="shared" si="8"/>
        <v>3</v>
      </c>
      <c r="N490" s="108"/>
    </row>
    <row r="491" spans="1:14" x14ac:dyDescent="0.3">
      <c r="A491" t="s">
        <v>1178</v>
      </c>
      <c r="B491" s="60" t="s">
        <v>1558</v>
      </c>
      <c r="C491" s="84">
        <v>0</v>
      </c>
      <c r="D491" s="84">
        <v>0</v>
      </c>
      <c r="E491" s="84">
        <v>0</v>
      </c>
      <c r="F491">
        <f t="shared" si="8"/>
        <v>0</v>
      </c>
    </row>
    <row r="492" spans="1:14" x14ac:dyDescent="0.3">
      <c r="A492" t="s">
        <v>1317</v>
      </c>
      <c r="B492" s="60" t="s">
        <v>1318</v>
      </c>
      <c r="C492" s="84">
        <v>0</v>
      </c>
      <c r="D492" s="84">
        <v>0</v>
      </c>
      <c r="E492" s="84">
        <v>0</v>
      </c>
      <c r="F492">
        <f t="shared" si="8"/>
        <v>0</v>
      </c>
    </row>
    <row r="493" spans="1:14" x14ac:dyDescent="0.3">
      <c r="A493" t="s">
        <v>1543</v>
      </c>
      <c r="B493" s="60" t="s">
        <v>1559</v>
      </c>
      <c r="C493" s="84">
        <v>0</v>
      </c>
      <c r="D493" s="84">
        <v>0</v>
      </c>
      <c r="E493" s="84">
        <v>0</v>
      </c>
      <c r="F493">
        <f t="shared" si="8"/>
        <v>0</v>
      </c>
    </row>
    <row r="494" spans="1:14" x14ac:dyDescent="0.3">
      <c r="A494" t="s">
        <v>1544</v>
      </c>
      <c r="B494" s="60" t="s">
        <v>1560</v>
      </c>
      <c r="C494" s="84">
        <v>155256</v>
      </c>
      <c r="D494" s="84">
        <v>155256</v>
      </c>
      <c r="E494" s="84">
        <v>155256</v>
      </c>
      <c r="F494">
        <f t="shared" si="8"/>
        <v>3</v>
      </c>
      <c r="N494" s="108"/>
    </row>
    <row r="495" spans="1:14" x14ac:dyDescent="0.3">
      <c r="A495" t="s">
        <v>410</v>
      </c>
      <c r="B495" s="60" t="s">
        <v>411</v>
      </c>
      <c r="C495" s="84">
        <v>0</v>
      </c>
      <c r="D495" s="84">
        <v>0</v>
      </c>
      <c r="E495" s="84">
        <v>0</v>
      </c>
      <c r="F495">
        <f t="shared" si="8"/>
        <v>0</v>
      </c>
    </row>
    <row r="496" spans="1:14" x14ac:dyDescent="0.3">
      <c r="A496" t="s">
        <v>1551</v>
      </c>
      <c r="B496" s="60" t="s">
        <v>1552</v>
      </c>
      <c r="C496" s="84">
        <v>0</v>
      </c>
      <c r="D496" s="84">
        <v>0</v>
      </c>
      <c r="E496" s="84">
        <v>0</v>
      </c>
      <c r="F496">
        <f t="shared" si="8"/>
        <v>0</v>
      </c>
    </row>
    <row r="497" spans="1:14" x14ac:dyDescent="0.3">
      <c r="A497" t="s">
        <v>1549</v>
      </c>
      <c r="B497" s="60" t="s">
        <v>1561</v>
      </c>
      <c r="C497" s="84">
        <v>0</v>
      </c>
      <c r="D497" s="84">
        <v>0</v>
      </c>
      <c r="E497" s="84">
        <v>0</v>
      </c>
      <c r="F497">
        <f t="shared" si="8"/>
        <v>0</v>
      </c>
    </row>
    <row r="498" spans="1:14" x14ac:dyDescent="0.3">
      <c r="A498" t="s">
        <v>1553</v>
      </c>
      <c r="B498" s="60" t="s">
        <v>1562</v>
      </c>
      <c r="C498" s="84">
        <v>0</v>
      </c>
      <c r="D498" s="84">
        <v>703021.71</v>
      </c>
      <c r="E498" s="84">
        <v>0</v>
      </c>
      <c r="F498">
        <f t="shared" si="8"/>
        <v>1</v>
      </c>
    </row>
    <row r="499" spans="1:14" x14ac:dyDescent="0.3">
      <c r="A499" t="s">
        <v>1550</v>
      </c>
      <c r="B499" s="60" t="s">
        <v>1563</v>
      </c>
      <c r="C499" s="84">
        <v>0</v>
      </c>
      <c r="D499" s="84">
        <v>0</v>
      </c>
      <c r="E499" s="84">
        <v>0</v>
      </c>
      <c r="F499">
        <f t="shared" si="8"/>
        <v>0</v>
      </c>
    </row>
    <row r="500" spans="1:14" x14ac:dyDescent="0.3">
      <c r="A500" t="s">
        <v>855</v>
      </c>
      <c r="B500" s="60" t="s">
        <v>856</v>
      </c>
      <c r="C500" s="84">
        <v>0</v>
      </c>
      <c r="D500" s="84">
        <v>0</v>
      </c>
      <c r="E500" s="84">
        <v>0</v>
      </c>
      <c r="F500">
        <f t="shared" si="8"/>
        <v>0</v>
      </c>
    </row>
    <row r="501" spans="1:14" x14ac:dyDescent="0.3">
      <c r="A501" t="s">
        <v>1545</v>
      </c>
      <c r="B501" s="60" t="s">
        <v>1564</v>
      </c>
      <c r="C501" s="84">
        <v>0</v>
      </c>
      <c r="D501" s="84">
        <v>0</v>
      </c>
      <c r="E501" s="84">
        <v>0</v>
      </c>
      <c r="F501">
        <f t="shared" si="8"/>
        <v>0</v>
      </c>
    </row>
    <row r="502" spans="1:14" x14ac:dyDescent="0.3">
      <c r="A502" t="s">
        <v>1546</v>
      </c>
      <c r="B502" s="60" t="s">
        <v>1565</v>
      </c>
      <c r="C502" s="84">
        <v>1358.33</v>
      </c>
      <c r="D502" s="84">
        <v>1358.33</v>
      </c>
      <c r="E502" s="84">
        <v>1358.33</v>
      </c>
      <c r="F502">
        <f t="shared" si="8"/>
        <v>3</v>
      </c>
      <c r="N502" s="108"/>
    </row>
    <row r="503" spans="1:14" x14ac:dyDescent="0.3">
      <c r="A503" s="85" t="s">
        <v>1567</v>
      </c>
      <c r="B503" s="60" t="s">
        <v>1568</v>
      </c>
      <c r="C503" s="84">
        <v>0</v>
      </c>
      <c r="D503" s="84">
        <v>0</v>
      </c>
      <c r="E503" s="84">
        <v>0</v>
      </c>
      <c r="F503">
        <f t="shared" si="8"/>
        <v>0</v>
      </c>
    </row>
    <row r="504" spans="1:14" x14ac:dyDescent="0.3">
      <c r="A504" t="s">
        <v>1547</v>
      </c>
      <c r="B504" s="60" t="s">
        <v>1569</v>
      </c>
      <c r="C504" s="84">
        <v>0</v>
      </c>
      <c r="D504" s="84">
        <v>0</v>
      </c>
      <c r="E504" s="84">
        <v>0</v>
      </c>
      <c r="F504">
        <f t="shared" si="8"/>
        <v>0</v>
      </c>
    </row>
    <row r="505" spans="1:14" x14ac:dyDescent="0.3">
      <c r="A505" t="s">
        <v>1042</v>
      </c>
      <c r="B505" s="60" t="s">
        <v>1570</v>
      </c>
      <c r="C505" s="84">
        <v>0</v>
      </c>
      <c r="D505" s="84">
        <v>0</v>
      </c>
      <c r="E505" s="84">
        <v>0</v>
      </c>
      <c r="F505">
        <f t="shared" si="8"/>
        <v>0</v>
      </c>
    </row>
    <row r="506" spans="1:14" x14ac:dyDescent="0.3">
      <c r="A506" t="s">
        <v>1566</v>
      </c>
      <c r="B506" s="60" t="s">
        <v>1571</v>
      </c>
      <c r="C506" s="84">
        <v>0</v>
      </c>
      <c r="D506" s="84">
        <v>772246.33000000007</v>
      </c>
      <c r="E506" s="84">
        <v>0</v>
      </c>
      <c r="F506">
        <f t="shared" si="8"/>
        <v>1</v>
      </c>
    </row>
    <row r="507" spans="1:14" x14ac:dyDescent="0.3">
      <c r="A507" t="s">
        <v>1296</v>
      </c>
      <c r="B507" s="60" t="s">
        <v>1572</v>
      </c>
      <c r="C507" s="84">
        <v>0</v>
      </c>
      <c r="D507" s="84">
        <v>0</v>
      </c>
      <c r="E507" s="84">
        <v>0</v>
      </c>
      <c r="F507">
        <f t="shared" si="8"/>
        <v>0</v>
      </c>
    </row>
    <row r="508" spans="1:14" x14ac:dyDescent="0.3">
      <c r="A508" t="s">
        <v>110</v>
      </c>
      <c r="B508" s="60" t="s">
        <v>111</v>
      </c>
      <c r="C508" s="84">
        <v>0</v>
      </c>
      <c r="D508" s="84">
        <v>0</v>
      </c>
      <c r="E508" s="84">
        <v>0</v>
      </c>
      <c r="F508">
        <f t="shared" si="8"/>
        <v>0</v>
      </c>
    </row>
    <row r="509" spans="1:14" x14ac:dyDescent="0.3">
      <c r="A509" t="s">
        <v>112</v>
      </c>
      <c r="B509" s="60" t="s">
        <v>113</v>
      </c>
      <c r="C509" s="84">
        <v>808683.44</v>
      </c>
      <c r="D509" s="84">
        <v>833455.94</v>
      </c>
      <c r="E509" s="84">
        <v>833455.94</v>
      </c>
      <c r="F509">
        <f t="shared" si="8"/>
        <v>3</v>
      </c>
    </row>
    <row r="510" spans="1:14" x14ac:dyDescent="0.3">
      <c r="A510" t="s">
        <v>124</v>
      </c>
      <c r="B510" s="60" t="s">
        <v>125</v>
      </c>
      <c r="C510" s="84">
        <v>962120.12</v>
      </c>
      <c r="D510" s="84">
        <v>0</v>
      </c>
      <c r="E510" s="84">
        <v>0</v>
      </c>
      <c r="F510">
        <f t="shared" si="8"/>
        <v>1</v>
      </c>
    </row>
    <row r="511" spans="1:14" x14ac:dyDescent="0.3">
      <c r="A511" t="s">
        <v>150</v>
      </c>
      <c r="B511" s="60" t="s">
        <v>1111</v>
      </c>
      <c r="C511" s="84">
        <v>314862.5</v>
      </c>
      <c r="D511" s="84">
        <v>314862.5</v>
      </c>
      <c r="E511" s="84">
        <v>314862.5</v>
      </c>
      <c r="F511">
        <f t="shared" si="8"/>
        <v>3</v>
      </c>
      <c r="N511" s="108"/>
    </row>
    <row r="512" spans="1:14" x14ac:dyDescent="0.3">
      <c r="A512" t="s">
        <v>1573</v>
      </c>
      <c r="B512" s="60" t="s">
        <v>1574</v>
      </c>
      <c r="C512" s="84">
        <v>0</v>
      </c>
      <c r="D512" s="84">
        <v>0</v>
      </c>
      <c r="E512" s="84">
        <v>0</v>
      </c>
      <c r="F512">
        <f t="shared" si="8"/>
        <v>0</v>
      </c>
    </row>
    <row r="513" spans="1:14" x14ac:dyDescent="0.3">
      <c r="A513" t="s">
        <v>1575</v>
      </c>
      <c r="B513" s="60" t="s">
        <v>1576</v>
      </c>
      <c r="C513" s="84">
        <v>0</v>
      </c>
      <c r="D513" s="84">
        <v>0</v>
      </c>
      <c r="E513" s="84">
        <v>524088.7</v>
      </c>
      <c r="F513">
        <f t="shared" si="8"/>
        <v>1</v>
      </c>
    </row>
    <row r="514" spans="1:14" x14ac:dyDescent="0.3">
      <c r="A514" t="s">
        <v>1577</v>
      </c>
      <c r="B514" s="60" t="s">
        <v>1410</v>
      </c>
      <c r="C514" s="84">
        <v>0</v>
      </c>
      <c r="D514" s="84">
        <v>0</v>
      </c>
      <c r="E514" s="84">
        <v>0</v>
      </c>
      <c r="F514">
        <f t="shared" si="8"/>
        <v>0</v>
      </c>
    </row>
    <row r="515" spans="1:14" x14ac:dyDescent="0.3">
      <c r="A515" t="s">
        <v>1578</v>
      </c>
      <c r="B515" s="60" t="s">
        <v>703</v>
      </c>
      <c r="C515" s="84">
        <v>0</v>
      </c>
      <c r="D515" s="84">
        <v>0</v>
      </c>
      <c r="E515" s="84">
        <v>0</v>
      </c>
      <c r="F515">
        <f t="shared" si="8"/>
        <v>0</v>
      </c>
    </row>
    <row r="516" spans="1:14" x14ac:dyDescent="0.3">
      <c r="A516" t="s">
        <v>1579</v>
      </c>
      <c r="B516" s="60" t="s">
        <v>1580</v>
      </c>
      <c r="C516" s="84">
        <v>0</v>
      </c>
      <c r="D516" s="84">
        <v>0</v>
      </c>
      <c r="E516" s="84">
        <v>0</v>
      </c>
      <c r="F516">
        <f t="shared" si="8"/>
        <v>0</v>
      </c>
    </row>
    <row r="517" spans="1:14" x14ac:dyDescent="0.3">
      <c r="A517" t="s">
        <v>1581</v>
      </c>
      <c r="B517" s="60" t="s">
        <v>1582</v>
      </c>
      <c r="C517" s="84">
        <v>0</v>
      </c>
      <c r="D517" s="84">
        <v>0</v>
      </c>
      <c r="E517" s="84">
        <v>0</v>
      </c>
      <c r="F517">
        <f t="shared" si="8"/>
        <v>0</v>
      </c>
    </row>
    <row r="518" spans="1:14" x14ac:dyDescent="0.3">
      <c r="A518" t="s">
        <v>1583</v>
      </c>
      <c r="B518" s="60" t="s">
        <v>1584</v>
      </c>
      <c r="C518" s="84">
        <v>0</v>
      </c>
      <c r="D518" s="84">
        <v>0</v>
      </c>
      <c r="E518" s="84">
        <v>0</v>
      </c>
      <c r="F518">
        <f t="shared" si="8"/>
        <v>0</v>
      </c>
    </row>
    <row r="519" spans="1:14" x14ac:dyDescent="0.3">
      <c r="A519" t="s">
        <v>849</v>
      </c>
      <c r="B519" s="60" t="s">
        <v>1585</v>
      </c>
      <c r="C519" s="84">
        <v>0</v>
      </c>
      <c r="D519" s="84">
        <v>0</v>
      </c>
      <c r="E519" s="84">
        <v>0</v>
      </c>
      <c r="F519">
        <f t="shared" si="8"/>
        <v>0</v>
      </c>
    </row>
    <row r="520" spans="1:14" x14ac:dyDescent="0.3">
      <c r="A520" t="s">
        <v>1586</v>
      </c>
      <c r="B520" s="60" t="s">
        <v>1587</v>
      </c>
      <c r="C520" s="84">
        <v>0</v>
      </c>
      <c r="D520" s="84">
        <v>0</v>
      </c>
      <c r="E520" s="84">
        <v>0</v>
      </c>
      <c r="F520">
        <f t="shared" si="8"/>
        <v>0</v>
      </c>
    </row>
    <row r="521" spans="1:14" x14ac:dyDescent="0.3">
      <c r="A521" t="s">
        <v>1588</v>
      </c>
      <c r="B521" s="60" t="s">
        <v>1589</v>
      </c>
      <c r="C521" s="84">
        <v>0</v>
      </c>
      <c r="D521" s="84">
        <v>0</v>
      </c>
      <c r="E521" s="84">
        <v>0</v>
      </c>
      <c r="F521">
        <f t="shared" si="8"/>
        <v>0</v>
      </c>
    </row>
    <row r="522" spans="1:14" x14ac:dyDescent="0.3">
      <c r="A522" t="s">
        <v>1590</v>
      </c>
      <c r="B522" s="60" t="s">
        <v>1591</v>
      </c>
      <c r="C522" s="84">
        <v>0</v>
      </c>
      <c r="D522" s="84">
        <v>0</v>
      </c>
      <c r="E522" s="84">
        <v>0</v>
      </c>
      <c r="F522">
        <f t="shared" si="8"/>
        <v>0</v>
      </c>
    </row>
    <row r="523" spans="1:14" x14ac:dyDescent="0.3">
      <c r="A523" t="s">
        <v>1018</v>
      </c>
      <c r="B523" s="60" t="s">
        <v>1019</v>
      </c>
      <c r="C523" s="84">
        <v>0</v>
      </c>
      <c r="D523" s="84">
        <v>0</v>
      </c>
      <c r="E523" s="84">
        <v>0</v>
      </c>
      <c r="F523">
        <f t="shared" ref="F523:F544" si="9">COUNTIF(C523:E523,"&gt;0")</f>
        <v>0</v>
      </c>
    </row>
    <row r="524" spans="1:14" x14ac:dyDescent="0.3">
      <c r="A524" t="s">
        <v>763</v>
      </c>
      <c r="B524" s="60" t="s">
        <v>764</v>
      </c>
      <c r="C524" s="84">
        <v>0</v>
      </c>
      <c r="D524" s="84">
        <v>0</v>
      </c>
      <c r="E524" s="84">
        <v>0</v>
      </c>
      <c r="F524">
        <f t="shared" si="9"/>
        <v>0</v>
      </c>
    </row>
    <row r="525" spans="1:14" x14ac:dyDescent="0.3">
      <c r="A525" t="s">
        <v>767</v>
      </c>
      <c r="B525" s="60" t="s">
        <v>1592</v>
      </c>
      <c r="C525" s="84">
        <v>669651.59</v>
      </c>
      <c r="D525" s="84">
        <v>0</v>
      </c>
      <c r="E525" s="84">
        <v>0</v>
      </c>
      <c r="F525">
        <f t="shared" si="9"/>
        <v>1</v>
      </c>
      <c r="N525" s="108"/>
    </row>
    <row r="526" spans="1:14" x14ac:dyDescent="0.3">
      <c r="A526" t="s">
        <v>1593</v>
      </c>
      <c r="B526" s="60" t="s">
        <v>1594</v>
      </c>
      <c r="C526" s="84">
        <v>0</v>
      </c>
      <c r="D526" s="84">
        <v>0</v>
      </c>
      <c r="E526" s="84">
        <v>0</v>
      </c>
      <c r="F526">
        <f t="shared" si="9"/>
        <v>0</v>
      </c>
    </row>
    <row r="527" spans="1:14" x14ac:dyDescent="0.3">
      <c r="A527" t="s">
        <v>1239</v>
      </c>
      <c r="B527" s="60" t="s">
        <v>1254</v>
      </c>
      <c r="C527" s="84">
        <v>0</v>
      </c>
      <c r="D527" s="84">
        <v>0</v>
      </c>
      <c r="E527" s="84">
        <v>0</v>
      </c>
      <c r="F527">
        <f t="shared" si="9"/>
        <v>0</v>
      </c>
    </row>
    <row r="528" spans="1:14" x14ac:dyDescent="0.3">
      <c r="A528" t="s">
        <v>1595</v>
      </c>
      <c r="B528" s="60" t="s">
        <v>1596</v>
      </c>
      <c r="C528" s="84">
        <v>0</v>
      </c>
      <c r="D528" s="84">
        <v>0</v>
      </c>
      <c r="E528" s="84">
        <v>0</v>
      </c>
      <c r="F528">
        <f t="shared" si="9"/>
        <v>0</v>
      </c>
    </row>
    <row r="529" spans="1:14" x14ac:dyDescent="0.3">
      <c r="A529" t="s">
        <v>1598</v>
      </c>
      <c r="B529" s="60" t="s">
        <v>1603</v>
      </c>
      <c r="C529" s="84">
        <v>0</v>
      </c>
      <c r="D529" s="84">
        <v>0</v>
      </c>
      <c r="E529" s="84">
        <v>147447.10000000012</v>
      </c>
      <c r="F529">
        <f t="shared" si="9"/>
        <v>1</v>
      </c>
    </row>
    <row r="530" spans="1:14" x14ac:dyDescent="0.3">
      <c r="A530" t="s">
        <v>1599</v>
      </c>
      <c r="B530" s="60" t="s">
        <v>1604</v>
      </c>
      <c r="C530" s="84">
        <v>196806.81</v>
      </c>
      <c r="D530" s="84">
        <v>196806.81</v>
      </c>
      <c r="E530" s="84">
        <v>196806.81</v>
      </c>
      <c r="F530">
        <f t="shared" si="9"/>
        <v>3</v>
      </c>
      <c r="N530" s="108"/>
    </row>
    <row r="531" spans="1:14" x14ac:dyDescent="0.3">
      <c r="A531" t="s">
        <v>1600</v>
      </c>
      <c r="B531" s="60" t="s">
        <v>1605</v>
      </c>
      <c r="C531" s="84">
        <v>0</v>
      </c>
      <c r="D531" s="84">
        <v>0</v>
      </c>
      <c r="E531" s="84">
        <v>0</v>
      </c>
      <c r="F531">
        <f t="shared" si="9"/>
        <v>0</v>
      </c>
    </row>
    <row r="532" spans="1:14" x14ac:dyDescent="0.3">
      <c r="A532" t="s">
        <v>1601</v>
      </c>
      <c r="B532" s="60" t="s">
        <v>1606</v>
      </c>
      <c r="C532" s="84">
        <v>0</v>
      </c>
      <c r="D532" s="84">
        <v>0</v>
      </c>
      <c r="E532" s="84">
        <v>0</v>
      </c>
      <c r="F532">
        <f t="shared" si="9"/>
        <v>0</v>
      </c>
    </row>
    <row r="533" spans="1:14" x14ac:dyDescent="0.3">
      <c r="A533" t="s">
        <v>1602</v>
      </c>
      <c r="B533" s="60" t="s">
        <v>1607</v>
      </c>
      <c r="C533" s="84">
        <v>0</v>
      </c>
      <c r="D533" s="84">
        <v>0</v>
      </c>
      <c r="E533" s="84">
        <v>0</v>
      </c>
      <c r="F533">
        <f t="shared" si="9"/>
        <v>0</v>
      </c>
    </row>
    <row r="534" spans="1:14" x14ac:dyDescent="0.3">
      <c r="A534" t="s">
        <v>1343</v>
      </c>
      <c r="B534" s="60" t="s">
        <v>1608</v>
      </c>
      <c r="C534" s="84">
        <v>0</v>
      </c>
      <c r="D534" s="84">
        <v>0</v>
      </c>
      <c r="E534" s="84">
        <v>0</v>
      </c>
      <c r="F534">
        <f t="shared" si="9"/>
        <v>0</v>
      </c>
    </row>
    <row r="535" spans="1:14" x14ac:dyDescent="0.3">
      <c r="A535" t="s">
        <v>1008</v>
      </c>
      <c r="B535" s="60" t="s">
        <v>1009</v>
      </c>
      <c r="C535" s="84">
        <v>0</v>
      </c>
      <c r="D535" s="84">
        <v>0</v>
      </c>
      <c r="E535" s="84">
        <v>0</v>
      </c>
      <c r="F535">
        <f t="shared" si="9"/>
        <v>0</v>
      </c>
    </row>
    <row r="536" spans="1:14" x14ac:dyDescent="0.3">
      <c r="A536" t="s">
        <v>1179</v>
      </c>
      <c r="B536" s="60" t="s">
        <v>1613</v>
      </c>
      <c r="C536" s="84">
        <v>0</v>
      </c>
      <c r="D536" s="84">
        <v>0</v>
      </c>
      <c r="E536" s="84">
        <v>0</v>
      </c>
      <c r="F536">
        <f t="shared" si="9"/>
        <v>0</v>
      </c>
    </row>
    <row r="537" spans="1:14" x14ac:dyDescent="0.3">
      <c r="A537" t="s">
        <v>1610</v>
      </c>
      <c r="B537" s="60" t="s">
        <v>1614</v>
      </c>
      <c r="C537" s="84">
        <v>0</v>
      </c>
      <c r="D537" s="84">
        <v>0</v>
      </c>
      <c r="E537" s="84">
        <v>0</v>
      </c>
      <c r="F537">
        <f t="shared" si="9"/>
        <v>0</v>
      </c>
    </row>
    <row r="538" spans="1:14" x14ac:dyDescent="0.3">
      <c r="A538" t="s">
        <v>1611</v>
      </c>
      <c r="B538" s="60" t="s">
        <v>1615</v>
      </c>
      <c r="C538" s="84">
        <v>485286.03</v>
      </c>
      <c r="D538" s="84">
        <v>485286.03</v>
      </c>
      <c r="E538" s="84">
        <v>435286.03</v>
      </c>
      <c r="F538">
        <f t="shared" si="9"/>
        <v>3</v>
      </c>
      <c r="N538" s="108"/>
    </row>
    <row r="539" spans="1:14" x14ac:dyDescent="0.3">
      <c r="A539" t="s">
        <v>1640</v>
      </c>
      <c r="B539" s="60" t="s">
        <v>1641</v>
      </c>
      <c r="C539" s="84"/>
      <c r="D539" s="84">
        <v>3278.2</v>
      </c>
      <c r="E539" s="84">
        <v>3278.2</v>
      </c>
      <c r="F539">
        <f t="shared" si="9"/>
        <v>2</v>
      </c>
      <c r="N539" s="108"/>
    </row>
    <row r="540" spans="1:14" x14ac:dyDescent="0.3">
      <c r="A540" t="s">
        <v>1612</v>
      </c>
      <c r="B540" s="60" t="s">
        <v>1616</v>
      </c>
      <c r="C540" s="84">
        <v>0</v>
      </c>
      <c r="D540" s="84">
        <v>0</v>
      </c>
      <c r="E540" s="84">
        <v>0</v>
      </c>
      <c r="F540">
        <f t="shared" si="9"/>
        <v>0</v>
      </c>
    </row>
    <row r="541" spans="1:14" x14ac:dyDescent="0.3">
      <c r="A541" t="s">
        <v>1618</v>
      </c>
      <c r="B541" s="60" t="s">
        <v>1621</v>
      </c>
      <c r="C541" s="84">
        <v>0</v>
      </c>
      <c r="D541" s="84">
        <v>0</v>
      </c>
      <c r="E541" s="84">
        <v>0</v>
      </c>
      <c r="F541">
        <f t="shared" si="9"/>
        <v>0</v>
      </c>
    </row>
    <row r="542" spans="1:14" x14ac:dyDescent="0.3">
      <c r="A542" t="s">
        <v>1619</v>
      </c>
      <c r="B542" s="60" t="s">
        <v>1622</v>
      </c>
      <c r="C542" s="84">
        <v>0</v>
      </c>
      <c r="D542" s="84">
        <v>0</v>
      </c>
      <c r="E542" s="84">
        <v>0</v>
      </c>
      <c r="F542">
        <f t="shared" si="9"/>
        <v>0</v>
      </c>
    </row>
    <row r="543" spans="1:14" x14ac:dyDescent="0.3">
      <c r="A543" t="s">
        <v>1620</v>
      </c>
      <c r="B543" s="60" t="s">
        <v>1623</v>
      </c>
      <c r="C543" s="84">
        <v>0</v>
      </c>
      <c r="D543" s="84">
        <v>0</v>
      </c>
      <c r="E543" s="84">
        <v>0</v>
      </c>
      <c r="F543">
        <f t="shared" si="9"/>
        <v>0</v>
      </c>
    </row>
    <row r="544" spans="1:14" x14ac:dyDescent="0.3">
      <c r="A544" t="s">
        <v>611</v>
      </c>
      <c r="B544" s="60" t="s">
        <v>612</v>
      </c>
      <c r="C544" s="84">
        <v>0</v>
      </c>
      <c r="D544" s="84">
        <v>0</v>
      </c>
      <c r="E544" s="84">
        <v>0</v>
      </c>
      <c r="F544">
        <f t="shared" si="9"/>
        <v>0</v>
      </c>
    </row>
    <row r="545" spans="4:5" x14ac:dyDescent="0.3">
      <c r="D545" s="109"/>
      <c r="E545" s="109"/>
    </row>
  </sheetData>
  <sheetProtection algorithmName="SHA-512" hashValue="10jTXHEom/+GTi9qixlLCefga18DA7kWUSLjn2bWnRxwD5IlqyHN4g9MqFhh5hBZQkATJCdU0gq0PXkgj9O4NQ==" saltValue="D5zm9I1Nh2D0e/Wxs181s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1" priority="2"/>
  </conditionalFormatting>
  <conditionalFormatting sqref="B2:B46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2" workbookViewId="0">
      <selection activeCell="G20" sqref="G20"/>
    </sheetView>
  </sheetViews>
  <sheetFormatPr defaultColWidth="9.44140625" defaultRowHeight="14.4" x14ac:dyDescent="0.3"/>
  <cols>
    <col min="1" max="1" width="12.5546875" style="20" customWidth="1"/>
    <col min="2" max="2" width="11.5546875" style="20" customWidth="1"/>
    <col min="3" max="3" width="12.44140625" style="20" bestFit="1" customWidth="1"/>
    <col min="4" max="4" width="19.5546875" style="20" bestFit="1" customWidth="1"/>
    <col min="5" max="5" width="18" style="20" customWidth="1"/>
    <col min="6" max="6" width="16.5546875" style="20" bestFit="1" customWidth="1"/>
    <col min="7" max="7" width="16.5546875" style="20" customWidth="1"/>
    <col min="8" max="8" width="14.44140625" style="20" bestFit="1" customWidth="1"/>
    <col min="9" max="9" width="16.5546875" style="20" bestFit="1" customWidth="1"/>
    <col min="10" max="10" width="19" style="20" bestFit="1" customWidth="1"/>
    <col min="11" max="11" width="19" style="20" customWidth="1"/>
    <col min="12" max="12" width="14.44140625" style="20" bestFit="1" customWidth="1"/>
    <col min="13" max="16384" width="9.44140625" style="20"/>
  </cols>
  <sheetData>
    <row r="1" spans="1:12" ht="15" thickBot="1" x14ac:dyDescent="0.35">
      <c r="A1" s="19" t="s">
        <v>1064</v>
      </c>
      <c r="B1" s="19">
        <v>489.85</v>
      </c>
    </row>
    <row r="2" spans="1:12" ht="22.2" thickBot="1" x14ac:dyDescent="0.35">
      <c r="A2" s="22" t="s">
        <v>1617</v>
      </c>
      <c r="B2" s="23">
        <v>138000</v>
      </c>
      <c r="C2" s="21" t="s">
        <v>1065</v>
      </c>
    </row>
    <row r="3" spans="1:12" ht="22.2" thickBot="1" x14ac:dyDescent="0.35">
      <c r="A3" s="22" t="s">
        <v>1624</v>
      </c>
      <c r="B3" s="23">
        <v>140000</v>
      </c>
      <c r="C3" s="24">
        <f>(B3-B2)/B2</f>
        <v>1.4492753623188406E-2</v>
      </c>
      <c r="D3" s="25"/>
    </row>
    <row r="4" spans="1:12" ht="21.6" thickBot="1" x14ac:dyDescent="0.45">
      <c r="B4" s="26" t="s">
        <v>1066</v>
      </c>
    </row>
    <row r="5" spans="1:12" ht="30" customHeight="1" thickBot="1" x14ac:dyDescent="0.35">
      <c r="B5" s="86" t="s">
        <v>1067</v>
      </c>
      <c r="C5" s="87" t="s">
        <v>1516</v>
      </c>
      <c r="D5" s="88" t="s">
        <v>1068</v>
      </c>
      <c r="E5" s="88" t="s">
        <v>1069</v>
      </c>
      <c r="F5" s="96" t="s">
        <v>1609</v>
      </c>
      <c r="G5" s="89" t="s">
        <v>1644</v>
      </c>
    </row>
    <row r="6" spans="1:12" x14ac:dyDescent="0.3">
      <c r="B6" s="27" t="s">
        <v>1071</v>
      </c>
      <c r="C6" s="101">
        <v>0.22</v>
      </c>
      <c r="D6" s="28">
        <f>G6/$B$3</f>
        <v>6128.7850726857141</v>
      </c>
      <c r="E6" s="29">
        <f>C6*$E$10</f>
        <v>974466730.77600002</v>
      </c>
      <c r="F6" s="74">
        <v>116436820.59999999</v>
      </c>
      <c r="G6" s="30">
        <f>E6-F6</f>
        <v>858029910.176</v>
      </c>
      <c r="H6" s="31"/>
      <c r="I6" s="32"/>
      <c r="J6" s="33"/>
      <c r="K6" s="62"/>
    </row>
    <row r="7" spans="1:12" x14ac:dyDescent="0.3">
      <c r="B7" s="34" t="s">
        <v>1072</v>
      </c>
      <c r="C7" s="102">
        <v>0.3</v>
      </c>
      <c r="D7" s="28">
        <f>G7/$B$3</f>
        <v>7707.5924671428575</v>
      </c>
      <c r="E7" s="29">
        <f>C7*$E$10</f>
        <v>1328818269.24</v>
      </c>
      <c r="F7" s="74">
        <v>249755323.83999994</v>
      </c>
      <c r="G7" s="30">
        <f>E7-F7</f>
        <v>1079062945.4000001</v>
      </c>
      <c r="H7" s="31"/>
      <c r="I7" s="33"/>
      <c r="J7" s="35"/>
      <c r="K7" s="63"/>
      <c r="L7" s="36"/>
    </row>
    <row r="8" spans="1:12" x14ac:dyDescent="0.3">
      <c r="B8" s="34" t="s">
        <v>1073</v>
      </c>
      <c r="C8" s="102">
        <v>0.28000000000000003</v>
      </c>
      <c r="D8" s="28">
        <f>G8/$B$3</f>
        <v>6413.3559646714284</v>
      </c>
      <c r="E8" s="29">
        <f>C8*$E$10</f>
        <v>1240230384.6240001</v>
      </c>
      <c r="F8" s="74">
        <v>342360549.57000005</v>
      </c>
      <c r="G8" s="30">
        <f>E8-F8</f>
        <v>897869835.05400002</v>
      </c>
      <c r="H8" s="31"/>
      <c r="I8" s="37"/>
      <c r="J8" s="35"/>
      <c r="K8" s="64"/>
    </row>
    <row r="9" spans="1:12" ht="15" thickBot="1" x14ac:dyDescent="0.35">
      <c r="B9" s="97" t="s">
        <v>1074</v>
      </c>
      <c r="C9" s="103">
        <v>0.2</v>
      </c>
      <c r="D9" s="28">
        <f>G9/$B$3</f>
        <v>5921.7823073571435</v>
      </c>
      <c r="E9" s="29">
        <f>C9*$E$10</f>
        <v>885878846.16000009</v>
      </c>
      <c r="F9" s="75">
        <v>56829323.130000003</v>
      </c>
      <c r="G9" s="30">
        <f>E9-F9</f>
        <v>829049523.03000009</v>
      </c>
      <c r="H9" s="31"/>
      <c r="I9" s="33"/>
      <c r="J9" s="35"/>
      <c r="K9" s="64"/>
    </row>
    <row r="10" spans="1:12" ht="15" thickBot="1" x14ac:dyDescent="0.35">
      <c r="B10" s="117" t="s">
        <v>1075</v>
      </c>
      <c r="C10" s="118"/>
      <c r="D10" s="39">
        <f>SUM(D6:D9)</f>
        <v>26171.515811857142</v>
      </c>
      <c r="E10" s="99">
        <v>4429394230.8000002</v>
      </c>
      <c r="F10" s="40">
        <f>SUM(F6:F9)</f>
        <v>765382017.13999999</v>
      </c>
      <c r="G10" s="41">
        <f>SUM(G6:G9)</f>
        <v>3664012213.6600003</v>
      </c>
      <c r="I10" s="33"/>
      <c r="J10" s="35"/>
      <c r="K10" s="63"/>
      <c r="L10" s="36"/>
    </row>
    <row r="11" spans="1:12" ht="15" thickBot="1" x14ac:dyDescent="0.35">
      <c r="B11" s="119" t="s">
        <v>1076</v>
      </c>
      <c r="C11" s="120"/>
      <c r="D11" s="42" t="s">
        <v>1077</v>
      </c>
      <c r="E11" s="43">
        <f>E10/FXRate</f>
        <v>9042348.1286107991</v>
      </c>
      <c r="F11" s="43">
        <f>F10/FXRate</f>
        <v>1562482.4275594568</v>
      </c>
      <c r="G11" s="44">
        <f>G10/FXRate</f>
        <v>7479865.7010513423</v>
      </c>
      <c r="I11" s="36"/>
      <c r="J11" s="36"/>
      <c r="K11" s="65"/>
    </row>
    <row r="12" spans="1:12" x14ac:dyDescent="0.3">
      <c r="E12" s="35"/>
      <c r="F12" s="94"/>
      <c r="I12" s="33"/>
      <c r="J12" s="35"/>
      <c r="K12" s="35"/>
    </row>
    <row r="13" spans="1:12" x14ac:dyDescent="0.3">
      <c r="F13" s="45"/>
    </row>
    <row r="14" spans="1:12" ht="21.6" thickBot="1" x14ac:dyDescent="0.45">
      <c r="B14" s="26" t="s">
        <v>1078</v>
      </c>
    </row>
    <row r="15" spans="1:12" ht="30" customHeight="1" thickBot="1" x14ac:dyDescent="0.35">
      <c r="B15" s="86" t="s">
        <v>1067</v>
      </c>
      <c r="C15" s="87" t="s">
        <v>1516</v>
      </c>
      <c r="D15" s="88" t="s">
        <v>1068</v>
      </c>
      <c r="E15" s="87" t="s">
        <v>1069</v>
      </c>
      <c r="F15" s="88" t="s">
        <v>1070</v>
      </c>
      <c r="G15" s="89" t="s">
        <v>1644</v>
      </c>
    </row>
    <row r="16" spans="1:12" x14ac:dyDescent="0.3">
      <c r="B16" s="27" t="s">
        <v>1071</v>
      </c>
      <c r="C16" s="104">
        <v>0.22</v>
      </c>
      <c r="D16" s="28">
        <f>G16/$B$3</f>
        <v>838.22259709614093</v>
      </c>
      <c r="E16" s="46">
        <f>C16*$E$20</f>
        <v>133118796.59345973</v>
      </c>
      <c r="F16" s="46">
        <v>15767633.000000002</v>
      </c>
      <c r="G16" s="46">
        <f>E16-F16</f>
        <v>117351163.59345973</v>
      </c>
    </row>
    <row r="17" spans="2:11" x14ac:dyDescent="0.3">
      <c r="B17" s="34" t="s">
        <v>1072</v>
      </c>
      <c r="C17" s="105">
        <v>0.32</v>
      </c>
      <c r="D17" s="28">
        <f t="shared" ref="D17:D19" si="0">G17/$B$3</f>
        <v>1327.0777414255558</v>
      </c>
      <c r="E17" s="46">
        <f>C17*$E$20</f>
        <v>193627340.49957779</v>
      </c>
      <c r="F17" s="46">
        <v>7836456.7000000002</v>
      </c>
      <c r="G17" s="46">
        <f>E17-F17</f>
        <v>185790883.7995778</v>
      </c>
    </row>
    <row r="18" spans="2:11" x14ac:dyDescent="0.3">
      <c r="B18" s="34" t="s">
        <v>1073</v>
      </c>
      <c r="C18" s="105">
        <v>0.34</v>
      </c>
      <c r="D18" s="28">
        <f t="shared" si="0"/>
        <v>1304.8261229342959</v>
      </c>
      <c r="E18" s="46">
        <f>C18*$E$20</f>
        <v>205729049.28080142</v>
      </c>
      <c r="F18" s="46">
        <v>23053392.069999997</v>
      </c>
      <c r="G18" s="46">
        <f>E18-F18</f>
        <v>182675657.21080142</v>
      </c>
      <c r="I18" s="35"/>
      <c r="J18" s="35"/>
      <c r="K18" s="35"/>
    </row>
    <row r="19" spans="2:11" ht="15" thickBot="1" x14ac:dyDescent="0.35">
      <c r="B19" s="38" t="s">
        <v>1074</v>
      </c>
      <c r="C19" s="106">
        <v>0.12</v>
      </c>
      <c r="D19" s="28">
        <f t="shared" si="0"/>
        <v>506.28149576672627</v>
      </c>
      <c r="E19" s="46">
        <f>C19*$E$20</f>
        <v>72610252.687341675</v>
      </c>
      <c r="F19" s="46">
        <v>1730843.28</v>
      </c>
      <c r="G19" s="46">
        <f>E19-F19</f>
        <v>70879409.407341674</v>
      </c>
    </row>
    <row r="20" spans="2:11" ht="15" thickBot="1" x14ac:dyDescent="0.35">
      <c r="B20" s="117" t="s">
        <v>1075</v>
      </c>
      <c r="C20" s="118"/>
      <c r="D20" s="39">
        <f>SUM(D16:D19)</f>
        <v>3976.4079572227183</v>
      </c>
      <c r="E20" s="100">
        <v>605085439.06118059</v>
      </c>
      <c r="F20" s="41">
        <f>SUM(F16:F19)</f>
        <v>48388325.049999997</v>
      </c>
      <c r="G20" s="41">
        <f>SUM(G16:G19)</f>
        <v>556697114.01118064</v>
      </c>
      <c r="I20" s="36"/>
    </row>
    <row r="21" spans="2:11" ht="15" thickBot="1" x14ac:dyDescent="0.35">
      <c r="B21" s="119" t="s">
        <v>1076</v>
      </c>
      <c r="C21" s="120"/>
      <c r="D21" s="42" t="s">
        <v>1077</v>
      </c>
      <c r="E21" s="43">
        <f>E20/FXRate</f>
        <v>1235246.3796288264</v>
      </c>
      <c r="F21" s="43">
        <f>F20/FXRate</f>
        <v>98781.923139736638</v>
      </c>
      <c r="G21" s="44">
        <f>G20/FXRate</f>
        <v>1136464.4564890896</v>
      </c>
      <c r="I21" s="36"/>
    </row>
    <row r="22" spans="2:11" x14ac:dyDescent="0.3">
      <c r="B22" s="47"/>
      <c r="C22" s="47"/>
      <c r="D22" s="47"/>
      <c r="E22" s="48"/>
      <c r="F22" s="93"/>
    </row>
    <row r="23" spans="2:11" x14ac:dyDescent="0.3">
      <c r="E23" s="35"/>
      <c r="F23" s="32"/>
      <c r="G23" s="36"/>
    </row>
    <row r="24" spans="2:11" x14ac:dyDescent="0.3">
      <c r="F24" s="36"/>
      <c r="G24" s="36"/>
    </row>
    <row r="25" spans="2:11" x14ac:dyDescent="0.3">
      <c r="F25" s="36"/>
    </row>
    <row r="26" spans="2:11" ht="21" x14ac:dyDescent="0.4">
      <c r="B26" s="26" t="s">
        <v>1079</v>
      </c>
    </row>
    <row r="27" spans="2:11" ht="15" thickBot="1" x14ac:dyDescent="0.35">
      <c r="B27" s="49"/>
      <c r="C27" s="50"/>
      <c r="D27" s="51" t="s">
        <v>1080</v>
      </c>
      <c r="E27" s="52" t="s">
        <v>1077</v>
      </c>
      <c r="G27" s="32"/>
    </row>
    <row r="28" spans="2:11" x14ac:dyDescent="0.3">
      <c r="B28" s="121" t="s">
        <v>1081</v>
      </c>
      <c r="C28" s="122"/>
      <c r="D28" s="53">
        <v>97670928.319999993</v>
      </c>
      <c r="E28" s="54">
        <f>D28/FXRate</f>
        <v>199389.46273348981</v>
      </c>
      <c r="F28" s="31"/>
    </row>
    <row r="29" spans="2:11" x14ac:dyDescent="0.3">
      <c r="B29" s="123" t="s">
        <v>1082</v>
      </c>
      <c r="C29" s="124"/>
      <c r="D29" s="107">
        <v>52922884.759999998</v>
      </c>
      <c r="E29" s="55">
        <f>D29/FXRate</f>
        <v>108038.96041645401</v>
      </c>
    </row>
    <row r="30" spans="2:11" x14ac:dyDescent="0.3">
      <c r="B30" s="114" t="s">
        <v>1083</v>
      </c>
      <c r="C30" s="115"/>
      <c r="D30" s="56">
        <f>D28-D29</f>
        <v>44748043.559999995</v>
      </c>
      <c r="E30" s="55">
        <f>D30/FXRate</f>
        <v>91350.502317035818</v>
      </c>
    </row>
    <row r="31" spans="2:11" x14ac:dyDescent="0.3">
      <c r="B31" s="116" t="s">
        <v>1084</v>
      </c>
      <c r="C31" s="116"/>
      <c r="D31" s="116"/>
      <c r="E31" s="57">
        <v>300000</v>
      </c>
      <c r="F31" s="58">
        <f>E31*FXRate</f>
        <v>146955000</v>
      </c>
      <c r="G31" s="36"/>
    </row>
    <row r="33" spans="3:8" x14ac:dyDescent="0.3">
      <c r="C33" s="59"/>
    </row>
    <row r="34" spans="3:8" x14ac:dyDescent="0.3">
      <c r="C34" s="36"/>
    </row>
    <row r="35" spans="3:8" x14ac:dyDescent="0.3">
      <c r="D35" s="33"/>
      <c r="E35" s="36">
        <f>E31+E21+E11</f>
        <v>10577594.508239625</v>
      </c>
      <c r="F35" s="36"/>
    </row>
    <row r="36" spans="3:8" x14ac:dyDescent="0.3">
      <c r="E36" s="35"/>
      <c r="G36" s="36"/>
    </row>
    <row r="38" spans="3:8" x14ac:dyDescent="0.3">
      <c r="E38" s="36"/>
      <c r="G38" s="36"/>
      <c r="H38" s="36"/>
    </row>
    <row r="39" spans="3:8" x14ac:dyDescent="0.3">
      <c r="D39" s="33"/>
      <c r="E39" s="36"/>
    </row>
    <row r="40" spans="3:8" x14ac:dyDescent="0.3">
      <c r="D40" s="33"/>
      <c r="E40" s="36"/>
      <c r="F40" s="36"/>
    </row>
    <row r="41" spans="3:8" x14ac:dyDescent="0.3">
      <c r="D41" s="33"/>
      <c r="E41" s="36"/>
    </row>
  </sheetData>
  <sheetProtection algorithmName="SHA-512" hashValue="R83qu79QqJfaAVOGAtoriIWg6X3UbjyWKbj/Wy5/JlFbU3eiOJWRuBGCOgq1cw+Io8KK7SDHKvB2yau+fbQj1g==" saltValue="wNgLq3zyYB6s2VQLwjU6j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F13" sqref="F13"/>
    </sheetView>
  </sheetViews>
  <sheetFormatPr defaultRowHeight="14.4" x14ac:dyDescent="0.3"/>
  <cols>
    <col min="1" max="1" width="35.44140625" customWidth="1"/>
    <col min="2" max="2" width="29.33203125" customWidth="1"/>
    <col min="3" max="3" width="21.44140625" customWidth="1"/>
    <col min="5" max="5" width="10.5546875" bestFit="1" customWidth="1"/>
    <col min="10" max="10" width="24.44140625" bestFit="1" customWidth="1"/>
    <col min="251" max="251" width="35.44140625" customWidth="1"/>
    <col min="252" max="252" width="16.5546875" customWidth="1"/>
    <col min="253" max="253" width="21.44140625" customWidth="1"/>
    <col min="256" max="256" width="24.44140625" bestFit="1" customWidth="1"/>
    <col min="507" max="507" width="35.44140625" customWidth="1"/>
    <col min="508" max="508" width="16.5546875" customWidth="1"/>
    <col min="509" max="509" width="21.44140625" customWidth="1"/>
    <col min="512" max="512" width="24.44140625" bestFit="1" customWidth="1"/>
    <col min="763" max="763" width="35.44140625" customWidth="1"/>
    <col min="764" max="764" width="16.5546875" customWidth="1"/>
    <col min="765" max="765" width="21.44140625" customWidth="1"/>
    <col min="768" max="768" width="24.44140625" bestFit="1" customWidth="1"/>
    <col min="1019" max="1019" width="35.44140625" customWidth="1"/>
    <col min="1020" max="1020" width="16.5546875" customWidth="1"/>
    <col min="1021" max="1021" width="21.44140625" customWidth="1"/>
    <col min="1024" max="1024" width="24.44140625" bestFit="1" customWidth="1"/>
    <col min="1275" max="1275" width="35.44140625" customWidth="1"/>
    <col min="1276" max="1276" width="16.5546875" customWidth="1"/>
    <col min="1277" max="1277" width="21.44140625" customWidth="1"/>
    <col min="1280" max="1280" width="24.44140625" bestFit="1" customWidth="1"/>
    <col min="1531" max="1531" width="35.44140625" customWidth="1"/>
    <col min="1532" max="1532" width="16.5546875" customWidth="1"/>
    <col min="1533" max="1533" width="21.44140625" customWidth="1"/>
    <col min="1536" max="1536" width="24.44140625" bestFit="1" customWidth="1"/>
    <col min="1787" max="1787" width="35.44140625" customWidth="1"/>
    <col min="1788" max="1788" width="16.5546875" customWidth="1"/>
    <col min="1789" max="1789" width="21.44140625" customWidth="1"/>
    <col min="1792" max="1792" width="24.44140625" bestFit="1" customWidth="1"/>
    <col min="2043" max="2043" width="35.44140625" customWidth="1"/>
    <col min="2044" max="2044" width="16.5546875" customWidth="1"/>
    <col min="2045" max="2045" width="21.44140625" customWidth="1"/>
    <col min="2048" max="2048" width="24.44140625" bestFit="1" customWidth="1"/>
    <col min="2299" max="2299" width="35.44140625" customWidth="1"/>
    <col min="2300" max="2300" width="16.5546875" customWidth="1"/>
    <col min="2301" max="2301" width="21.44140625" customWidth="1"/>
    <col min="2304" max="2304" width="24.44140625" bestFit="1" customWidth="1"/>
    <col min="2555" max="2555" width="35.44140625" customWidth="1"/>
    <col min="2556" max="2556" width="16.5546875" customWidth="1"/>
    <col min="2557" max="2557" width="21.44140625" customWidth="1"/>
    <col min="2560" max="2560" width="24.44140625" bestFit="1" customWidth="1"/>
    <col min="2811" max="2811" width="35.44140625" customWidth="1"/>
    <col min="2812" max="2812" width="16.5546875" customWidth="1"/>
    <col min="2813" max="2813" width="21.44140625" customWidth="1"/>
    <col min="2816" max="2816" width="24.44140625" bestFit="1" customWidth="1"/>
    <col min="3067" max="3067" width="35.44140625" customWidth="1"/>
    <col min="3068" max="3068" width="16.5546875" customWidth="1"/>
    <col min="3069" max="3069" width="21.44140625" customWidth="1"/>
    <col min="3072" max="3072" width="24.44140625" bestFit="1" customWidth="1"/>
    <col min="3323" max="3323" width="35.44140625" customWidth="1"/>
    <col min="3324" max="3324" width="16.5546875" customWidth="1"/>
    <col min="3325" max="3325" width="21.44140625" customWidth="1"/>
    <col min="3328" max="3328" width="24.44140625" bestFit="1" customWidth="1"/>
    <col min="3579" max="3579" width="35.44140625" customWidth="1"/>
    <col min="3580" max="3580" width="16.5546875" customWidth="1"/>
    <col min="3581" max="3581" width="21.44140625" customWidth="1"/>
    <col min="3584" max="3584" width="24.44140625" bestFit="1" customWidth="1"/>
    <col min="3835" max="3835" width="35.44140625" customWidth="1"/>
    <col min="3836" max="3836" width="16.5546875" customWidth="1"/>
    <col min="3837" max="3837" width="21.44140625" customWidth="1"/>
    <col min="3840" max="3840" width="24.44140625" bestFit="1" customWidth="1"/>
    <col min="4091" max="4091" width="35.44140625" customWidth="1"/>
    <col min="4092" max="4092" width="16.5546875" customWidth="1"/>
    <col min="4093" max="4093" width="21.44140625" customWidth="1"/>
    <col min="4096" max="4096" width="24.44140625" bestFit="1" customWidth="1"/>
    <col min="4347" max="4347" width="35.44140625" customWidth="1"/>
    <col min="4348" max="4348" width="16.5546875" customWidth="1"/>
    <col min="4349" max="4349" width="21.44140625" customWidth="1"/>
    <col min="4352" max="4352" width="24.44140625" bestFit="1" customWidth="1"/>
    <col min="4603" max="4603" width="35.44140625" customWidth="1"/>
    <col min="4604" max="4604" width="16.5546875" customWidth="1"/>
    <col min="4605" max="4605" width="21.44140625" customWidth="1"/>
    <col min="4608" max="4608" width="24.44140625" bestFit="1" customWidth="1"/>
    <col min="4859" max="4859" width="35.44140625" customWidth="1"/>
    <col min="4860" max="4860" width="16.5546875" customWidth="1"/>
    <col min="4861" max="4861" width="21.44140625" customWidth="1"/>
    <col min="4864" max="4864" width="24.44140625" bestFit="1" customWidth="1"/>
    <col min="5115" max="5115" width="35.44140625" customWidth="1"/>
    <col min="5116" max="5116" width="16.5546875" customWidth="1"/>
    <col min="5117" max="5117" width="21.44140625" customWidth="1"/>
    <col min="5120" max="5120" width="24.44140625" bestFit="1" customWidth="1"/>
    <col min="5371" max="5371" width="35.44140625" customWidth="1"/>
    <col min="5372" max="5372" width="16.5546875" customWidth="1"/>
    <col min="5373" max="5373" width="21.44140625" customWidth="1"/>
    <col min="5376" max="5376" width="24.44140625" bestFit="1" customWidth="1"/>
    <col min="5627" max="5627" width="35.44140625" customWidth="1"/>
    <col min="5628" max="5628" width="16.5546875" customWidth="1"/>
    <col min="5629" max="5629" width="21.44140625" customWidth="1"/>
    <col min="5632" max="5632" width="24.44140625" bestFit="1" customWidth="1"/>
    <col min="5883" max="5883" width="35.44140625" customWidth="1"/>
    <col min="5884" max="5884" width="16.5546875" customWidth="1"/>
    <col min="5885" max="5885" width="21.44140625" customWidth="1"/>
    <col min="5888" max="5888" width="24.44140625" bestFit="1" customWidth="1"/>
    <col min="6139" max="6139" width="35.44140625" customWidth="1"/>
    <col min="6140" max="6140" width="16.5546875" customWidth="1"/>
    <col min="6141" max="6141" width="21.44140625" customWidth="1"/>
    <col min="6144" max="6144" width="24.44140625" bestFit="1" customWidth="1"/>
    <col min="6395" max="6395" width="35.44140625" customWidth="1"/>
    <col min="6396" max="6396" width="16.5546875" customWidth="1"/>
    <col min="6397" max="6397" width="21.44140625" customWidth="1"/>
    <col min="6400" max="6400" width="24.44140625" bestFit="1" customWidth="1"/>
    <col min="6651" max="6651" width="35.44140625" customWidth="1"/>
    <col min="6652" max="6652" width="16.5546875" customWidth="1"/>
    <col min="6653" max="6653" width="21.44140625" customWidth="1"/>
    <col min="6656" max="6656" width="24.44140625" bestFit="1" customWidth="1"/>
    <col min="6907" max="6907" width="35.44140625" customWidth="1"/>
    <col min="6908" max="6908" width="16.5546875" customWidth="1"/>
    <col min="6909" max="6909" width="21.44140625" customWidth="1"/>
    <col min="6912" max="6912" width="24.44140625" bestFit="1" customWidth="1"/>
    <col min="7163" max="7163" width="35.44140625" customWidth="1"/>
    <col min="7164" max="7164" width="16.5546875" customWidth="1"/>
    <col min="7165" max="7165" width="21.44140625" customWidth="1"/>
    <col min="7168" max="7168" width="24.44140625" bestFit="1" customWidth="1"/>
    <col min="7419" max="7419" width="35.44140625" customWidth="1"/>
    <col min="7420" max="7420" width="16.5546875" customWidth="1"/>
    <col min="7421" max="7421" width="21.44140625" customWidth="1"/>
    <col min="7424" max="7424" width="24.44140625" bestFit="1" customWidth="1"/>
    <col min="7675" max="7675" width="35.44140625" customWidth="1"/>
    <col min="7676" max="7676" width="16.5546875" customWidth="1"/>
    <col min="7677" max="7677" width="21.44140625" customWidth="1"/>
    <col min="7680" max="7680" width="24.44140625" bestFit="1" customWidth="1"/>
    <col min="7931" max="7931" width="35.44140625" customWidth="1"/>
    <col min="7932" max="7932" width="16.5546875" customWidth="1"/>
    <col min="7933" max="7933" width="21.44140625" customWidth="1"/>
    <col min="7936" max="7936" width="24.44140625" bestFit="1" customWidth="1"/>
    <col min="8187" max="8187" width="35.44140625" customWidth="1"/>
    <col min="8188" max="8188" width="16.5546875" customWidth="1"/>
    <col min="8189" max="8189" width="21.44140625" customWidth="1"/>
    <col min="8192" max="8192" width="24.44140625" bestFit="1" customWidth="1"/>
    <col min="8443" max="8443" width="35.44140625" customWidth="1"/>
    <col min="8444" max="8444" width="16.5546875" customWidth="1"/>
    <col min="8445" max="8445" width="21.44140625" customWidth="1"/>
    <col min="8448" max="8448" width="24.44140625" bestFit="1" customWidth="1"/>
    <col min="8699" max="8699" width="35.44140625" customWidth="1"/>
    <col min="8700" max="8700" width="16.5546875" customWidth="1"/>
    <col min="8701" max="8701" width="21.44140625" customWidth="1"/>
    <col min="8704" max="8704" width="24.44140625" bestFit="1" customWidth="1"/>
    <col min="8955" max="8955" width="35.44140625" customWidth="1"/>
    <col min="8956" max="8956" width="16.5546875" customWidth="1"/>
    <col min="8957" max="8957" width="21.44140625" customWidth="1"/>
    <col min="8960" max="8960" width="24.44140625" bestFit="1" customWidth="1"/>
    <col min="9211" max="9211" width="35.44140625" customWidth="1"/>
    <col min="9212" max="9212" width="16.5546875" customWidth="1"/>
    <col min="9213" max="9213" width="21.44140625" customWidth="1"/>
    <col min="9216" max="9216" width="24.44140625" bestFit="1" customWidth="1"/>
    <col min="9467" max="9467" width="35.44140625" customWidth="1"/>
    <col min="9468" max="9468" width="16.5546875" customWidth="1"/>
    <col min="9469" max="9469" width="21.44140625" customWidth="1"/>
    <col min="9472" max="9472" width="24.44140625" bestFit="1" customWidth="1"/>
    <col min="9723" max="9723" width="35.44140625" customWidth="1"/>
    <col min="9724" max="9724" width="16.5546875" customWidth="1"/>
    <col min="9725" max="9725" width="21.44140625" customWidth="1"/>
    <col min="9728" max="9728" width="24.44140625" bestFit="1" customWidth="1"/>
    <col min="9979" max="9979" width="35.44140625" customWidth="1"/>
    <col min="9980" max="9980" width="16.5546875" customWidth="1"/>
    <col min="9981" max="9981" width="21.44140625" customWidth="1"/>
    <col min="9984" max="9984" width="24.44140625" bestFit="1" customWidth="1"/>
    <col min="10235" max="10235" width="35.44140625" customWidth="1"/>
    <col min="10236" max="10236" width="16.5546875" customWidth="1"/>
    <col min="10237" max="10237" width="21.44140625" customWidth="1"/>
    <col min="10240" max="10240" width="24.44140625" bestFit="1" customWidth="1"/>
    <col min="10491" max="10491" width="35.44140625" customWidth="1"/>
    <col min="10492" max="10492" width="16.5546875" customWidth="1"/>
    <col min="10493" max="10493" width="21.44140625" customWidth="1"/>
    <col min="10496" max="10496" width="24.44140625" bestFit="1" customWidth="1"/>
    <col min="10747" max="10747" width="35.44140625" customWidth="1"/>
    <col min="10748" max="10748" width="16.5546875" customWidth="1"/>
    <col min="10749" max="10749" width="21.44140625" customWidth="1"/>
    <col min="10752" max="10752" width="24.44140625" bestFit="1" customWidth="1"/>
    <col min="11003" max="11003" width="35.44140625" customWidth="1"/>
    <col min="11004" max="11004" width="16.5546875" customWidth="1"/>
    <col min="11005" max="11005" width="21.44140625" customWidth="1"/>
    <col min="11008" max="11008" width="24.44140625" bestFit="1" customWidth="1"/>
    <col min="11259" max="11259" width="35.44140625" customWidth="1"/>
    <col min="11260" max="11260" width="16.5546875" customWidth="1"/>
    <col min="11261" max="11261" width="21.44140625" customWidth="1"/>
    <col min="11264" max="11264" width="24.44140625" bestFit="1" customWidth="1"/>
    <col min="11515" max="11515" width="35.44140625" customWidth="1"/>
    <col min="11516" max="11516" width="16.5546875" customWidth="1"/>
    <col min="11517" max="11517" width="21.44140625" customWidth="1"/>
    <col min="11520" max="11520" width="24.44140625" bestFit="1" customWidth="1"/>
    <col min="11771" max="11771" width="35.44140625" customWidth="1"/>
    <col min="11772" max="11772" width="16.5546875" customWidth="1"/>
    <col min="11773" max="11773" width="21.44140625" customWidth="1"/>
    <col min="11776" max="11776" width="24.44140625" bestFit="1" customWidth="1"/>
    <col min="12027" max="12027" width="35.44140625" customWidth="1"/>
    <col min="12028" max="12028" width="16.5546875" customWidth="1"/>
    <col min="12029" max="12029" width="21.44140625" customWidth="1"/>
    <col min="12032" max="12032" width="24.44140625" bestFit="1" customWidth="1"/>
    <col min="12283" max="12283" width="35.44140625" customWidth="1"/>
    <col min="12284" max="12284" width="16.5546875" customWidth="1"/>
    <col min="12285" max="12285" width="21.44140625" customWidth="1"/>
    <col min="12288" max="12288" width="24.44140625" bestFit="1" customWidth="1"/>
    <col min="12539" max="12539" width="35.44140625" customWidth="1"/>
    <col min="12540" max="12540" width="16.5546875" customWidth="1"/>
    <col min="12541" max="12541" width="21.44140625" customWidth="1"/>
    <col min="12544" max="12544" width="24.44140625" bestFit="1" customWidth="1"/>
    <col min="12795" max="12795" width="35.44140625" customWidth="1"/>
    <col min="12796" max="12796" width="16.5546875" customWidth="1"/>
    <col min="12797" max="12797" width="21.44140625" customWidth="1"/>
    <col min="12800" max="12800" width="24.44140625" bestFit="1" customWidth="1"/>
    <col min="13051" max="13051" width="35.44140625" customWidth="1"/>
    <col min="13052" max="13052" width="16.5546875" customWidth="1"/>
    <col min="13053" max="13053" width="21.44140625" customWidth="1"/>
    <col min="13056" max="13056" width="24.44140625" bestFit="1" customWidth="1"/>
    <col min="13307" max="13307" width="35.44140625" customWidth="1"/>
    <col min="13308" max="13308" width="16.5546875" customWidth="1"/>
    <col min="13309" max="13309" width="21.44140625" customWidth="1"/>
    <col min="13312" max="13312" width="24.44140625" bestFit="1" customWidth="1"/>
    <col min="13563" max="13563" width="35.44140625" customWidth="1"/>
    <col min="13564" max="13564" width="16.5546875" customWidth="1"/>
    <col min="13565" max="13565" width="21.44140625" customWidth="1"/>
    <col min="13568" max="13568" width="24.44140625" bestFit="1" customWidth="1"/>
    <col min="13819" max="13819" width="35.44140625" customWidth="1"/>
    <col min="13820" max="13820" width="16.5546875" customWidth="1"/>
    <col min="13821" max="13821" width="21.44140625" customWidth="1"/>
    <col min="13824" max="13824" width="24.44140625" bestFit="1" customWidth="1"/>
    <col min="14075" max="14075" width="35.44140625" customWidth="1"/>
    <col min="14076" max="14076" width="16.5546875" customWidth="1"/>
    <col min="14077" max="14077" width="21.44140625" customWidth="1"/>
    <col min="14080" max="14080" width="24.44140625" bestFit="1" customWidth="1"/>
    <col min="14331" max="14331" width="35.44140625" customWidth="1"/>
    <col min="14332" max="14332" width="16.5546875" customWidth="1"/>
    <col min="14333" max="14333" width="21.44140625" customWidth="1"/>
    <col min="14336" max="14336" width="24.44140625" bestFit="1" customWidth="1"/>
    <col min="14587" max="14587" width="35.44140625" customWidth="1"/>
    <col min="14588" max="14588" width="16.5546875" customWidth="1"/>
    <col min="14589" max="14589" width="21.44140625" customWidth="1"/>
    <col min="14592" max="14592" width="24.44140625" bestFit="1" customWidth="1"/>
    <col min="14843" max="14843" width="35.44140625" customWidth="1"/>
    <col min="14844" max="14844" width="16.5546875" customWidth="1"/>
    <col min="14845" max="14845" width="21.44140625" customWidth="1"/>
    <col min="14848" max="14848" width="24.44140625" bestFit="1" customWidth="1"/>
    <col min="15099" max="15099" width="35.44140625" customWidth="1"/>
    <col min="15100" max="15100" width="16.5546875" customWidth="1"/>
    <col min="15101" max="15101" width="21.44140625" customWidth="1"/>
    <col min="15104" max="15104" width="24.44140625" bestFit="1" customWidth="1"/>
    <col min="15355" max="15355" width="35.44140625" customWidth="1"/>
    <col min="15356" max="15356" width="16.5546875" customWidth="1"/>
    <col min="15357" max="15357" width="21.44140625" customWidth="1"/>
    <col min="15360" max="15360" width="24.44140625" bestFit="1" customWidth="1"/>
    <col min="15611" max="15611" width="35.44140625" customWidth="1"/>
    <col min="15612" max="15612" width="16.5546875" customWidth="1"/>
    <col min="15613" max="15613" width="21.44140625" customWidth="1"/>
    <col min="15616" max="15616" width="24.44140625" bestFit="1" customWidth="1"/>
    <col min="15867" max="15867" width="35.44140625" customWidth="1"/>
    <col min="15868" max="15868" width="16.5546875" customWidth="1"/>
    <col min="15869" max="15869" width="21.44140625" customWidth="1"/>
    <col min="15872" max="15872" width="24.44140625" bestFit="1" customWidth="1"/>
    <col min="16123" max="16123" width="35.44140625" customWidth="1"/>
    <col min="16124" max="16124" width="16.5546875" customWidth="1"/>
    <col min="16125" max="16125" width="21.44140625" customWidth="1"/>
    <col min="16128" max="16128" width="24.44140625" bestFit="1" customWidth="1"/>
  </cols>
  <sheetData>
    <row r="1" spans="1:7" x14ac:dyDescent="0.3">
      <c r="A1" t="s">
        <v>1643</v>
      </c>
      <c r="B1" t="s">
        <v>44</v>
      </c>
      <c r="C1" t="s">
        <v>45</v>
      </c>
    </row>
    <row r="2" spans="1:7" x14ac:dyDescent="0.3">
      <c r="A2" t="s">
        <v>1043</v>
      </c>
      <c r="B2" t="s">
        <v>98</v>
      </c>
      <c r="C2" s="33">
        <v>144500</v>
      </c>
      <c r="E2" t="s">
        <v>52</v>
      </c>
      <c r="G2" t="s">
        <v>16</v>
      </c>
    </row>
    <row r="3" spans="1:7" x14ac:dyDescent="0.3">
      <c r="B3" t="s">
        <v>66</v>
      </c>
      <c r="C3" s="33">
        <v>223000</v>
      </c>
      <c r="E3" t="s">
        <v>1</v>
      </c>
      <c r="G3" t="s">
        <v>14</v>
      </c>
    </row>
    <row r="4" spans="1:7" x14ac:dyDescent="0.3">
      <c r="B4" t="s">
        <v>97</v>
      </c>
      <c r="C4" s="33">
        <v>152500</v>
      </c>
      <c r="E4" t="s">
        <v>53</v>
      </c>
      <c r="G4" t="s">
        <v>12</v>
      </c>
    </row>
    <row r="5" spans="1:7" x14ac:dyDescent="0.3">
      <c r="B5" t="s">
        <v>69</v>
      </c>
      <c r="C5" s="33">
        <v>50500</v>
      </c>
      <c r="E5" t="s">
        <v>54</v>
      </c>
      <c r="G5" t="s">
        <v>10</v>
      </c>
    </row>
    <row r="6" spans="1:7" x14ac:dyDescent="0.3">
      <c r="B6" t="s">
        <v>1511</v>
      </c>
      <c r="C6" s="33">
        <v>68500</v>
      </c>
      <c r="E6" t="s">
        <v>55</v>
      </c>
      <c r="G6" t="s">
        <v>61</v>
      </c>
    </row>
    <row r="7" spans="1:7" x14ac:dyDescent="0.3">
      <c r="B7" t="s">
        <v>1515</v>
      </c>
      <c r="C7" s="33">
        <v>80500</v>
      </c>
      <c r="E7" t="s">
        <v>26</v>
      </c>
    </row>
    <row r="8" spans="1:7" x14ac:dyDescent="0.3">
      <c r="B8" t="s">
        <v>34</v>
      </c>
      <c r="C8" s="33">
        <v>144500</v>
      </c>
      <c r="E8" t="s">
        <v>56</v>
      </c>
    </row>
    <row r="9" spans="1:7" x14ac:dyDescent="0.3">
      <c r="B9" t="s">
        <v>74</v>
      </c>
      <c r="C9" s="33">
        <v>144500</v>
      </c>
      <c r="E9" t="s">
        <v>57</v>
      </c>
    </row>
    <row r="10" spans="1:7" x14ac:dyDescent="0.3">
      <c r="B10" t="s">
        <v>35</v>
      </c>
      <c r="C10" s="33">
        <v>189000</v>
      </c>
      <c r="E10" t="s">
        <v>31</v>
      </c>
    </row>
    <row r="11" spans="1:7" x14ac:dyDescent="0.3">
      <c r="B11" t="s">
        <v>36</v>
      </c>
      <c r="C11" s="33">
        <v>223000</v>
      </c>
      <c r="E11" t="s">
        <v>58</v>
      </c>
    </row>
    <row r="12" spans="1:7" x14ac:dyDescent="0.3">
      <c r="A12" t="s">
        <v>1043</v>
      </c>
      <c r="B12" t="s">
        <v>1424</v>
      </c>
      <c r="C12" s="33">
        <v>116500</v>
      </c>
      <c r="E12" t="s">
        <v>59</v>
      </c>
    </row>
    <row r="13" spans="1:7" x14ac:dyDescent="0.3">
      <c r="B13" t="s">
        <v>37</v>
      </c>
      <c r="C13" s="33">
        <v>152500</v>
      </c>
      <c r="E13" t="s">
        <v>60</v>
      </c>
    </row>
    <row r="14" spans="1:7" x14ac:dyDescent="0.3">
      <c r="B14" t="s">
        <v>1597</v>
      </c>
      <c r="C14" s="33">
        <v>101500</v>
      </c>
    </row>
    <row r="15" spans="1:7" x14ac:dyDescent="0.3">
      <c r="B15" t="s">
        <v>1423</v>
      </c>
      <c r="C15" s="33">
        <v>132500</v>
      </c>
    </row>
    <row r="16" spans="1:7" x14ac:dyDescent="0.3">
      <c r="B16" t="s">
        <v>38</v>
      </c>
      <c r="C16" s="33">
        <v>105000</v>
      </c>
    </row>
    <row r="17" spans="2:3" x14ac:dyDescent="0.3">
      <c r="B17" t="s">
        <v>39</v>
      </c>
      <c r="C17" s="85">
        <v>105000</v>
      </c>
    </row>
    <row r="18" spans="2:3" x14ac:dyDescent="0.3">
      <c r="B18" t="s">
        <v>40</v>
      </c>
      <c r="C18" s="60">
        <v>152500</v>
      </c>
    </row>
    <row r="19" spans="2:3" x14ac:dyDescent="0.3">
      <c r="B19" t="s">
        <v>41</v>
      </c>
      <c r="C19" s="60">
        <v>105000</v>
      </c>
    </row>
    <row r="20" spans="2:3" x14ac:dyDescent="0.3">
      <c r="B20" t="s">
        <v>1288</v>
      </c>
      <c r="C20" s="60">
        <v>91500</v>
      </c>
    </row>
    <row r="21" spans="2:3" x14ac:dyDescent="0.3">
      <c r="B21" t="s">
        <v>42</v>
      </c>
      <c r="C21" s="60">
        <v>100500</v>
      </c>
    </row>
    <row r="22" spans="2:3" x14ac:dyDescent="0.3">
      <c r="B22" t="s">
        <v>43</v>
      </c>
      <c r="C22" s="33">
        <v>223000</v>
      </c>
    </row>
    <row r="23" spans="2:3" x14ac:dyDescent="0.3">
      <c r="B23" t="s">
        <v>1422</v>
      </c>
      <c r="C23" s="60">
        <v>92500</v>
      </c>
    </row>
    <row r="24" spans="2:3" x14ac:dyDescent="0.3">
      <c r="B24" t="s">
        <v>96</v>
      </c>
      <c r="C24" s="60">
        <v>83500</v>
      </c>
    </row>
    <row r="25" spans="2:3" x14ac:dyDescent="0.3">
      <c r="B25" t="s">
        <v>1044</v>
      </c>
      <c r="C25" s="85">
        <v>91500</v>
      </c>
    </row>
  </sheetData>
  <phoneticPr fontId="26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Consolidated RWS</vt:lpstr>
      <vt:lpstr>Overdue Credits</vt:lpstr>
      <vt:lpstr>November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Samuel Obe</cp:lastModifiedBy>
  <cp:lastPrinted>2019-06-17T08:01:05Z</cp:lastPrinted>
  <dcterms:created xsi:type="dcterms:W3CDTF">2016-08-30T08:14:26Z</dcterms:created>
  <dcterms:modified xsi:type="dcterms:W3CDTF">2021-11-17T15:58:25Z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