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nami\wampstack-5.61\apache2\htdocs\creditrequest\uploads\templates\completed\"/>
    </mc:Choice>
  </mc:AlternateContent>
  <xr:revisionPtr revIDLastSave="0" documentId="13_ncr:1_{528F6104-D11D-4384-9690-081F1B05F1F4}" xr6:coauthVersionLast="47" xr6:coauthVersionMax="47" xr10:uidLastSave="{00000000-0000-0000-0000-000000000000}"/>
  <bookViews>
    <workbookView xWindow="-108" yWindow="-108" windowWidth="23256" windowHeight="12576" xr2:uid="{2125F8BD-FA2A-4875-B947-F81434D34CF0}"/>
  </bookViews>
  <sheets>
    <sheet name="South East" sheetId="2" r:id="rId1"/>
    <sheet name="OMMITTED CUSTOMERS" sheetId="5" r:id="rId2"/>
    <sheet name="Brand Prices" sheetId="4" state="hidden" r:id="rId3"/>
    <sheet name="Overdue Credits" sheetId="3" state="hidden" r:id="rId4"/>
  </sheets>
  <externalReferences>
    <externalReference r:id="rId5"/>
    <externalReference r:id="rId6"/>
    <externalReference r:id="rId7"/>
  </externalReferences>
  <definedNames>
    <definedName name="FXRate">'[1]July Credit Allocation'!$B$1</definedName>
    <definedName name="Manuel">'[2]September Allocation'!$B$1</definedName>
    <definedName name="overdue">'Overdue Credits'!$A$1:$D$420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04" i="2" l="1"/>
  <c r="AV104" i="2"/>
  <c r="AU104" i="2"/>
  <c r="AW104" i="2" s="1"/>
  <c r="AE104" i="2"/>
  <c r="AX103" i="2"/>
  <c r="AW103" i="2"/>
  <c r="AV103" i="2"/>
  <c r="AU103" i="2"/>
  <c r="AE103" i="2"/>
  <c r="AX102" i="2"/>
  <c r="AV102" i="2"/>
  <c r="AU102" i="2"/>
  <c r="AW102" i="2" s="1"/>
  <c r="AE102" i="2"/>
  <c r="AX101" i="2"/>
  <c r="AW101" i="2"/>
  <c r="AV101" i="2"/>
  <c r="AU101" i="2"/>
  <c r="AE101" i="2"/>
  <c r="AX100" i="2"/>
  <c r="AV100" i="2"/>
  <c r="AW100" i="2" s="1"/>
  <c r="AU100" i="2"/>
  <c r="AE100" i="2"/>
  <c r="AX99" i="2"/>
  <c r="AW99" i="2"/>
  <c r="AV99" i="2"/>
  <c r="AU99" i="2"/>
  <c r="AE99" i="2"/>
  <c r="AX98" i="2"/>
  <c r="AV98" i="2"/>
  <c r="AU98" i="2"/>
  <c r="AW98" i="2" s="1"/>
  <c r="AE98" i="2"/>
  <c r="AX97" i="2"/>
  <c r="AV97" i="2"/>
  <c r="AU97" i="2"/>
  <c r="AW97" i="2" s="1"/>
  <c r="AE97" i="2"/>
  <c r="AX96" i="2"/>
  <c r="AW96" i="2"/>
  <c r="AV96" i="2"/>
  <c r="AU96" i="2"/>
  <c r="AE96" i="2"/>
  <c r="AX95" i="2"/>
  <c r="AW95" i="2"/>
  <c r="AV95" i="2"/>
  <c r="AU95" i="2"/>
  <c r="AE95" i="2"/>
  <c r="AX94" i="2"/>
  <c r="AV94" i="2"/>
  <c r="AU94" i="2"/>
  <c r="AW94" i="2" s="1"/>
  <c r="AE94" i="2"/>
  <c r="AX93" i="2"/>
  <c r="AW93" i="2"/>
  <c r="AV93" i="2"/>
  <c r="AU93" i="2"/>
  <c r="AE93" i="2"/>
  <c r="AX92" i="2"/>
  <c r="AV92" i="2"/>
  <c r="AW92" i="2" s="1"/>
  <c r="AU92" i="2"/>
  <c r="AE92" i="2"/>
  <c r="AX91" i="2"/>
  <c r="AV91" i="2"/>
  <c r="AU91" i="2"/>
  <c r="AW91" i="2" s="1"/>
  <c r="AE91" i="2"/>
  <c r="AX90" i="2"/>
  <c r="AV90" i="2"/>
  <c r="AU90" i="2"/>
  <c r="AW90" i="2" s="1"/>
  <c r="AE90" i="2"/>
  <c r="AX89" i="2"/>
  <c r="AV89" i="2"/>
  <c r="AU89" i="2"/>
  <c r="AW89" i="2" s="1"/>
  <c r="AE89" i="2"/>
  <c r="AX88" i="2"/>
  <c r="AW88" i="2"/>
  <c r="AV88" i="2"/>
  <c r="AU88" i="2"/>
  <c r="AE88" i="2"/>
  <c r="AX87" i="2"/>
  <c r="AW87" i="2"/>
  <c r="AV87" i="2"/>
  <c r="AU87" i="2"/>
  <c r="AE87" i="2"/>
  <c r="AX86" i="2"/>
  <c r="AV86" i="2"/>
  <c r="AU86" i="2"/>
  <c r="AW86" i="2" s="1"/>
  <c r="AE86" i="2"/>
  <c r="AX85" i="2"/>
  <c r="AW85" i="2"/>
  <c r="AV85" i="2"/>
  <c r="AU85" i="2"/>
  <c r="AE85" i="2"/>
  <c r="AX84" i="2"/>
  <c r="AV84" i="2"/>
  <c r="AW84" i="2" s="1"/>
  <c r="AU84" i="2"/>
  <c r="AE84" i="2"/>
  <c r="AX83" i="2"/>
  <c r="AV83" i="2"/>
  <c r="AU83" i="2"/>
  <c r="AW83" i="2" s="1"/>
  <c r="AE83" i="2"/>
  <c r="AX82" i="2"/>
  <c r="AV82" i="2"/>
  <c r="AU82" i="2"/>
  <c r="AW82" i="2" s="1"/>
  <c r="AE82" i="2"/>
  <c r="AX81" i="2"/>
  <c r="AV81" i="2"/>
  <c r="AU81" i="2"/>
  <c r="AW81" i="2" s="1"/>
  <c r="AE81" i="2"/>
  <c r="AX80" i="2"/>
  <c r="AW80" i="2"/>
  <c r="AV80" i="2"/>
  <c r="AU80" i="2"/>
  <c r="AE80" i="2"/>
  <c r="AX79" i="2"/>
  <c r="AW79" i="2"/>
  <c r="AV79" i="2"/>
  <c r="AU79" i="2"/>
  <c r="AE79" i="2"/>
  <c r="AX78" i="2"/>
  <c r="AV78" i="2"/>
  <c r="AU78" i="2"/>
  <c r="AW78" i="2" s="1"/>
  <c r="AE78" i="2"/>
  <c r="AX77" i="2"/>
  <c r="AW77" i="2"/>
  <c r="AV77" i="2"/>
  <c r="AU77" i="2"/>
  <c r="AE77" i="2"/>
  <c r="AX76" i="2"/>
  <c r="AV76" i="2"/>
  <c r="AW76" i="2" s="1"/>
  <c r="AU76" i="2"/>
  <c r="AE76" i="2"/>
  <c r="AX75" i="2"/>
  <c r="AV75" i="2"/>
  <c r="AU75" i="2"/>
  <c r="AW75" i="2" s="1"/>
  <c r="AE75" i="2"/>
  <c r="AX74" i="2"/>
  <c r="AV74" i="2"/>
  <c r="AU74" i="2"/>
  <c r="AW74" i="2" s="1"/>
  <c r="AE74" i="2"/>
  <c r="AX73" i="2"/>
  <c r="AV73" i="2"/>
  <c r="AU73" i="2"/>
  <c r="AW73" i="2" s="1"/>
  <c r="AE73" i="2"/>
  <c r="AX72" i="2"/>
  <c r="AW72" i="2"/>
  <c r="AV72" i="2"/>
  <c r="AU72" i="2"/>
  <c r="AE72" i="2"/>
  <c r="AX71" i="2"/>
  <c r="AW71" i="2"/>
  <c r="AV71" i="2"/>
  <c r="AU71" i="2"/>
  <c r="AE71" i="2"/>
  <c r="AX70" i="2"/>
  <c r="AV70" i="2"/>
  <c r="AU70" i="2"/>
  <c r="AW70" i="2" s="1"/>
  <c r="AE70" i="2"/>
  <c r="AX69" i="2"/>
  <c r="AW69" i="2"/>
  <c r="AV69" i="2"/>
  <c r="AU69" i="2"/>
  <c r="AE69" i="2"/>
  <c r="AX68" i="2"/>
  <c r="AV68" i="2"/>
  <c r="AW68" i="2" s="1"/>
  <c r="AU68" i="2"/>
  <c r="AE68" i="2"/>
  <c r="AX67" i="2"/>
  <c r="AV67" i="2"/>
  <c r="AU67" i="2"/>
  <c r="AW67" i="2" s="1"/>
  <c r="AE67" i="2"/>
  <c r="AX66" i="2"/>
  <c r="AV66" i="2"/>
  <c r="AU66" i="2"/>
  <c r="AW66" i="2" s="1"/>
  <c r="AE66" i="2"/>
  <c r="AX65" i="2"/>
  <c r="AV65" i="2"/>
  <c r="AU65" i="2"/>
  <c r="AW65" i="2" s="1"/>
  <c r="AE65" i="2"/>
  <c r="AX64" i="2"/>
  <c r="AW64" i="2"/>
  <c r="AV64" i="2"/>
  <c r="AU64" i="2"/>
  <c r="AE64" i="2"/>
  <c r="AX63" i="2"/>
  <c r="AW63" i="2"/>
  <c r="AV63" i="2"/>
  <c r="AU63" i="2"/>
  <c r="AE63" i="2"/>
  <c r="AX62" i="2"/>
  <c r="AV62" i="2"/>
  <c r="AU62" i="2"/>
  <c r="AW62" i="2" s="1"/>
  <c r="AE62" i="2"/>
  <c r="AX61" i="2"/>
  <c r="AW61" i="2"/>
  <c r="AV61" i="2"/>
  <c r="AU61" i="2"/>
  <c r="AE61" i="2"/>
  <c r="AX60" i="2"/>
  <c r="AV60" i="2"/>
  <c r="AW60" i="2" s="1"/>
  <c r="AU60" i="2"/>
  <c r="AE60" i="2"/>
  <c r="AX59" i="2"/>
  <c r="AW59" i="2"/>
  <c r="AV59" i="2"/>
  <c r="AU59" i="2"/>
  <c r="AE59" i="2"/>
  <c r="AX58" i="2"/>
  <c r="AV58" i="2"/>
  <c r="AU58" i="2"/>
  <c r="AW58" i="2" s="1"/>
  <c r="AE58" i="2"/>
  <c r="AX57" i="2"/>
  <c r="AV57" i="2"/>
  <c r="AU57" i="2"/>
  <c r="AW57" i="2" s="1"/>
  <c r="AE57" i="2"/>
  <c r="AX56" i="2"/>
  <c r="AW56" i="2"/>
  <c r="AV56" i="2"/>
  <c r="AU56" i="2"/>
  <c r="AE56" i="2"/>
  <c r="AX55" i="2"/>
  <c r="AW55" i="2"/>
  <c r="AV55" i="2"/>
  <c r="AU55" i="2"/>
  <c r="AE55" i="2"/>
  <c r="AX54" i="2"/>
  <c r="AV54" i="2"/>
  <c r="AU54" i="2"/>
  <c r="AW54" i="2" s="1"/>
  <c r="AE54" i="2"/>
  <c r="AX53" i="2"/>
  <c r="AW53" i="2"/>
  <c r="AV53" i="2"/>
  <c r="AU53" i="2"/>
  <c r="AE53" i="2"/>
  <c r="AX52" i="2"/>
  <c r="AV52" i="2"/>
  <c r="AW52" i="2" s="1"/>
  <c r="AU52" i="2"/>
  <c r="AE52" i="2"/>
  <c r="AX51" i="2"/>
  <c r="AW51" i="2"/>
  <c r="AV51" i="2"/>
  <c r="AU51" i="2"/>
  <c r="AE51" i="2"/>
  <c r="AX50" i="2"/>
  <c r="AV50" i="2"/>
  <c r="AU50" i="2"/>
  <c r="AW50" i="2" s="1"/>
  <c r="AE50" i="2"/>
  <c r="AX49" i="2"/>
  <c r="AV49" i="2"/>
  <c r="AU49" i="2"/>
  <c r="AW49" i="2" s="1"/>
  <c r="AE49" i="2"/>
  <c r="AX48" i="2"/>
  <c r="AW48" i="2"/>
  <c r="AV48" i="2"/>
  <c r="AU48" i="2"/>
  <c r="AE48" i="2"/>
  <c r="AX47" i="2"/>
  <c r="AW47" i="2"/>
  <c r="AV47" i="2"/>
  <c r="AU47" i="2"/>
  <c r="AE47" i="2"/>
  <c r="AX46" i="2"/>
  <c r="AV46" i="2"/>
  <c r="AU46" i="2"/>
  <c r="AW46" i="2" s="1"/>
  <c r="AE46" i="2"/>
  <c r="AX45" i="2"/>
  <c r="AW45" i="2"/>
  <c r="AV45" i="2"/>
  <c r="AU45" i="2"/>
  <c r="AE45" i="2"/>
  <c r="AX44" i="2"/>
  <c r="AV44" i="2"/>
  <c r="AW44" i="2" s="1"/>
  <c r="AU44" i="2"/>
  <c r="AE44" i="2"/>
  <c r="AX43" i="2"/>
  <c r="AW43" i="2"/>
  <c r="AV43" i="2"/>
  <c r="AU43" i="2"/>
  <c r="AE43" i="2"/>
  <c r="AX42" i="2"/>
  <c r="AV42" i="2"/>
  <c r="AU42" i="2"/>
  <c r="AW42" i="2" s="1"/>
  <c r="AE42" i="2"/>
  <c r="AX41" i="2"/>
  <c r="AV41" i="2"/>
  <c r="AU41" i="2"/>
  <c r="AW41" i="2" s="1"/>
  <c r="AE41" i="2"/>
  <c r="AX40" i="2"/>
  <c r="AW40" i="2"/>
  <c r="AV40" i="2"/>
  <c r="AU40" i="2"/>
  <c r="AE40" i="2"/>
  <c r="AX39" i="2"/>
  <c r="AW39" i="2"/>
  <c r="AV39" i="2"/>
  <c r="AU39" i="2"/>
  <c r="AE39" i="2"/>
  <c r="AX38" i="2"/>
  <c r="AV38" i="2"/>
  <c r="AU38" i="2"/>
  <c r="AW38" i="2" s="1"/>
  <c r="AE38" i="2"/>
  <c r="AX37" i="2"/>
  <c r="AW37" i="2"/>
  <c r="AV37" i="2"/>
  <c r="AU37" i="2"/>
  <c r="AE37" i="2"/>
  <c r="AX36" i="2"/>
  <c r="AV36" i="2"/>
  <c r="AW36" i="2" s="1"/>
  <c r="AU36" i="2"/>
  <c r="AE36" i="2"/>
  <c r="AX35" i="2"/>
  <c r="AW35" i="2"/>
  <c r="AV35" i="2"/>
  <c r="AU35" i="2"/>
  <c r="AE35" i="2"/>
  <c r="AX34" i="2"/>
  <c r="AV34" i="2"/>
  <c r="AU34" i="2"/>
  <c r="AW34" i="2" s="1"/>
  <c r="AE34" i="2"/>
  <c r="AX33" i="2"/>
  <c r="AV33" i="2"/>
  <c r="AU33" i="2"/>
  <c r="AW33" i="2" s="1"/>
  <c r="AE33" i="2"/>
  <c r="AX32" i="2"/>
  <c r="AW32" i="2"/>
  <c r="AV32" i="2"/>
  <c r="AU32" i="2"/>
  <c r="AE32" i="2"/>
  <c r="AX31" i="2"/>
  <c r="AW31" i="2"/>
  <c r="AV31" i="2"/>
  <c r="AU31" i="2"/>
  <c r="AE31" i="2"/>
  <c r="AX30" i="2"/>
  <c r="AV30" i="2"/>
  <c r="AU30" i="2"/>
  <c r="AW30" i="2" s="1"/>
  <c r="AE30" i="2"/>
  <c r="AX29" i="2"/>
  <c r="AV29" i="2"/>
  <c r="AW29" i="2" s="1"/>
  <c r="AU29" i="2"/>
  <c r="AE29" i="2"/>
  <c r="AX28" i="2"/>
  <c r="AV28" i="2"/>
  <c r="AW28" i="2" s="1"/>
  <c r="AU28" i="2"/>
  <c r="AE28" i="2"/>
  <c r="AX27" i="2"/>
  <c r="AW27" i="2"/>
  <c r="AV27" i="2"/>
  <c r="AU27" i="2"/>
  <c r="AE27" i="2"/>
  <c r="AX26" i="2"/>
  <c r="AV26" i="2"/>
  <c r="AU26" i="2"/>
  <c r="AW26" i="2" s="1"/>
  <c r="AE26" i="2"/>
  <c r="AC26" i="2"/>
  <c r="G26" i="2"/>
  <c r="AX25" i="2"/>
  <c r="AU25" i="2"/>
  <c r="AE25" i="2"/>
  <c r="AC25" i="2"/>
  <c r="AV25" i="2" s="1"/>
  <c r="AW25" i="2" s="1"/>
  <c r="G25" i="2"/>
  <c r="AX24" i="2"/>
  <c r="AU24" i="2"/>
  <c r="AE24" i="2"/>
  <c r="AC24" i="2"/>
  <c r="AV24" i="2" s="1"/>
  <c r="AW24" i="2" s="1"/>
  <c r="G24" i="2"/>
  <c r="AX23" i="2"/>
  <c r="AU23" i="2"/>
  <c r="AW23" i="2" s="1"/>
  <c r="AE23" i="2"/>
  <c r="AC23" i="2"/>
  <c r="AV23" i="2" s="1"/>
  <c r="G23" i="2"/>
  <c r="AX22" i="2"/>
  <c r="AV22" i="2"/>
  <c r="AU22" i="2"/>
  <c r="AW22" i="2" s="1"/>
  <c r="AE22" i="2"/>
  <c r="AC22" i="2"/>
  <c r="G22" i="2"/>
  <c r="AX21" i="2"/>
  <c r="AU21" i="2"/>
  <c r="AE21" i="2"/>
  <c r="AC21" i="2"/>
  <c r="AV21" i="2" s="1"/>
  <c r="AW21" i="2" s="1"/>
  <c r="G21" i="2"/>
  <c r="AX20" i="2"/>
  <c r="AU20" i="2"/>
  <c r="AE20" i="2"/>
  <c r="AC20" i="2"/>
  <c r="AV20" i="2" s="1"/>
  <c r="AW20" i="2" s="1"/>
  <c r="G20" i="2"/>
  <c r="AX19" i="2"/>
  <c r="AV19" i="2"/>
  <c r="AW19" i="2" s="1"/>
  <c r="AU19" i="2"/>
  <c r="AE19" i="2"/>
  <c r="AC19" i="2"/>
  <c r="G19" i="2"/>
  <c r="AX18" i="2"/>
  <c r="AV18" i="2"/>
  <c r="AU18" i="2"/>
  <c r="AW18" i="2" s="1"/>
  <c r="AE18" i="2"/>
  <c r="AC18" i="2"/>
  <c r="G18" i="2"/>
  <c r="AX17" i="2"/>
  <c r="AU17" i="2"/>
  <c r="AE17" i="2"/>
  <c r="AC17" i="2"/>
  <c r="AV17" i="2" s="1"/>
  <c r="AW17" i="2" s="1"/>
  <c r="G17" i="2"/>
  <c r="AX16" i="2"/>
  <c r="AU16" i="2"/>
  <c r="AE16" i="2"/>
  <c r="AC16" i="2"/>
  <c r="AV16" i="2" s="1"/>
  <c r="AW16" i="2" s="1"/>
  <c r="G16" i="2"/>
  <c r="AX15" i="2"/>
  <c r="AU15" i="2"/>
  <c r="AE15" i="2"/>
  <c r="AC15" i="2"/>
  <c r="AV15" i="2" s="1"/>
  <c r="G15" i="2"/>
  <c r="AX14" i="2"/>
  <c r="AV14" i="2"/>
  <c r="AU14" i="2"/>
  <c r="AW14" i="2" s="1"/>
  <c r="AE14" i="2"/>
  <c r="AC14" i="2"/>
  <c r="G14" i="2"/>
  <c r="AX13" i="2"/>
  <c r="AU13" i="2"/>
  <c r="AE13" i="2"/>
  <c r="AC13" i="2"/>
  <c r="AV13" i="2" s="1"/>
  <c r="AW13" i="2" s="1"/>
  <c r="G13" i="2"/>
  <c r="AX12" i="2"/>
  <c r="AU12" i="2"/>
  <c r="AE12" i="2"/>
  <c r="AC12" i="2"/>
  <c r="AV12" i="2" s="1"/>
  <c r="AW12" i="2" s="1"/>
  <c r="G12" i="2"/>
  <c r="AX11" i="2"/>
  <c r="AV11" i="2"/>
  <c r="AW11" i="2" s="1"/>
  <c r="AU11" i="2"/>
  <c r="AE11" i="2"/>
  <c r="AC11" i="2"/>
  <c r="G11" i="2"/>
  <c r="AX10" i="2"/>
  <c r="AV10" i="2"/>
  <c r="AU10" i="2"/>
  <c r="AW10" i="2" s="1"/>
  <c r="AE10" i="2"/>
  <c r="AC10" i="2"/>
  <c r="G10" i="2"/>
  <c r="AX9" i="2"/>
  <c r="AU9" i="2"/>
  <c r="AW9" i="2" s="1"/>
  <c r="AE9" i="2"/>
  <c r="AC9" i="2"/>
  <c r="AV9" i="2" s="1"/>
  <c r="G9" i="2"/>
  <c r="AX201" i="5"/>
  <c r="AU201" i="5"/>
  <c r="AE201" i="5"/>
  <c r="AC201" i="5"/>
  <c r="AV201" i="5" s="1"/>
  <c r="G201" i="5"/>
  <c r="AX200" i="5"/>
  <c r="AU200" i="5"/>
  <c r="AE200" i="5"/>
  <c r="AC200" i="5"/>
  <c r="AV200" i="5" s="1"/>
  <c r="AW200" i="5" s="1"/>
  <c r="G200" i="5"/>
  <c r="AX199" i="5"/>
  <c r="AU199" i="5"/>
  <c r="AE199" i="5"/>
  <c r="AC199" i="5"/>
  <c r="AV199" i="5" s="1"/>
  <c r="AW199" i="5" s="1"/>
  <c r="G199" i="5"/>
  <c r="AX198" i="5"/>
  <c r="AW198" i="5"/>
  <c r="AV198" i="5"/>
  <c r="AU198" i="5"/>
  <c r="AE198" i="5"/>
  <c r="AC198" i="5"/>
  <c r="G198" i="5"/>
  <c r="AX197" i="5"/>
  <c r="AV197" i="5"/>
  <c r="AU197" i="5"/>
  <c r="AW197" i="5" s="1"/>
  <c r="AE197" i="5"/>
  <c r="AC197" i="5"/>
  <c r="G197" i="5"/>
  <c r="AX196" i="5"/>
  <c r="AU196" i="5"/>
  <c r="AW196" i="5" s="1"/>
  <c r="AE196" i="5"/>
  <c r="AC196" i="5"/>
  <c r="AV196" i="5" s="1"/>
  <c r="G196" i="5"/>
  <c r="AX195" i="5"/>
  <c r="AU195" i="5"/>
  <c r="AE195" i="5"/>
  <c r="AC195" i="5"/>
  <c r="AV195" i="5" s="1"/>
  <c r="AW195" i="5" s="1"/>
  <c r="G195" i="5"/>
  <c r="AX194" i="5"/>
  <c r="AU194" i="5"/>
  <c r="AW194" i="5" s="1"/>
  <c r="AE194" i="5"/>
  <c r="AC194" i="5"/>
  <c r="AV194" i="5" s="1"/>
  <c r="G194" i="5"/>
  <c r="AX193" i="5"/>
  <c r="AU193" i="5"/>
  <c r="AE193" i="5"/>
  <c r="AC193" i="5"/>
  <c r="AV193" i="5" s="1"/>
  <c r="G193" i="5"/>
  <c r="AX192" i="5"/>
  <c r="AU192" i="5"/>
  <c r="AE192" i="5"/>
  <c r="AC192" i="5"/>
  <c r="AV192" i="5" s="1"/>
  <c r="AW192" i="5" s="1"/>
  <c r="G192" i="5"/>
  <c r="AX191" i="5"/>
  <c r="AU191" i="5"/>
  <c r="AE191" i="5"/>
  <c r="AC191" i="5"/>
  <c r="AV191" i="5" s="1"/>
  <c r="AW191" i="5" s="1"/>
  <c r="G191" i="5"/>
  <c r="AX190" i="5"/>
  <c r="AW190" i="5"/>
  <c r="AV190" i="5"/>
  <c r="AU190" i="5"/>
  <c r="AE190" i="5"/>
  <c r="AC190" i="5"/>
  <c r="G190" i="5"/>
  <c r="AX189" i="5"/>
  <c r="AV189" i="5"/>
  <c r="AU189" i="5"/>
  <c r="AW189" i="5" s="1"/>
  <c r="AE189" i="5"/>
  <c r="AC189" i="5"/>
  <c r="G189" i="5"/>
  <c r="AX188" i="5"/>
  <c r="AU188" i="5"/>
  <c r="AW188" i="5" s="1"/>
  <c r="AE188" i="5"/>
  <c r="AC188" i="5"/>
  <c r="AV188" i="5" s="1"/>
  <c r="G188" i="5"/>
  <c r="AX187" i="5"/>
  <c r="AU187" i="5"/>
  <c r="AE187" i="5"/>
  <c r="AC187" i="5"/>
  <c r="AV187" i="5" s="1"/>
  <c r="AW187" i="5" s="1"/>
  <c r="G187" i="5"/>
  <c r="AX186" i="5"/>
  <c r="AU186" i="5"/>
  <c r="AE186" i="5"/>
  <c r="AC186" i="5"/>
  <c r="AV186" i="5" s="1"/>
  <c r="G186" i="5"/>
  <c r="AX185" i="5"/>
  <c r="AU185" i="5"/>
  <c r="AW185" i="5" s="1"/>
  <c r="AE185" i="5"/>
  <c r="AC185" i="5"/>
  <c r="AV185" i="5" s="1"/>
  <c r="G185" i="5"/>
  <c r="AX184" i="5"/>
  <c r="AU184" i="5"/>
  <c r="AE184" i="5"/>
  <c r="AC184" i="5"/>
  <c r="AV184" i="5" s="1"/>
  <c r="AW184" i="5" s="1"/>
  <c r="G184" i="5"/>
  <c r="AX183" i="5"/>
  <c r="AU183" i="5"/>
  <c r="AE183" i="5"/>
  <c r="AC183" i="5"/>
  <c r="AV183" i="5" s="1"/>
  <c r="AW183" i="5" s="1"/>
  <c r="G183" i="5"/>
  <c r="AX182" i="5"/>
  <c r="AW182" i="5"/>
  <c r="AV182" i="5"/>
  <c r="AU182" i="5"/>
  <c r="AE182" i="5"/>
  <c r="AC182" i="5"/>
  <c r="G182" i="5"/>
  <c r="AX181" i="5"/>
  <c r="AV181" i="5"/>
  <c r="AU181" i="5"/>
  <c r="AW181" i="5" s="1"/>
  <c r="AE181" i="5"/>
  <c r="AC181" i="5"/>
  <c r="G181" i="5"/>
  <c r="AX180" i="5"/>
  <c r="AU180" i="5"/>
  <c r="AE180" i="5"/>
  <c r="AC180" i="5"/>
  <c r="AV180" i="5" s="1"/>
  <c r="G180" i="5"/>
  <c r="AX179" i="5"/>
  <c r="AU179" i="5"/>
  <c r="AE179" i="5"/>
  <c r="AC179" i="5"/>
  <c r="AV179" i="5" s="1"/>
  <c r="AW179" i="5" s="1"/>
  <c r="G179" i="5"/>
  <c r="AX178" i="5"/>
  <c r="AU178" i="5"/>
  <c r="AE178" i="5"/>
  <c r="AC178" i="5"/>
  <c r="AV178" i="5" s="1"/>
  <c r="G178" i="5"/>
  <c r="AX177" i="5"/>
  <c r="AU177" i="5"/>
  <c r="AE177" i="5"/>
  <c r="AC177" i="5"/>
  <c r="AV177" i="5" s="1"/>
  <c r="G177" i="5"/>
  <c r="AX176" i="5"/>
  <c r="AU176" i="5"/>
  <c r="AE176" i="5"/>
  <c r="AC176" i="5"/>
  <c r="AV176" i="5" s="1"/>
  <c r="AW176" i="5" s="1"/>
  <c r="G176" i="5"/>
  <c r="AX175" i="5"/>
  <c r="AU175" i="5"/>
  <c r="AE175" i="5"/>
  <c r="AC175" i="5"/>
  <c r="AV175" i="5" s="1"/>
  <c r="AW175" i="5" s="1"/>
  <c r="G175" i="5"/>
  <c r="AX174" i="5"/>
  <c r="AW174" i="5"/>
  <c r="AV174" i="5"/>
  <c r="AU174" i="5"/>
  <c r="AE174" i="5"/>
  <c r="AC174" i="5"/>
  <c r="G174" i="5"/>
  <c r="AX173" i="5"/>
  <c r="AV173" i="5"/>
  <c r="AU173" i="5"/>
  <c r="AW173" i="5" s="1"/>
  <c r="AE173" i="5"/>
  <c r="AC173" i="5"/>
  <c r="G173" i="5"/>
  <c r="AX172" i="5"/>
  <c r="AU172" i="5"/>
  <c r="AW172" i="5" s="1"/>
  <c r="AE172" i="5"/>
  <c r="AC172" i="5"/>
  <c r="AV172" i="5" s="1"/>
  <c r="G172" i="5"/>
  <c r="AX171" i="5"/>
  <c r="AU171" i="5"/>
  <c r="AE171" i="5"/>
  <c r="AC171" i="5"/>
  <c r="AV171" i="5" s="1"/>
  <c r="AW171" i="5" s="1"/>
  <c r="G171" i="5"/>
  <c r="AX170" i="5"/>
  <c r="AU170" i="5"/>
  <c r="AE170" i="5"/>
  <c r="AC170" i="5"/>
  <c r="AV170" i="5" s="1"/>
  <c r="G170" i="5"/>
  <c r="AX169" i="5"/>
  <c r="AU169" i="5"/>
  <c r="AW169" i="5" s="1"/>
  <c r="AE169" i="5"/>
  <c r="AC169" i="5"/>
  <c r="AV169" i="5" s="1"/>
  <c r="G169" i="5"/>
  <c r="AX168" i="5"/>
  <c r="AU168" i="5"/>
  <c r="AE168" i="5"/>
  <c r="AC168" i="5"/>
  <c r="AV168" i="5" s="1"/>
  <c r="AW168" i="5" s="1"/>
  <c r="G168" i="5"/>
  <c r="AX167" i="5"/>
  <c r="AU167" i="5"/>
  <c r="AE167" i="5"/>
  <c r="AC167" i="5"/>
  <c r="AV167" i="5" s="1"/>
  <c r="AW167" i="5" s="1"/>
  <c r="G167" i="5"/>
  <c r="AX166" i="5"/>
  <c r="AW166" i="5"/>
  <c r="AV166" i="5"/>
  <c r="AU166" i="5"/>
  <c r="AE166" i="5"/>
  <c r="AC166" i="5"/>
  <c r="G166" i="5"/>
  <c r="AX165" i="5"/>
  <c r="AV165" i="5"/>
  <c r="AU165" i="5"/>
  <c r="AW165" i="5" s="1"/>
  <c r="AE165" i="5"/>
  <c r="AC165" i="5"/>
  <c r="G165" i="5"/>
  <c r="AX164" i="5"/>
  <c r="AU164" i="5"/>
  <c r="AE164" i="5"/>
  <c r="AC164" i="5"/>
  <c r="AV164" i="5" s="1"/>
  <c r="G164" i="5"/>
  <c r="AX163" i="5"/>
  <c r="AU163" i="5"/>
  <c r="AE163" i="5"/>
  <c r="AC163" i="5"/>
  <c r="AV163" i="5" s="1"/>
  <c r="AW163" i="5" s="1"/>
  <c r="G163" i="5"/>
  <c r="AX162" i="5"/>
  <c r="AU162" i="5"/>
  <c r="AE162" i="5"/>
  <c r="AC162" i="5"/>
  <c r="AV162" i="5" s="1"/>
  <c r="G162" i="5"/>
  <c r="AX161" i="5"/>
  <c r="AU161" i="5"/>
  <c r="AW161" i="5" s="1"/>
  <c r="AE161" i="5"/>
  <c r="AC161" i="5"/>
  <c r="AV161" i="5" s="1"/>
  <c r="G161" i="5"/>
  <c r="AX160" i="5"/>
  <c r="AV160" i="5"/>
  <c r="AW160" i="5" s="1"/>
  <c r="AU160" i="5"/>
  <c r="AE160" i="5"/>
  <c r="AC160" i="5"/>
  <c r="G160" i="5"/>
  <c r="AX159" i="5"/>
  <c r="AU159" i="5"/>
  <c r="AE159" i="5"/>
  <c r="AC159" i="5"/>
  <c r="AV159" i="5" s="1"/>
  <c r="AW159" i="5" s="1"/>
  <c r="G159" i="5"/>
  <c r="AX158" i="5"/>
  <c r="AW158" i="5"/>
  <c r="AV158" i="5"/>
  <c r="AU158" i="5"/>
  <c r="AE158" i="5"/>
  <c r="AC158" i="5"/>
  <c r="G158" i="5"/>
  <c r="AX157" i="5"/>
  <c r="AV157" i="5"/>
  <c r="AU157" i="5"/>
  <c r="AW157" i="5" s="1"/>
  <c r="AE157" i="5"/>
  <c r="AC157" i="5"/>
  <c r="G157" i="5"/>
  <c r="AX156" i="5"/>
  <c r="AU156" i="5"/>
  <c r="AW156" i="5" s="1"/>
  <c r="AE156" i="5"/>
  <c r="AC156" i="5"/>
  <c r="AV156" i="5" s="1"/>
  <c r="G156" i="5"/>
  <c r="AX155" i="5"/>
  <c r="AU155" i="5"/>
  <c r="AE155" i="5"/>
  <c r="AC155" i="5"/>
  <c r="AV155" i="5" s="1"/>
  <c r="AW155" i="5" s="1"/>
  <c r="G155" i="5"/>
  <c r="AX154" i="5"/>
  <c r="AU154" i="5"/>
  <c r="AW154" i="5" s="1"/>
  <c r="AE154" i="5"/>
  <c r="AC154" i="5"/>
  <c r="AV154" i="5" s="1"/>
  <c r="G154" i="5"/>
  <c r="AX153" i="5"/>
  <c r="AU153" i="5"/>
  <c r="AE153" i="5"/>
  <c r="AC153" i="5"/>
  <c r="AV153" i="5" s="1"/>
  <c r="G153" i="5"/>
  <c r="AX152" i="5"/>
  <c r="AV152" i="5"/>
  <c r="AW152" i="5" s="1"/>
  <c r="AU152" i="5"/>
  <c r="AE152" i="5"/>
  <c r="AC152" i="5"/>
  <c r="G152" i="5"/>
  <c r="AX151" i="5"/>
  <c r="AU151" i="5"/>
  <c r="AE151" i="5"/>
  <c r="AC151" i="5"/>
  <c r="AV151" i="5" s="1"/>
  <c r="AW151" i="5" s="1"/>
  <c r="G151" i="5"/>
  <c r="AX150" i="5"/>
  <c r="AW150" i="5"/>
  <c r="AV150" i="5"/>
  <c r="AU150" i="5"/>
  <c r="AE150" i="5"/>
  <c r="AC150" i="5"/>
  <c r="G150" i="5"/>
  <c r="AX149" i="5"/>
  <c r="AV149" i="5"/>
  <c r="AU149" i="5"/>
  <c r="AW149" i="5" s="1"/>
  <c r="AE149" i="5"/>
  <c r="AC149" i="5"/>
  <c r="G149" i="5"/>
  <c r="AX148" i="5"/>
  <c r="AU148" i="5"/>
  <c r="AE148" i="5"/>
  <c r="AC148" i="5"/>
  <c r="AV148" i="5" s="1"/>
  <c r="G148" i="5"/>
  <c r="AX147" i="5"/>
  <c r="AU147" i="5"/>
  <c r="AE147" i="5"/>
  <c r="AC147" i="5"/>
  <c r="AV147" i="5" s="1"/>
  <c r="AW147" i="5" s="1"/>
  <c r="G147" i="5"/>
  <c r="AX146" i="5"/>
  <c r="AU146" i="5"/>
  <c r="AE146" i="5"/>
  <c r="AC146" i="5"/>
  <c r="AV146" i="5" s="1"/>
  <c r="G146" i="5"/>
  <c r="AX145" i="5"/>
  <c r="AU145" i="5"/>
  <c r="AW145" i="5" s="1"/>
  <c r="AE145" i="5"/>
  <c r="AC145" i="5"/>
  <c r="AV145" i="5" s="1"/>
  <c r="G145" i="5"/>
  <c r="AX144" i="5"/>
  <c r="AV144" i="5"/>
  <c r="AW144" i="5" s="1"/>
  <c r="AU144" i="5"/>
  <c r="AE144" i="5"/>
  <c r="AC144" i="5"/>
  <c r="G144" i="5"/>
  <c r="AX143" i="5"/>
  <c r="AU143" i="5"/>
  <c r="AE143" i="5"/>
  <c r="AC143" i="5"/>
  <c r="AV143" i="5" s="1"/>
  <c r="AW143" i="5" s="1"/>
  <c r="G143" i="5"/>
  <c r="AX142" i="5"/>
  <c r="AW142" i="5"/>
  <c r="AV142" i="5"/>
  <c r="AU142" i="5"/>
  <c r="AE142" i="5"/>
  <c r="AC142" i="5"/>
  <c r="G142" i="5"/>
  <c r="AX141" i="5"/>
  <c r="AV141" i="5"/>
  <c r="AU141" i="5"/>
  <c r="AW141" i="5" s="1"/>
  <c r="AE141" i="5"/>
  <c r="AC141" i="5"/>
  <c r="G141" i="5"/>
  <c r="AX140" i="5"/>
  <c r="AU140" i="5"/>
  <c r="AW140" i="5" s="1"/>
  <c r="AE140" i="5"/>
  <c r="AC140" i="5"/>
  <c r="AV140" i="5" s="1"/>
  <c r="G140" i="5"/>
  <c r="AX139" i="5"/>
  <c r="AU139" i="5"/>
  <c r="AE139" i="5"/>
  <c r="AC139" i="5"/>
  <c r="AV139" i="5" s="1"/>
  <c r="AW139" i="5" s="1"/>
  <c r="G139" i="5"/>
  <c r="AX138" i="5"/>
  <c r="AU138" i="5"/>
  <c r="AW138" i="5" s="1"/>
  <c r="AE138" i="5"/>
  <c r="AC138" i="5"/>
  <c r="AV138" i="5" s="1"/>
  <c r="G138" i="5"/>
  <c r="AX137" i="5"/>
  <c r="AU137" i="5"/>
  <c r="AE137" i="5"/>
  <c r="AC137" i="5"/>
  <c r="AV137" i="5" s="1"/>
  <c r="G137" i="5"/>
  <c r="AX136" i="5"/>
  <c r="AV136" i="5"/>
  <c r="AW136" i="5" s="1"/>
  <c r="AU136" i="5"/>
  <c r="AE136" i="5"/>
  <c r="AC136" i="5"/>
  <c r="G136" i="5"/>
  <c r="AX135" i="5"/>
  <c r="AU135" i="5"/>
  <c r="AE135" i="5"/>
  <c r="AC135" i="5"/>
  <c r="AV135" i="5" s="1"/>
  <c r="AW135" i="5" s="1"/>
  <c r="G135" i="5"/>
  <c r="AX134" i="5"/>
  <c r="AV134" i="5"/>
  <c r="AW134" i="5" s="1"/>
  <c r="AU134" i="5"/>
  <c r="AE134" i="5"/>
  <c r="AC134" i="5"/>
  <c r="G134" i="5"/>
  <c r="AX133" i="5"/>
  <c r="AV133" i="5"/>
  <c r="AU133" i="5"/>
  <c r="AW133" i="5" s="1"/>
  <c r="AE133" i="5"/>
  <c r="AC133" i="5"/>
  <c r="G133" i="5"/>
  <c r="AX132" i="5"/>
  <c r="AV132" i="5"/>
  <c r="AU132" i="5"/>
  <c r="AW132" i="5" s="1"/>
  <c r="AE132" i="5"/>
  <c r="AC132" i="5"/>
  <c r="G132" i="5"/>
  <c r="AX131" i="5"/>
  <c r="AU131" i="5"/>
  <c r="AE131" i="5"/>
  <c r="AC131" i="5"/>
  <c r="AV131" i="5" s="1"/>
  <c r="AW131" i="5" s="1"/>
  <c r="G131" i="5"/>
  <c r="AX130" i="5"/>
  <c r="AV130" i="5"/>
  <c r="AU130" i="5"/>
  <c r="AW130" i="5" s="1"/>
  <c r="AE130" i="5"/>
  <c r="AC130" i="5"/>
  <c r="G130" i="5"/>
  <c r="AX129" i="5"/>
  <c r="AU129" i="5"/>
  <c r="AW129" i="5" s="1"/>
  <c r="AE129" i="5"/>
  <c r="AC129" i="5"/>
  <c r="AV129" i="5" s="1"/>
  <c r="G129" i="5"/>
  <c r="AX128" i="5"/>
  <c r="AW128" i="5"/>
  <c r="AV128" i="5"/>
  <c r="AU128" i="5"/>
  <c r="AE128" i="5"/>
  <c r="AC128" i="5"/>
  <c r="G128" i="5"/>
  <c r="AX127" i="5"/>
  <c r="AV127" i="5"/>
  <c r="AW127" i="5" s="1"/>
  <c r="AU127" i="5"/>
  <c r="AE127" i="5"/>
  <c r="AC127" i="5"/>
  <c r="G127" i="5"/>
  <c r="AX126" i="5"/>
  <c r="AV126" i="5"/>
  <c r="AU126" i="5"/>
  <c r="AW126" i="5" s="1"/>
  <c r="AE126" i="5"/>
  <c r="AC126" i="5"/>
  <c r="G126" i="5"/>
  <c r="AX125" i="5"/>
  <c r="AV125" i="5"/>
  <c r="AU125" i="5"/>
  <c r="AW125" i="5" s="1"/>
  <c r="AE125" i="5"/>
  <c r="AC125" i="5"/>
  <c r="G125" i="5"/>
  <c r="AX124" i="5"/>
  <c r="AU124" i="5"/>
  <c r="AE124" i="5"/>
  <c r="AC124" i="5"/>
  <c r="AV124" i="5" s="1"/>
  <c r="AW124" i="5" s="1"/>
  <c r="G124" i="5"/>
  <c r="AX123" i="5"/>
  <c r="AU123" i="5"/>
  <c r="AE123" i="5"/>
  <c r="AC123" i="5"/>
  <c r="AV123" i="5" s="1"/>
  <c r="AW123" i="5" s="1"/>
  <c r="G123" i="5"/>
  <c r="AX122" i="5"/>
  <c r="AV122" i="5"/>
  <c r="AU122" i="5"/>
  <c r="AW122" i="5" s="1"/>
  <c r="AE122" i="5"/>
  <c r="AC122" i="5"/>
  <c r="G122" i="5"/>
  <c r="AX121" i="5"/>
  <c r="AU121" i="5"/>
  <c r="AE121" i="5"/>
  <c r="AC121" i="5"/>
  <c r="AV121" i="5" s="1"/>
  <c r="G121" i="5"/>
  <c r="AX120" i="5"/>
  <c r="AW120" i="5"/>
  <c r="AV120" i="5"/>
  <c r="AU120" i="5"/>
  <c r="AE120" i="5"/>
  <c r="AC120" i="5"/>
  <c r="G120" i="5"/>
  <c r="AX119" i="5"/>
  <c r="AV119" i="5"/>
  <c r="AW119" i="5" s="1"/>
  <c r="AU119" i="5"/>
  <c r="AE119" i="5"/>
  <c r="AC119" i="5"/>
  <c r="G119" i="5"/>
  <c r="AX118" i="5"/>
  <c r="AV118" i="5"/>
  <c r="AU118" i="5"/>
  <c r="AW118" i="5" s="1"/>
  <c r="AE118" i="5"/>
  <c r="AC118" i="5"/>
  <c r="G118" i="5"/>
  <c r="AX117" i="5"/>
  <c r="AU117" i="5"/>
  <c r="AE117" i="5"/>
  <c r="AC117" i="5"/>
  <c r="AV117" i="5" s="1"/>
  <c r="G117" i="5"/>
  <c r="AX116" i="5"/>
  <c r="AU116" i="5"/>
  <c r="AE116" i="5"/>
  <c r="AC116" i="5"/>
  <c r="AV116" i="5" s="1"/>
  <c r="AW116" i="5" s="1"/>
  <c r="G116" i="5"/>
  <c r="AX115" i="5"/>
  <c r="AU115" i="5"/>
  <c r="AE115" i="5"/>
  <c r="AC115" i="5"/>
  <c r="AV115" i="5" s="1"/>
  <c r="AW115" i="5" s="1"/>
  <c r="G115" i="5"/>
  <c r="AX114" i="5"/>
  <c r="AV114" i="5"/>
  <c r="AU114" i="5"/>
  <c r="AW114" i="5" s="1"/>
  <c r="AE114" i="5"/>
  <c r="AC114" i="5"/>
  <c r="G114" i="5"/>
  <c r="AX113" i="5"/>
  <c r="AU113" i="5"/>
  <c r="AE113" i="5"/>
  <c r="AC113" i="5"/>
  <c r="AV113" i="5" s="1"/>
  <c r="G113" i="5"/>
  <c r="AX112" i="5"/>
  <c r="AW112" i="5"/>
  <c r="AV112" i="5"/>
  <c r="AU112" i="5"/>
  <c r="AE112" i="5"/>
  <c r="AC112" i="5"/>
  <c r="G112" i="5"/>
  <c r="AX111" i="5"/>
  <c r="AV111" i="5"/>
  <c r="AW111" i="5" s="1"/>
  <c r="AU111" i="5"/>
  <c r="AE111" i="5"/>
  <c r="AC111" i="5"/>
  <c r="G111" i="5"/>
  <c r="AX110" i="5"/>
  <c r="AV110" i="5"/>
  <c r="AU110" i="5"/>
  <c r="AW110" i="5" s="1"/>
  <c r="AE110" i="5"/>
  <c r="AC110" i="5"/>
  <c r="G110" i="5"/>
  <c r="AX109" i="5"/>
  <c r="AU109" i="5"/>
  <c r="AE109" i="5"/>
  <c r="AC109" i="5"/>
  <c r="AV109" i="5" s="1"/>
  <c r="G109" i="5"/>
  <c r="AX108" i="5"/>
  <c r="AU108" i="5"/>
  <c r="AE108" i="5"/>
  <c r="AC108" i="5"/>
  <c r="AV108" i="5" s="1"/>
  <c r="AW108" i="5" s="1"/>
  <c r="G108" i="5"/>
  <c r="AX107" i="5"/>
  <c r="AU107" i="5"/>
  <c r="AE107" i="5"/>
  <c r="AC107" i="5"/>
  <c r="AV107" i="5" s="1"/>
  <c r="AW107" i="5" s="1"/>
  <c r="G107" i="5"/>
  <c r="AX106" i="5"/>
  <c r="AV106" i="5"/>
  <c r="AU106" i="5"/>
  <c r="AW106" i="5" s="1"/>
  <c r="AE106" i="5"/>
  <c r="AC106" i="5"/>
  <c r="G106" i="5"/>
  <c r="AX105" i="5"/>
  <c r="AU105" i="5"/>
  <c r="AW105" i="5" s="1"/>
  <c r="AE105" i="5"/>
  <c r="AC105" i="5"/>
  <c r="AV105" i="5" s="1"/>
  <c r="G105" i="5"/>
  <c r="AX104" i="5"/>
  <c r="AW104" i="5"/>
  <c r="AV104" i="5"/>
  <c r="AU104" i="5"/>
  <c r="AE104" i="5"/>
  <c r="AC104" i="5"/>
  <c r="G104" i="5"/>
  <c r="AX103" i="5"/>
  <c r="AV103" i="5"/>
  <c r="AW103" i="5" s="1"/>
  <c r="AU103" i="5"/>
  <c r="AE103" i="5"/>
  <c r="AC103" i="5"/>
  <c r="G103" i="5"/>
  <c r="AX102" i="5"/>
  <c r="AV102" i="5"/>
  <c r="AU102" i="5"/>
  <c r="AW102" i="5" s="1"/>
  <c r="AE102" i="5"/>
  <c r="AC102" i="5"/>
  <c r="G102" i="5"/>
  <c r="AX101" i="5"/>
  <c r="AU101" i="5"/>
  <c r="AW101" i="5" s="1"/>
  <c r="AE101" i="5"/>
  <c r="AC101" i="5"/>
  <c r="AV101" i="5" s="1"/>
  <c r="G101" i="5"/>
  <c r="AX100" i="5"/>
  <c r="AU100" i="5"/>
  <c r="AE100" i="5"/>
  <c r="AC100" i="5"/>
  <c r="AV100" i="5" s="1"/>
  <c r="AW100" i="5" s="1"/>
  <c r="G100" i="5"/>
  <c r="AX99" i="5"/>
  <c r="AU99" i="5"/>
  <c r="AE99" i="5"/>
  <c r="AC99" i="5"/>
  <c r="AV99" i="5" s="1"/>
  <c r="AW99" i="5" s="1"/>
  <c r="G99" i="5"/>
  <c r="AX98" i="5"/>
  <c r="AV98" i="5"/>
  <c r="AU98" i="5"/>
  <c r="AW98" i="5" s="1"/>
  <c r="AE98" i="5"/>
  <c r="AC98" i="5"/>
  <c r="G98" i="5"/>
  <c r="AX97" i="5"/>
  <c r="AU97" i="5"/>
  <c r="AW97" i="5" s="1"/>
  <c r="AE97" i="5"/>
  <c r="AC97" i="5"/>
  <c r="AV97" i="5" s="1"/>
  <c r="G97" i="5"/>
  <c r="AX96" i="5"/>
  <c r="AW96" i="5"/>
  <c r="AV96" i="5"/>
  <c r="AU96" i="5"/>
  <c r="AE96" i="5"/>
  <c r="AC96" i="5"/>
  <c r="G96" i="5"/>
  <c r="AX95" i="5"/>
  <c r="AV95" i="5"/>
  <c r="AW95" i="5" s="1"/>
  <c r="AU95" i="5"/>
  <c r="AE95" i="5"/>
  <c r="AC95" i="5"/>
  <c r="G95" i="5"/>
  <c r="AX94" i="5"/>
  <c r="AV94" i="5"/>
  <c r="AU94" i="5"/>
  <c r="AW94" i="5" s="1"/>
  <c r="AE94" i="5"/>
  <c r="AC94" i="5"/>
  <c r="G94" i="5"/>
  <c r="AX93" i="5"/>
  <c r="AU93" i="5"/>
  <c r="AW93" i="5" s="1"/>
  <c r="AE93" i="5"/>
  <c r="AC93" i="5"/>
  <c r="AV93" i="5" s="1"/>
  <c r="G93" i="5"/>
  <c r="AX92" i="5"/>
  <c r="AU92" i="5"/>
  <c r="AE92" i="5"/>
  <c r="AC92" i="5"/>
  <c r="AV92" i="5" s="1"/>
  <c r="AW92" i="5" s="1"/>
  <c r="G92" i="5"/>
  <c r="AX91" i="5"/>
  <c r="AU91" i="5"/>
  <c r="AE91" i="5"/>
  <c r="AC91" i="5"/>
  <c r="AV91" i="5" s="1"/>
  <c r="AW91" i="5" s="1"/>
  <c r="G91" i="5"/>
  <c r="AX90" i="5"/>
  <c r="AV90" i="5"/>
  <c r="AU90" i="5"/>
  <c r="AW90" i="5" s="1"/>
  <c r="AE90" i="5"/>
  <c r="AC90" i="5"/>
  <c r="G90" i="5"/>
  <c r="AX89" i="5"/>
  <c r="AU89" i="5"/>
  <c r="AE89" i="5"/>
  <c r="AC89" i="5"/>
  <c r="AV89" i="5" s="1"/>
  <c r="G89" i="5"/>
  <c r="AX88" i="5"/>
  <c r="AW88" i="5"/>
  <c r="AV88" i="5"/>
  <c r="AU88" i="5"/>
  <c r="AE88" i="5"/>
  <c r="AC88" i="5"/>
  <c r="G88" i="5"/>
  <c r="AX87" i="5"/>
  <c r="AV87" i="5"/>
  <c r="AW87" i="5" s="1"/>
  <c r="AU87" i="5"/>
  <c r="AE87" i="5"/>
  <c r="AC87" i="5"/>
  <c r="G87" i="5"/>
  <c r="AX86" i="5"/>
  <c r="AV86" i="5"/>
  <c r="AU86" i="5"/>
  <c r="AW86" i="5" s="1"/>
  <c r="AE86" i="5"/>
  <c r="AC86" i="5"/>
  <c r="G86" i="5"/>
  <c r="AX85" i="5"/>
  <c r="AV85" i="5"/>
  <c r="AU85" i="5"/>
  <c r="AW85" i="5" s="1"/>
  <c r="AE85" i="5"/>
  <c r="AC85" i="5"/>
  <c r="G85" i="5"/>
  <c r="AX84" i="5"/>
  <c r="AU84" i="5"/>
  <c r="AW84" i="5" s="1"/>
  <c r="AE84" i="5"/>
  <c r="AC84" i="5"/>
  <c r="AV84" i="5" s="1"/>
  <c r="G84" i="5"/>
  <c r="AX83" i="5"/>
  <c r="AU83" i="5"/>
  <c r="AE83" i="5"/>
  <c r="AC83" i="5"/>
  <c r="AV83" i="5" s="1"/>
  <c r="AW83" i="5" s="1"/>
  <c r="G83" i="5"/>
  <c r="AX82" i="5"/>
  <c r="AV82" i="5"/>
  <c r="AU82" i="5"/>
  <c r="AW82" i="5" s="1"/>
  <c r="AE82" i="5"/>
  <c r="AC82" i="5"/>
  <c r="G82" i="5"/>
  <c r="AX81" i="5"/>
  <c r="AU81" i="5"/>
  <c r="AW81" i="5" s="1"/>
  <c r="AE81" i="5"/>
  <c r="AC81" i="5"/>
  <c r="AV81" i="5" s="1"/>
  <c r="G81" i="5"/>
  <c r="AX80" i="5"/>
  <c r="AW80" i="5"/>
  <c r="AV80" i="5"/>
  <c r="AU80" i="5"/>
  <c r="AE80" i="5"/>
  <c r="AC80" i="5"/>
  <c r="G80" i="5"/>
  <c r="AX79" i="5"/>
  <c r="AV79" i="5"/>
  <c r="AW79" i="5" s="1"/>
  <c r="AU79" i="5"/>
  <c r="AE79" i="5"/>
  <c r="AC79" i="5"/>
  <c r="G79" i="5"/>
  <c r="AX78" i="5"/>
  <c r="AV78" i="5"/>
  <c r="AU78" i="5"/>
  <c r="AW78" i="5" s="1"/>
  <c r="AE78" i="5"/>
  <c r="AC78" i="5"/>
  <c r="G78" i="5"/>
  <c r="AX77" i="5"/>
  <c r="AV77" i="5"/>
  <c r="AU77" i="5"/>
  <c r="AW77" i="5" s="1"/>
  <c r="AE77" i="5"/>
  <c r="AC77" i="5"/>
  <c r="G77" i="5"/>
  <c r="AX76" i="5"/>
  <c r="AU76" i="5"/>
  <c r="AE76" i="5"/>
  <c r="AC76" i="5"/>
  <c r="AV76" i="5" s="1"/>
  <c r="G76" i="5"/>
  <c r="AX75" i="5"/>
  <c r="AU75" i="5"/>
  <c r="AE75" i="5"/>
  <c r="AC75" i="5"/>
  <c r="AV75" i="5" s="1"/>
  <c r="AW75" i="5" s="1"/>
  <c r="G75" i="5"/>
  <c r="AX74" i="5"/>
  <c r="AV74" i="5"/>
  <c r="AU74" i="5"/>
  <c r="AW74" i="5" s="1"/>
  <c r="AE74" i="5"/>
  <c r="AC74" i="5"/>
  <c r="G74" i="5"/>
  <c r="AX73" i="5"/>
  <c r="AU73" i="5"/>
  <c r="AE73" i="5"/>
  <c r="AC73" i="5"/>
  <c r="AV73" i="5" s="1"/>
  <c r="G73" i="5"/>
  <c r="AX72" i="5"/>
  <c r="AW72" i="5"/>
  <c r="AV72" i="5"/>
  <c r="AU72" i="5"/>
  <c r="AE72" i="5"/>
  <c r="AC72" i="5"/>
  <c r="G72" i="5"/>
  <c r="AX71" i="5"/>
  <c r="AV71" i="5"/>
  <c r="AW71" i="5" s="1"/>
  <c r="AU71" i="5"/>
  <c r="AE71" i="5"/>
  <c r="AC71" i="5"/>
  <c r="G71" i="5"/>
  <c r="AX70" i="5"/>
  <c r="AV70" i="5"/>
  <c r="AU70" i="5"/>
  <c r="AW70" i="5" s="1"/>
  <c r="AE70" i="5"/>
  <c r="AC70" i="5"/>
  <c r="G70" i="5"/>
  <c r="AX69" i="5"/>
  <c r="AV69" i="5"/>
  <c r="AU69" i="5"/>
  <c r="AW69" i="5" s="1"/>
  <c r="AE69" i="5"/>
  <c r="AC69" i="5"/>
  <c r="G69" i="5"/>
  <c r="AX68" i="5"/>
  <c r="AU68" i="5"/>
  <c r="AW68" i="5" s="1"/>
  <c r="AE68" i="5"/>
  <c r="AC68" i="5"/>
  <c r="AV68" i="5" s="1"/>
  <c r="G68" i="5"/>
  <c r="AX67" i="5"/>
  <c r="AU67" i="5"/>
  <c r="AE67" i="5"/>
  <c r="AC67" i="5"/>
  <c r="AV67" i="5" s="1"/>
  <c r="AW67" i="5" s="1"/>
  <c r="G67" i="5"/>
  <c r="AX66" i="5"/>
  <c r="AV66" i="5"/>
  <c r="AU66" i="5"/>
  <c r="AW66" i="5" s="1"/>
  <c r="AE66" i="5"/>
  <c r="AC66" i="5"/>
  <c r="G66" i="5"/>
  <c r="AX65" i="5"/>
  <c r="AU65" i="5"/>
  <c r="AW65" i="5" s="1"/>
  <c r="AE65" i="5"/>
  <c r="AC65" i="5"/>
  <c r="AV65" i="5" s="1"/>
  <c r="G65" i="5"/>
  <c r="AX64" i="5"/>
  <c r="AW64" i="5"/>
  <c r="AV64" i="5"/>
  <c r="AU64" i="5"/>
  <c r="AE64" i="5"/>
  <c r="AC64" i="5"/>
  <c r="G64" i="5"/>
  <c r="AX63" i="5"/>
  <c r="AV63" i="5"/>
  <c r="AW63" i="5" s="1"/>
  <c r="AU63" i="5"/>
  <c r="AE63" i="5"/>
  <c r="AC63" i="5"/>
  <c r="G63" i="5"/>
  <c r="AX62" i="5"/>
  <c r="AV62" i="5"/>
  <c r="AU62" i="5"/>
  <c r="AW62" i="5" s="1"/>
  <c r="AE62" i="5"/>
  <c r="AC62" i="5"/>
  <c r="G62" i="5"/>
  <c r="AX61" i="5"/>
  <c r="AV61" i="5"/>
  <c r="AU61" i="5"/>
  <c r="AW61" i="5" s="1"/>
  <c r="AE61" i="5"/>
  <c r="AC61" i="5"/>
  <c r="G61" i="5"/>
  <c r="AX60" i="5"/>
  <c r="AU60" i="5"/>
  <c r="AE60" i="5"/>
  <c r="AC60" i="5"/>
  <c r="AV60" i="5" s="1"/>
  <c r="G60" i="5"/>
  <c r="AX59" i="5"/>
  <c r="AU59" i="5"/>
  <c r="AE59" i="5"/>
  <c r="AC59" i="5"/>
  <c r="AV59" i="5" s="1"/>
  <c r="AW59" i="5" s="1"/>
  <c r="G59" i="5"/>
  <c r="AX58" i="5"/>
  <c r="AV58" i="5"/>
  <c r="AU58" i="5"/>
  <c r="AW58" i="5" s="1"/>
  <c r="AE58" i="5"/>
  <c r="AC58" i="5"/>
  <c r="G58" i="5"/>
  <c r="AX57" i="5"/>
  <c r="AU57" i="5"/>
  <c r="AE57" i="5"/>
  <c r="AC57" i="5"/>
  <c r="AV57" i="5" s="1"/>
  <c r="G57" i="5"/>
  <c r="AX56" i="5"/>
  <c r="AW56" i="5"/>
  <c r="AV56" i="5"/>
  <c r="AU56" i="5"/>
  <c r="AE56" i="5"/>
  <c r="AC56" i="5"/>
  <c r="G56" i="5"/>
  <c r="AX55" i="5"/>
  <c r="AV55" i="5"/>
  <c r="AW55" i="5" s="1"/>
  <c r="AU55" i="5"/>
  <c r="AE55" i="5"/>
  <c r="AC55" i="5"/>
  <c r="G55" i="5"/>
  <c r="AX54" i="5"/>
  <c r="AV54" i="5"/>
  <c r="AU54" i="5"/>
  <c r="AW54" i="5" s="1"/>
  <c r="AE54" i="5"/>
  <c r="AC54" i="5"/>
  <c r="G54" i="5"/>
  <c r="AX53" i="5"/>
  <c r="AV53" i="5"/>
  <c r="AU53" i="5"/>
  <c r="AW53" i="5" s="1"/>
  <c r="AE53" i="5"/>
  <c r="AC53" i="5"/>
  <c r="G53" i="5"/>
  <c r="AX52" i="5"/>
  <c r="AU52" i="5"/>
  <c r="AW52" i="5" s="1"/>
  <c r="AE52" i="5"/>
  <c r="AC52" i="5"/>
  <c r="AV52" i="5" s="1"/>
  <c r="G52" i="5"/>
  <c r="AX51" i="5"/>
  <c r="AU51" i="5"/>
  <c r="AE51" i="5"/>
  <c r="AC51" i="5"/>
  <c r="AV51" i="5" s="1"/>
  <c r="AW51" i="5" s="1"/>
  <c r="G51" i="5"/>
  <c r="AX50" i="5"/>
  <c r="AV50" i="5"/>
  <c r="AU50" i="5"/>
  <c r="AW50" i="5" s="1"/>
  <c r="AE50" i="5"/>
  <c r="AC50" i="5"/>
  <c r="G50" i="5"/>
  <c r="AX49" i="5"/>
  <c r="AU49" i="5"/>
  <c r="AW49" i="5" s="1"/>
  <c r="AE49" i="5"/>
  <c r="AC49" i="5"/>
  <c r="AV49" i="5" s="1"/>
  <c r="G49" i="5"/>
  <c r="AX48" i="5"/>
  <c r="AW48" i="5"/>
  <c r="AV48" i="5"/>
  <c r="AU48" i="5"/>
  <c r="AE48" i="5"/>
  <c r="AC48" i="5"/>
  <c r="G48" i="5"/>
  <c r="AX47" i="5"/>
  <c r="AV47" i="5"/>
  <c r="AW47" i="5" s="1"/>
  <c r="AU47" i="5"/>
  <c r="AE47" i="5"/>
  <c r="AC47" i="5"/>
  <c r="G47" i="5"/>
  <c r="AX46" i="5"/>
  <c r="AV46" i="5"/>
  <c r="AU46" i="5"/>
  <c r="AW46" i="5" s="1"/>
  <c r="AE46" i="5"/>
  <c r="AC46" i="5"/>
  <c r="G46" i="5"/>
  <c r="AX45" i="5"/>
  <c r="AV45" i="5"/>
  <c r="AU45" i="5"/>
  <c r="AW45" i="5" s="1"/>
  <c r="AE45" i="5"/>
  <c r="AC45" i="5"/>
  <c r="G45" i="5"/>
  <c r="AX44" i="5"/>
  <c r="AU44" i="5"/>
  <c r="AE44" i="5"/>
  <c r="AC44" i="5"/>
  <c r="AV44" i="5" s="1"/>
  <c r="G44" i="5"/>
  <c r="AX43" i="5"/>
  <c r="AU43" i="5"/>
  <c r="AE43" i="5"/>
  <c r="AC43" i="5"/>
  <c r="AV43" i="5" s="1"/>
  <c r="AW43" i="5" s="1"/>
  <c r="G43" i="5"/>
  <c r="AX42" i="5"/>
  <c r="AV42" i="5"/>
  <c r="AW42" i="5" s="1"/>
  <c r="AU42" i="5"/>
  <c r="AE42" i="5"/>
  <c r="AC42" i="5"/>
  <c r="G42" i="5"/>
  <c r="AX41" i="5"/>
  <c r="AV41" i="5"/>
  <c r="AU41" i="5"/>
  <c r="AW41" i="5" s="1"/>
  <c r="AE41" i="5"/>
  <c r="AC41" i="5"/>
  <c r="G41" i="5"/>
  <c r="AX40" i="5"/>
  <c r="AW40" i="5"/>
  <c r="AV40" i="5"/>
  <c r="AU40" i="5"/>
  <c r="AE40" i="5"/>
  <c r="AC40" i="5"/>
  <c r="G40" i="5"/>
  <c r="AX39" i="5"/>
  <c r="AV39" i="5"/>
  <c r="AW39" i="5" s="1"/>
  <c r="AU39" i="5"/>
  <c r="AE39" i="5"/>
  <c r="AC39" i="5"/>
  <c r="G39" i="5"/>
  <c r="AX38" i="5"/>
  <c r="AV38" i="5"/>
  <c r="AU38" i="5"/>
  <c r="AW38" i="5" s="1"/>
  <c r="AE38" i="5"/>
  <c r="AC38" i="5"/>
  <c r="G38" i="5"/>
  <c r="AX37" i="5"/>
  <c r="AV37" i="5"/>
  <c r="AU37" i="5"/>
  <c r="AW37" i="5" s="1"/>
  <c r="AE37" i="5"/>
  <c r="AC37" i="5"/>
  <c r="G37" i="5"/>
  <c r="AX36" i="5"/>
  <c r="AU36" i="5"/>
  <c r="AW36" i="5" s="1"/>
  <c r="AE36" i="5"/>
  <c r="AC36" i="5"/>
  <c r="AV36" i="5" s="1"/>
  <c r="G36" i="5"/>
  <c r="AX35" i="5"/>
  <c r="AU35" i="5"/>
  <c r="AE35" i="5"/>
  <c r="AC35" i="5"/>
  <c r="AV35" i="5" s="1"/>
  <c r="AW35" i="5" s="1"/>
  <c r="G35" i="5"/>
  <c r="AX34" i="5"/>
  <c r="AV34" i="5"/>
  <c r="AW34" i="5" s="1"/>
  <c r="AU34" i="5"/>
  <c r="AE34" i="5"/>
  <c r="AC34" i="5"/>
  <c r="G34" i="5"/>
  <c r="AX33" i="5"/>
  <c r="AV33" i="5"/>
  <c r="AU33" i="5"/>
  <c r="AW33" i="5" s="1"/>
  <c r="AE33" i="5"/>
  <c r="AC33" i="5"/>
  <c r="G33" i="5"/>
  <c r="AX32" i="5"/>
  <c r="AW32" i="5"/>
  <c r="AV32" i="5"/>
  <c r="AU32" i="5"/>
  <c r="AE32" i="5"/>
  <c r="AC32" i="5"/>
  <c r="G32" i="5"/>
  <c r="AX31" i="5"/>
  <c r="AV31" i="5"/>
  <c r="AW31" i="5" s="1"/>
  <c r="AU31" i="5"/>
  <c r="AE31" i="5"/>
  <c r="AC31" i="5"/>
  <c r="G31" i="5"/>
  <c r="AX30" i="5"/>
  <c r="AV30" i="5"/>
  <c r="AU30" i="5"/>
  <c r="AW30" i="5" s="1"/>
  <c r="AE30" i="5"/>
  <c r="AC30" i="5"/>
  <c r="G30" i="5"/>
  <c r="AX29" i="5"/>
  <c r="AU29" i="5"/>
  <c r="AE29" i="5"/>
  <c r="AC29" i="5"/>
  <c r="AV29" i="5" s="1"/>
  <c r="G29" i="5"/>
  <c r="AX28" i="5"/>
  <c r="AU28" i="5"/>
  <c r="AE28" i="5"/>
  <c r="AC28" i="5"/>
  <c r="AV28" i="5" s="1"/>
  <c r="G28" i="5"/>
  <c r="AX27" i="5"/>
  <c r="AU27" i="5"/>
  <c r="AE27" i="5"/>
  <c r="AC27" i="5"/>
  <c r="AV27" i="5" s="1"/>
  <c r="AW27" i="5" s="1"/>
  <c r="G27" i="5"/>
  <c r="AX26" i="5"/>
  <c r="AV26" i="5"/>
  <c r="AW26" i="5" s="1"/>
  <c r="AU26" i="5"/>
  <c r="AE26" i="5"/>
  <c r="AC26" i="5"/>
  <c r="G26" i="5"/>
  <c r="AX25" i="5"/>
  <c r="AV25" i="5"/>
  <c r="AU25" i="5"/>
  <c r="AW25" i="5" s="1"/>
  <c r="AE25" i="5"/>
  <c r="AC25" i="5"/>
  <c r="G25" i="5"/>
  <c r="AX24" i="5"/>
  <c r="AW24" i="5"/>
  <c r="AV24" i="5"/>
  <c r="AU24" i="5"/>
  <c r="AE24" i="5"/>
  <c r="AC24" i="5"/>
  <c r="G24" i="5"/>
  <c r="AX23" i="5"/>
  <c r="AV23" i="5"/>
  <c r="AW23" i="5" s="1"/>
  <c r="AU23" i="5"/>
  <c r="AE23" i="5"/>
  <c r="AC23" i="5"/>
  <c r="G23" i="5"/>
  <c r="AX22" i="5"/>
  <c r="AV22" i="5"/>
  <c r="AU22" i="5"/>
  <c r="AW22" i="5" s="1"/>
  <c r="AE22" i="5"/>
  <c r="AC22" i="5"/>
  <c r="G22" i="5"/>
  <c r="AX21" i="5"/>
  <c r="AU21" i="5"/>
  <c r="AW21" i="5" s="1"/>
  <c r="AE21" i="5"/>
  <c r="AC21" i="5"/>
  <c r="AV21" i="5" s="1"/>
  <c r="G21" i="5"/>
  <c r="AX20" i="5"/>
  <c r="AU20" i="5"/>
  <c r="AE20" i="5"/>
  <c r="AC20" i="5"/>
  <c r="AV20" i="5" s="1"/>
  <c r="G20" i="5"/>
  <c r="AX19" i="5"/>
  <c r="AU19" i="5"/>
  <c r="AE19" i="5"/>
  <c r="AC19" i="5"/>
  <c r="AV19" i="5" s="1"/>
  <c r="AW19" i="5" s="1"/>
  <c r="G19" i="5"/>
  <c r="AX18" i="5"/>
  <c r="AV18" i="5"/>
  <c r="AW18" i="5" s="1"/>
  <c r="AU18" i="5"/>
  <c r="AE18" i="5"/>
  <c r="AC18" i="5"/>
  <c r="G18" i="5"/>
  <c r="AX17" i="5"/>
  <c r="AV17" i="5"/>
  <c r="AU17" i="5"/>
  <c r="AW17" i="5" s="1"/>
  <c r="AE17" i="5"/>
  <c r="AC17" i="5"/>
  <c r="G17" i="5"/>
  <c r="AX16" i="5"/>
  <c r="AW16" i="5"/>
  <c r="AV16" i="5"/>
  <c r="AU16" i="5"/>
  <c r="AE16" i="5"/>
  <c r="AC16" i="5"/>
  <c r="G16" i="5"/>
  <c r="AX15" i="5"/>
  <c r="AV15" i="5"/>
  <c r="AW15" i="5" s="1"/>
  <c r="AU15" i="5"/>
  <c r="AE15" i="5"/>
  <c r="AC15" i="5"/>
  <c r="G15" i="5"/>
  <c r="AX14" i="5"/>
  <c r="AV14" i="5"/>
  <c r="AU14" i="5"/>
  <c r="AW14" i="5" s="1"/>
  <c r="AE14" i="5"/>
  <c r="AC14" i="5"/>
  <c r="G14" i="5"/>
  <c r="AX13" i="5"/>
  <c r="AU13" i="5"/>
  <c r="F2" i="5" s="1"/>
  <c r="AE13" i="5"/>
  <c r="AC13" i="5"/>
  <c r="AV13" i="5" s="1"/>
  <c r="G13" i="5"/>
  <c r="AX12" i="5"/>
  <c r="AU12" i="5"/>
  <c r="AW12" i="5" s="1"/>
  <c r="AE12" i="5"/>
  <c r="AC12" i="5"/>
  <c r="AV12" i="5" s="1"/>
  <c r="G12" i="5"/>
  <c r="AX11" i="5"/>
  <c r="AU11" i="5"/>
  <c r="AE11" i="5"/>
  <c r="AC11" i="5"/>
  <c r="AV11" i="5" s="1"/>
  <c r="AW11" i="5" s="1"/>
  <c r="G11" i="5"/>
  <c r="AX10" i="5"/>
  <c r="AV10" i="5"/>
  <c r="AW10" i="5" s="1"/>
  <c r="AU10" i="5"/>
  <c r="AE10" i="5"/>
  <c r="AC10" i="5"/>
  <c r="G10" i="5"/>
  <c r="AX9" i="5"/>
  <c r="AV9" i="5"/>
  <c r="AU9" i="5"/>
  <c r="AW9" i="5" s="1"/>
  <c r="AE9" i="5"/>
  <c r="AC9" i="5"/>
  <c r="AC202" i="5" s="1"/>
  <c r="AV202" i="5" s="1"/>
  <c r="G9" i="5"/>
  <c r="AW15" i="2" l="1"/>
  <c r="AW29" i="5"/>
  <c r="AW44" i="5"/>
  <c r="AW73" i="5"/>
  <c r="AW76" i="5"/>
  <c r="AW117" i="5"/>
  <c r="AW121" i="5"/>
  <c r="AW178" i="5"/>
  <c r="AW28" i="5"/>
  <c r="AW109" i="5"/>
  <c r="AW113" i="5"/>
  <c r="AW137" i="5"/>
  <c r="AW153" i="5"/>
  <c r="AW193" i="5"/>
  <c r="AW57" i="5"/>
  <c r="AW60" i="5"/>
  <c r="AW89" i="5"/>
  <c r="AW146" i="5"/>
  <c r="AW162" i="5"/>
  <c r="AW180" i="5"/>
  <c r="AW20" i="5"/>
  <c r="AW177" i="5"/>
  <c r="AW186" i="5"/>
  <c r="AW148" i="5"/>
  <c r="AW164" i="5"/>
  <c r="AW201" i="5"/>
  <c r="AW170" i="5"/>
  <c r="AW13" i="5"/>
  <c r="F2" i="2"/>
  <c r="AC105" i="2"/>
  <c r="AV105" i="2" s="1"/>
</calcChain>
</file>

<file path=xl/sharedStrings.xml><?xml version="1.0" encoding="utf-8"?>
<sst xmlns="http://schemas.openxmlformats.org/spreadsheetml/2006/main" count="1449" uniqueCount="960">
  <si>
    <t>Month</t>
  </si>
  <si>
    <t>July</t>
  </si>
  <si>
    <t>Regional Credit Allocation</t>
  </si>
  <si>
    <t>Total Deployed Credit</t>
  </si>
  <si>
    <t>VM Urban Target &amp; Credit Deployment Template v3.4</t>
  </si>
  <si>
    <t>TARGET VOLUME (in Cases)</t>
  </si>
  <si>
    <t>CREDIT VOLUME (in Cases)</t>
  </si>
  <si>
    <t>106790</t>
  </si>
  <si>
    <t>108880</t>
  </si>
  <si>
    <t>112659</t>
  </si>
  <si>
    <t>112664</t>
  </si>
  <si>
    <t>113042</t>
  </si>
  <si>
    <t>113400</t>
  </si>
  <si>
    <t>113441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</si>
  <si>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</si>
  <si>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</si>
  <si>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</si>
  <si>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</si>
  <si>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</si>
  <si>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</si>
  <si>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</si>
  <si>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</si>
  <si>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</si>
  <si>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</si>
  <si>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</si>
  <si>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</si>
  <si>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</si>
  <si>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</si>
  <si>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Code</t>
  </si>
  <si>
    <t>S/N</t>
  </si>
  <si>
    <t>AREA</t>
  </si>
  <si>
    <t>GBNL URN</t>
  </si>
  <si>
    <t>BAT URN</t>
  </si>
  <si>
    <t>Name</t>
  </si>
  <si>
    <t>Band</t>
  </si>
  <si>
    <t>Total Base Target</t>
  </si>
  <si>
    <t>Benson and Hedges Cool Fusion</t>
  </si>
  <si>
    <t>B&amp;H Tropical Boost</t>
  </si>
  <si>
    <t>B &amp; H Switch</t>
  </si>
  <si>
    <t>Rothmans Switch</t>
  </si>
  <si>
    <t>Benson &amp; Hedges Boost</t>
  </si>
  <si>
    <t>Benson &amp; Hedges Demi-Slims</t>
  </si>
  <si>
    <t>Pall Mall - Excel Blend</t>
  </si>
  <si>
    <t>Benson &amp; Hedges Flavour</t>
  </si>
  <si>
    <t>Dunhill Switch</t>
  </si>
  <si>
    <t>ST Moritz By Dunhill</t>
  </si>
  <si>
    <t>Rothmans Menthol</t>
  </si>
  <si>
    <t>Pall Mall Rubi</t>
  </si>
  <si>
    <t>Pall Mall Boost</t>
  </si>
  <si>
    <t>Pall Mall Filter</t>
  </si>
  <si>
    <t>Pall Mall Menthol</t>
  </si>
  <si>
    <t>Rothmans Flavour</t>
  </si>
  <si>
    <t>Royal  Std Filter</t>
  </si>
  <si>
    <t>B&amp;H Demi Rubi</t>
  </si>
  <si>
    <t>Rothmans Switch Indigo</t>
  </si>
  <si>
    <t>Dunhill Lights</t>
  </si>
  <si>
    <t>Total Target Value (₦)</t>
  </si>
  <si>
    <t>Total Credit Volume</t>
  </si>
  <si>
    <t>Total Credit Value (₦)</t>
  </si>
  <si>
    <t>Maximum Credit Allocation
(35% of Target Value)</t>
  </si>
  <si>
    <t>Comments</t>
  </si>
  <si>
    <t>Customer Credit Rating</t>
  </si>
  <si>
    <t>Status</t>
  </si>
  <si>
    <t>Current Band</t>
  </si>
  <si>
    <t>LAC3712</t>
  </si>
  <si>
    <t>Alh. Idiat Olatunji - 2</t>
  </si>
  <si>
    <t>Bronze</t>
  </si>
  <si>
    <t>Gold</t>
  </si>
  <si>
    <t>LAC2292</t>
  </si>
  <si>
    <t>Iya Tosin</t>
  </si>
  <si>
    <t>LAC0666</t>
  </si>
  <si>
    <t>Iya Mohammed</t>
  </si>
  <si>
    <t>CTAK0007</t>
  </si>
  <si>
    <t>IYABO</t>
  </si>
  <si>
    <t>Silver</t>
  </si>
  <si>
    <t>CTAK0003</t>
  </si>
  <si>
    <t>AIRATU OSAYEMI</t>
  </si>
  <si>
    <t>LAC2393</t>
  </si>
  <si>
    <t>NDIGWE SAMUEL TOCHUKWU</t>
  </si>
  <si>
    <t>LAC2392</t>
  </si>
  <si>
    <t>UGWU JONAS EMEKA</t>
  </si>
  <si>
    <t>LAC0696</t>
  </si>
  <si>
    <t>Ndigwe &amp; Igwe Venture</t>
  </si>
  <si>
    <t>LAC0616</t>
  </si>
  <si>
    <t>Onyekachi Ifeanyi</t>
  </si>
  <si>
    <t>LAC0073</t>
  </si>
  <si>
    <t>BABA SODIQ</t>
  </si>
  <si>
    <t>CTAJ0007</t>
  </si>
  <si>
    <t>ADEJOKE TIJANI</t>
  </si>
  <si>
    <t>CTAJ0006</t>
  </si>
  <si>
    <t>EMMANUEL NWADIKE</t>
  </si>
  <si>
    <t>CTAJ0003</t>
  </si>
  <si>
    <t>MAMMAH ROSEMARY</t>
  </si>
  <si>
    <t>LAC2298</t>
  </si>
  <si>
    <t>WONUJUWONLO VENTURE</t>
  </si>
  <si>
    <t>LAC1605</t>
  </si>
  <si>
    <t>Iya Faidat Trading Stores</t>
  </si>
  <si>
    <t>LAC0431</t>
  </si>
  <si>
    <t>Aminat Adeniyi</t>
  </si>
  <si>
    <t>LAC0282</t>
  </si>
  <si>
    <t>IYA IBEJI JENNT COMFORT</t>
  </si>
  <si>
    <t>LAC0281</t>
  </si>
  <si>
    <t>Esther Jimoh</t>
  </si>
  <si>
    <t>CTAI0082</t>
  </si>
  <si>
    <t>Tope Adewole (Agege)</t>
  </si>
  <si>
    <t>CTAH0303</t>
  </si>
  <si>
    <t>Mrs Iyabo Rasheed</t>
  </si>
  <si>
    <t>CTAH0017</t>
  </si>
  <si>
    <t>IYA OPE</t>
  </si>
  <si>
    <t>CTAH0006</t>
  </si>
  <si>
    <t>ADENLE BILIKISU</t>
  </si>
  <si>
    <t>CTAH0003</t>
  </si>
  <si>
    <t>KEMI SOLOLA</t>
  </si>
  <si>
    <t>Platinum Plus</t>
  </si>
  <si>
    <t>Probation</t>
  </si>
  <si>
    <t>LAC3860</t>
  </si>
  <si>
    <t>LAC3675</t>
  </si>
  <si>
    <t>Holy water Universal</t>
  </si>
  <si>
    <t>SWC2850</t>
  </si>
  <si>
    <t>Modester Ube</t>
  </si>
  <si>
    <t>SWC2335</t>
  </si>
  <si>
    <t>Okafor Iloke</t>
  </si>
  <si>
    <t>WCFA000223</t>
  </si>
  <si>
    <t>St.Judes Stores</t>
  </si>
  <si>
    <t>WCFA000220</t>
  </si>
  <si>
    <t>Mc Igwe</t>
  </si>
  <si>
    <t>WCFA000218</t>
  </si>
  <si>
    <t>Kelechi Store</t>
  </si>
  <si>
    <t>WCFA000209</t>
  </si>
  <si>
    <t>Iya Ibeji</t>
  </si>
  <si>
    <t>WCFA000208</t>
  </si>
  <si>
    <t>Alhaja Lateef Ayisat</t>
  </si>
  <si>
    <t>WCFA000177</t>
  </si>
  <si>
    <t>Samuel Ube</t>
  </si>
  <si>
    <t>WCFA000175</t>
  </si>
  <si>
    <t>Chukwuma Ube</t>
  </si>
  <si>
    <t>SWC1390</t>
  </si>
  <si>
    <t>Selfas Merchandise Ent.</t>
  </si>
  <si>
    <t>LAC3572</t>
  </si>
  <si>
    <t>IYA KOKORO</t>
  </si>
  <si>
    <t>LAC3519</t>
  </si>
  <si>
    <t>T.H. NIG. Enterprises</t>
  </si>
  <si>
    <t>LAC3531</t>
  </si>
  <si>
    <t>CHUKWU EMERIE Stores Limited</t>
  </si>
  <si>
    <t>LAC3368</t>
  </si>
  <si>
    <t>FLORENCE AGBOOLA</t>
  </si>
  <si>
    <t>CTAQ0005</t>
  </si>
  <si>
    <t>LAC2268</t>
  </si>
  <si>
    <t>Ibrahim Yahaya</t>
  </si>
  <si>
    <t>LAC2259</t>
  </si>
  <si>
    <t>MOHAMED ALI</t>
  </si>
  <si>
    <t>LAC2258</t>
  </si>
  <si>
    <t>IYA AHMED FALY</t>
  </si>
  <si>
    <t>LAC2254</t>
  </si>
  <si>
    <t>GEOMAN OKUMA (GM)</t>
  </si>
  <si>
    <t>LAC2253</t>
  </si>
  <si>
    <t>EDWIN ONWUAMAIZU</t>
  </si>
  <si>
    <t>LAC2143</t>
  </si>
  <si>
    <t>IYA PETER (MRS AFOLABI)</t>
  </si>
  <si>
    <t>LAC0390</t>
  </si>
  <si>
    <t>Alfa Nofiu</t>
  </si>
  <si>
    <t>LAC2255</t>
  </si>
  <si>
    <t>IYA LATEFATH OLAITAN</t>
  </si>
  <si>
    <t>LAC1472</t>
  </si>
  <si>
    <t>King Joe Incorporation</t>
  </si>
  <si>
    <t>CTAP0019</t>
  </si>
  <si>
    <t>NAB NIG. ENTERPRISES</t>
  </si>
  <si>
    <t>CTAN0012</t>
  </si>
  <si>
    <t>RASHIDAT OLAJIDE (Fauzat)</t>
  </si>
  <si>
    <t>CTAN0011</t>
  </si>
  <si>
    <t>NIKE OLADIPO</t>
  </si>
  <si>
    <t>CTAN0010</t>
  </si>
  <si>
    <t>KUBURATU LAWAL</t>
  </si>
  <si>
    <t>CTAN0008</t>
  </si>
  <si>
    <t>WASIU SILIFAT</t>
  </si>
  <si>
    <t>CTAN0007</t>
  </si>
  <si>
    <t>OYEDIJO MIKAILA</t>
  </si>
  <si>
    <t>CTAN0004</t>
  </si>
  <si>
    <t>GBOSHE OLATUNJI</t>
  </si>
  <si>
    <t>SWC1102</t>
  </si>
  <si>
    <t>Alhaja Mosadoluwa</t>
  </si>
  <si>
    <t>WCFA000054</t>
  </si>
  <si>
    <t>Funmi Idowu</t>
  </si>
  <si>
    <t>WCFA000047</t>
  </si>
  <si>
    <t>Gbotie Makinde</t>
  </si>
  <si>
    <t>SWC2006</t>
  </si>
  <si>
    <t>WCFA000004</t>
  </si>
  <si>
    <t>Olaide Oguniyi</t>
  </si>
  <si>
    <t>WCFA000082</t>
  </si>
  <si>
    <t>Adelaja D.A</t>
  </si>
  <si>
    <t>WCFA000080</t>
  </si>
  <si>
    <t>Agaga Olayinka</t>
  </si>
  <si>
    <t>WCFA000075</t>
  </si>
  <si>
    <t>Hammed Idowu</t>
  </si>
  <si>
    <t>WCFA000074</t>
  </si>
  <si>
    <t>Aderibigbe Jumoke</t>
  </si>
  <si>
    <t>WCFA000073</t>
  </si>
  <si>
    <t>Mutiyat Olawuwo</t>
  </si>
  <si>
    <t>WCFA000071</t>
  </si>
  <si>
    <t>Eskay Tajudeen</t>
  </si>
  <si>
    <t>WCFA000061</t>
  </si>
  <si>
    <t>Salewa Stores</t>
  </si>
  <si>
    <t>WCFA000060</t>
  </si>
  <si>
    <t>Onipanla Todun</t>
  </si>
  <si>
    <t>WCFA000058</t>
  </si>
  <si>
    <t>Akeem Funmilayo</t>
  </si>
  <si>
    <t>WCFA000057</t>
  </si>
  <si>
    <t>Tawakali Olisa</t>
  </si>
  <si>
    <t>WCFA000055</t>
  </si>
  <si>
    <t>Titi Alausa</t>
  </si>
  <si>
    <t>SWC1269</t>
  </si>
  <si>
    <t>Mrs. Ayinke Adebayo</t>
  </si>
  <si>
    <t>WCFA000052</t>
  </si>
  <si>
    <t>Mujidat Adepegba</t>
  </si>
  <si>
    <t>WCFA000049</t>
  </si>
  <si>
    <t>Jibola Aminu(Iya)</t>
  </si>
  <si>
    <t>WCFA000046</t>
  </si>
  <si>
    <t>Tale Morufat (Iya)</t>
  </si>
  <si>
    <t>WCFA000045</t>
  </si>
  <si>
    <t>Saidat Omotayo(Iya)</t>
  </si>
  <si>
    <t>SWC1105</t>
  </si>
  <si>
    <t>Alhaja Tanimola Adeyinka</t>
  </si>
  <si>
    <t>WCFA000042</t>
  </si>
  <si>
    <t>Omolara Alamu</t>
  </si>
  <si>
    <t>WCFA000039</t>
  </si>
  <si>
    <t>Fausat Adetunji</t>
  </si>
  <si>
    <t>WCFA000034</t>
  </si>
  <si>
    <t>Mama Kemi Oluwalana</t>
  </si>
  <si>
    <t>WCFA000027</t>
  </si>
  <si>
    <t>Abdul Ramon Mujidat</t>
  </si>
  <si>
    <t>WCFA000026</t>
  </si>
  <si>
    <t>Latifat Ajiboye</t>
  </si>
  <si>
    <t>WCFA000023</t>
  </si>
  <si>
    <t>Sadiq Sile (iya)</t>
  </si>
  <si>
    <t>WCFA000021</t>
  </si>
  <si>
    <t>Iya Ramon Isiaka</t>
  </si>
  <si>
    <t>WCFA000018</t>
  </si>
  <si>
    <t>Anifat Ibikunle</t>
  </si>
  <si>
    <t>WCFA000008</t>
  </si>
  <si>
    <t>Funmi Alira(Mrs)</t>
  </si>
  <si>
    <t>WCFA000003</t>
  </si>
  <si>
    <t>Twins Sister</t>
  </si>
  <si>
    <t>WCFA000001</t>
  </si>
  <si>
    <t>Iya Amina Rafiu</t>
  </si>
  <si>
    <t>SWC2092</t>
  </si>
  <si>
    <t>IYA TOPE</t>
  </si>
  <si>
    <t>Green White Green</t>
  </si>
  <si>
    <t>SWC1078</t>
  </si>
  <si>
    <t>Ali Yusuf</t>
  </si>
  <si>
    <t>SWC0914</t>
  </si>
  <si>
    <t>Mrs Dada Kolapo</t>
  </si>
  <si>
    <t>WCFA000099</t>
  </si>
  <si>
    <t>Iya Kemi</t>
  </si>
  <si>
    <t>WCFA000672</t>
  </si>
  <si>
    <t>Tajudeen Opeyemi (Iya Nofi)</t>
  </si>
  <si>
    <t>WCFA000116</t>
  </si>
  <si>
    <t>Fausat Najeem</t>
  </si>
  <si>
    <t>SWC1886</t>
  </si>
  <si>
    <t>Zino Stores</t>
  </si>
  <si>
    <t>SWC0934</t>
  </si>
  <si>
    <t>Mrs Balikis Oseni (Iya Malik)</t>
  </si>
  <si>
    <t>SWC0086</t>
  </si>
  <si>
    <t>Mrs Adeosun Funmilayo</t>
  </si>
  <si>
    <t>SWC0009</t>
  </si>
  <si>
    <t>Arewa Toyin O.</t>
  </si>
  <si>
    <t>WCFA000113</t>
  </si>
  <si>
    <t>Alh Hamsat Sabitiyu</t>
  </si>
  <si>
    <t>WCFA000103</t>
  </si>
  <si>
    <t>Alh Taiye</t>
  </si>
  <si>
    <t>WCFA000102</t>
  </si>
  <si>
    <t>Iya Sadiat</t>
  </si>
  <si>
    <t>WCFA000098</t>
  </si>
  <si>
    <t>Rukayat Folorunsho</t>
  </si>
  <si>
    <t>WCFA000097</t>
  </si>
  <si>
    <t>Kikelomo Iman</t>
  </si>
  <si>
    <t>WCFA000096</t>
  </si>
  <si>
    <t>Salimat Elejo</t>
  </si>
  <si>
    <t>WCFA000095</t>
  </si>
  <si>
    <t>Iya Lukman</t>
  </si>
  <si>
    <t>WCFA000091</t>
  </si>
  <si>
    <t>Mumini Onikepe</t>
  </si>
  <si>
    <t>WCFA000090</t>
  </si>
  <si>
    <t>Musili Sanni Ramota</t>
  </si>
  <si>
    <t>WCFA000088</t>
  </si>
  <si>
    <t>Alfa Yahaya</t>
  </si>
  <si>
    <t>SWC1039</t>
  </si>
  <si>
    <t>Alhaja Oniwiridi</t>
  </si>
  <si>
    <t>LAC3504</t>
  </si>
  <si>
    <t>CTAE0041</t>
  </si>
  <si>
    <t>Mattew Okonkwo</t>
  </si>
  <si>
    <t>LAC1419</t>
  </si>
  <si>
    <t>Three Zeroes</t>
  </si>
  <si>
    <t>LAC3987</t>
  </si>
  <si>
    <t>Yahya Mutairu Rasheedat</t>
  </si>
  <si>
    <t>LAC0429</t>
  </si>
  <si>
    <t>DAMTOY NIG LTD</t>
  </si>
  <si>
    <t>LAC0424</t>
  </si>
  <si>
    <t>BANKOLE STORE</t>
  </si>
  <si>
    <t>LAC3995</t>
  </si>
  <si>
    <t>Marthy B</t>
  </si>
  <si>
    <t>LAC0161</t>
  </si>
  <si>
    <t>Blessed Kanayo</t>
  </si>
  <si>
    <t>LAC0160</t>
  </si>
  <si>
    <t>Mumuni Ibrahim</t>
  </si>
  <si>
    <t>LAC0017</t>
  </si>
  <si>
    <t>Abolaji Enterprises</t>
  </si>
  <si>
    <t>CTAE0064</t>
  </si>
  <si>
    <t>Taofiq Yahaya</t>
  </si>
  <si>
    <t>CTAE0054</t>
  </si>
  <si>
    <t>MESSRS YAKUBU AISHA</t>
  </si>
  <si>
    <t>CTAE0052</t>
  </si>
  <si>
    <t>MR TOYOSI OSILAJA</t>
  </si>
  <si>
    <t>CTAE0047</t>
  </si>
  <si>
    <t>CTAE0045</t>
  </si>
  <si>
    <t>MRS SEMO &amp; CO</t>
  </si>
  <si>
    <t>CTAE0042</t>
  </si>
  <si>
    <t>MR R A IBRAHIM</t>
  </si>
  <si>
    <t>CTAE0037</t>
  </si>
  <si>
    <t>MRS OKEKE FELICIA</t>
  </si>
  <si>
    <t>CTAE0033</t>
  </si>
  <si>
    <t>ALHAJA MOGBONJUBOLA OLANREWAJU</t>
  </si>
  <si>
    <t>CTAE0032</t>
  </si>
  <si>
    <t>CTAE0031</t>
  </si>
  <si>
    <t>ALH LUKMAN BELLO</t>
  </si>
  <si>
    <t>CTAE0026</t>
  </si>
  <si>
    <t>MR GANIYU YAHAYA</t>
  </si>
  <si>
    <t>CTAE0023</t>
  </si>
  <si>
    <t>LAC3996</t>
  </si>
  <si>
    <t>MR EDATOMOLA KAZEEM</t>
  </si>
  <si>
    <t>CTAE0018</t>
  </si>
  <si>
    <t>DAYO OLAREWAJU ODEBODE</t>
  </si>
  <si>
    <t>CTAE0017</t>
  </si>
  <si>
    <t>BOLTIKAY NIG LIMITED</t>
  </si>
  <si>
    <t>CTAE0013</t>
  </si>
  <si>
    <t>AROWOLO TAIBAT</t>
  </si>
  <si>
    <t>CTAE0008</t>
  </si>
  <si>
    <t>MRS ALABI LUKMAN</t>
  </si>
  <si>
    <t>CTAE0006</t>
  </si>
  <si>
    <t>CTAE0003</t>
  </si>
  <si>
    <t>ALHAJI ADEYELE ADEPATE</t>
  </si>
  <si>
    <t>CTAE0002</t>
  </si>
  <si>
    <t>LAC3508</t>
  </si>
  <si>
    <t>Iya Zainab</t>
  </si>
  <si>
    <t>CTAZ0049</t>
  </si>
  <si>
    <t>MRS BELLO</t>
  </si>
  <si>
    <t>CTAZ0045</t>
  </si>
  <si>
    <t>SIKIRAT AGBOOLA</t>
  </si>
  <si>
    <t>CTAZ0044</t>
  </si>
  <si>
    <t>KOFO THOMAS</t>
  </si>
  <si>
    <t>CTAZ0043</t>
  </si>
  <si>
    <t>JUNIOR (IYA)</t>
  </si>
  <si>
    <t>CTAZ0040</t>
  </si>
  <si>
    <t>IYA HABEEB</t>
  </si>
  <si>
    <t>CTAZ0035</t>
  </si>
  <si>
    <t>OLOMO FUNMILOLA FAGBEMI</t>
  </si>
  <si>
    <t>CTAZ0023</t>
  </si>
  <si>
    <t>MUINAT (IYA)</t>
  </si>
  <si>
    <t>CTAZ0008</t>
  </si>
  <si>
    <t>SEGUN FUNMILAYO BABALOLA</t>
  </si>
  <si>
    <t>CTAZ0007</t>
  </si>
  <si>
    <t>IYA BUNMI</t>
  </si>
  <si>
    <t>CTAZ0005</t>
  </si>
  <si>
    <t>NURUDEEN (IYA)</t>
  </si>
  <si>
    <t>CTAZ0001</t>
  </si>
  <si>
    <t>TAIWO BASANYA</t>
  </si>
  <si>
    <t>LAC0212</t>
  </si>
  <si>
    <t>Mrs. Alade Tawakalitu</t>
  </si>
  <si>
    <t>LAC0088</t>
  </si>
  <si>
    <t>Sunday Adama (Ojota)</t>
  </si>
  <si>
    <t>LAC0087</t>
  </si>
  <si>
    <t>Ameh Amos Ifeanyichukwu</t>
  </si>
  <si>
    <t>LAC0085</t>
  </si>
  <si>
    <t>Mrs Eze Ann</t>
  </si>
  <si>
    <t>LAC0083</t>
  </si>
  <si>
    <t>Sunday Ossai (Ojota)</t>
  </si>
  <si>
    <t>LAC2310</t>
  </si>
  <si>
    <t>Opeloyeru Godsgift</t>
  </si>
  <si>
    <t>CTAW0006</t>
  </si>
  <si>
    <t>FUNMILAYO SHITTU</t>
  </si>
  <si>
    <t>CTAW0004</t>
  </si>
  <si>
    <t>ALI GADO GARUBA</t>
  </si>
  <si>
    <t>CTAW0002</t>
  </si>
  <si>
    <t>CHIJIOKE ONU</t>
  </si>
  <si>
    <t>CTAW0001</t>
  </si>
  <si>
    <t>LAWAL MOHAMMED</t>
  </si>
  <si>
    <t>CTAF0319</t>
  </si>
  <si>
    <t>Chinedu (Stores)</t>
  </si>
  <si>
    <t>Rothmans Menthol Mix</t>
  </si>
  <si>
    <t>Brand Price as at 6th July 2021</t>
  </si>
  <si>
    <t>Brand</t>
  </si>
  <si>
    <t>Case Price</t>
  </si>
  <si>
    <t>January</t>
  </si>
  <si>
    <t>Platinum</t>
  </si>
  <si>
    <t>February</t>
  </si>
  <si>
    <t>March</t>
  </si>
  <si>
    <t>St Moritz King Size</t>
  </si>
  <si>
    <t>April</t>
  </si>
  <si>
    <t>May</t>
  </si>
  <si>
    <t>June</t>
  </si>
  <si>
    <t>August</t>
  </si>
  <si>
    <t>September</t>
  </si>
  <si>
    <t>October</t>
  </si>
  <si>
    <t>Benson &amp; Hedges Double Cool</t>
  </si>
  <si>
    <t>November</t>
  </si>
  <si>
    <t>December</t>
  </si>
  <si>
    <t>Dunhill KSF</t>
  </si>
  <si>
    <t>Customer No</t>
  </si>
  <si>
    <t>Count of Overdue</t>
  </si>
  <si>
    <t>MBC001329</t>
  </si>
  <si>
    <t>Moses Everistos mokwa</t>
  </si>
  <si>
    <t>MBC001350</t>
  </si>
  <si>
    <t>Musa Isah</t>
  </si>
  <si>
    <t>MBC001360</t>
  </si>
  <si>
    <t>Danyaya Mohd</t>
  </si>
  <si>
    <t>MBC001526</t>
  </si>
  <si>
    <t>Rufai Haliru</t>
  </si>
  <si>
    <t>MBC001921</t>
  </si>
  <si>
    <t>Sunny Holdings Nig</t>
  </si>
  <si>
    <t>MBC001930</t>
  </si>
  <si>
    <t>De - Blessed Investment</t>
  </si>
  <si>
    <t>MBC002177</t>
  </si>
  <si>
    <t>Eze Onyebuchi</t>
  </si>
  <si>
    <t>MBC002873</t>
  </si>
  <si>
    <t>Hussaini Baba</t>
  </si>
  <si>
    <t>MBC003336</t>
  </si>
  <si>
    <t>JohnChido Ogbuabor</t>
  </si>
  <si>
    <t>WCJA000001</t>
  </si>
  <si>
    <t>Haruna Mohammed</t>
  </si>
  <si>
    <t>WCJA000002</t>
  </si>
  <si>
    <t>Abdulmumini Usman</t>
  </si>
  <si>
    <t>WCJA000004</t>
  </si>
  <si>
    <t>Baba Jos</t>
  </si>
  <si>
    <t>WCJA000005</t>
  </si>
  <si>
    <t>Chukudi Ogbo</t>
  </si>
  <si>
    <t>WCJA000006</t>
  </si>
  <si>
    <t>Kenneth KC</t>
  </si>
  <si>
    <t>WCJA000007</t>
  </si>
  <si>
    <t>Fabian Ecomog</t>
  </si>
  <si>
    <t>WCJA000008</t>
  </si>
  <si>
    <t>Zila Daura</t>
  </si>
  <si>
    <t>WCJA000011</t>
  </si>
  <si>
    <t>Haliru Hassan</t>
  </si>
  <si>
    <t>WCJA000012</t>
  </si>
  <si>
    <t>Mike Ogbonna</t>
  </si>
  <si>
    <t>WCJA000017</t>
  </si>
  <si>
    <t>Oliver Eze</t>
  </si>
  <si>
    <t>WCJA000018</t>
  </si>
  <si>
    <t>Zakaria SO</t>
  </si>
  <si>
    <t>WCJA000019</t>
  </si>
  <si>
    <t>Abubakar Chairman</t>
  </si>
  <si>
    <t>WCJA000025</t>
  </si>
  <si>
    <t>Lawan Danfari</t>
  </si>
  <si>
    <t>WCJA000026</t>
  </si>
  <si>
    <t>Bafashi Galadima</t>
  </si>
  <si>
    <t>WCJA000031</t>
  </si>
  <si>
    <t>Ramatu Fatamoye</t>
  </si>
  <si>
    <t>WCJA000048</t>
  </si>
  <si>
    <t>Saidu Isiaku</t>
  </si>
  <si>
    <t>WCJA000103</t>
  </si>
  <si>
    <t>Sunday Edeh</t>
  </si>
  <si>
    <t>WCJA000104</t>
  </si>
  <si>
    <t>Madueke Nnaji</t>
  </si>
  <si>
    <t>WCJA000106</t>
  </si>
  <si>
    <t>Mohammed Sule</t>
  </si>
  <si>
    <t>WCJA000332</t>
  </si>
  <si>
    <t>EMMANUEL ANI</t>
  </si>
  <si>
    <t>WCJA000334</t>
  </si>
  <si>
    <t>Simon Ossai</t>
  </si>
  <si>
    <t>WCJA000379</t>
  </si>
  <si>
    <t>Amechi Ogbu</t>
  </si>
  <si>
    <t>MBC003337</t>
  </si>
  <si>
    <t>A U Supreme Ventures</t>
  </si>
  <si>
    <t>SWC1980</t>
  </si>
  <si>
    <t>Danjuma Ibrahim</t>
  </si>
  <si>
    <t>SWC2239</t>
  </si>
  <si>
    <t xml:space="preserve"> Shuaibu Aneru Wisdom</t>
  </si>
  <si>
    <t>WCFA000179</t>
  </si>
  <si>
    <t>Mama Habibu</t>
  </si>
  <si>
    <t>WCFA000180</t>
  </si>
  <si>
    <t>Mama Nana</t>
  </si>
  <si>
    <t>WCFA000181</t>
  </si>
  <si>
    <t>Hauwa Usman</t>
  </si>
  <si>
    <t>WCFA000183</t>
  </si>
  <si>
    <t>Majester Obendel</t>
  </si>
  <si>
    <t>WCFA000229</t>
  </si>
  <si>
    <t>Tanimu Alfa</t>
  </si>
  <si>
    <t>MBC001327</t>
  </si>
  <si>
    <t>Aminu Saeed</t>
  </si>
  <si>
    <t>MBC002083</t>
  </si>
  <si>
    <t>Ogbonna Ndubisi</t>
  </si>
  <si>
    <t>MBC002084</t>
  </si>
  <si>
    <t>MS Muhammad</t>
  </si>
  <si>
    <t>MBC002085</t>
  </si>
  <si>
    <t>Nuhu Usman</t>
  </si>
  <si>
    <t>MBC002829</t>
  </si>
  <si>
    <t>Kadio Atser</t>
  </si>
  <si>
    <t>MBC002875</t>
  </si>
  <si>
    <t>ALh.Haruna Umar</t>
  </si>
  <si>
    <t>MBC002876</t>
  </si>
  <si>
    <t>Marison Cornelus</t>
  </si>
  <si>
    <t>MBC002896</t>
  </si>
  <si>
    <t>Ahmed Shuaibu</t>
  </si>
  <si>
    <t>MBC002944</t>
  </si>
  <si>
    <t>Ibrahim Hassan</t>
  </si>
  <si>
    <t>MBC002945</t>
  </si>
  <si>
    <t>Alhaji Ubale Ibi</t>
  </si>
  <si>
    <t>WCJA000095</t>
  </si>
  <si>
    <t>Titus Onyeka</t>
  </si>
  <si>
    <t>WCJA000096</t>
  </si>
  <si>
    <t>Nasiru Mahmood</t>
  </si>
  <si>
    <t>WCJA000097</t>
  </si>
  <si>
    <t>Sani Zico</t>
  </si>
  <si>
    <t>WCJA000102</t>
  </si>
  <si>
    <t>Abdu Abdullahi</t>
  </si>
  <si>
    <t>WCJA000112</t>
  </si>
  <si>
    <t>Adamu Julde</t>
  </si>
  <si>
    <t>WCJA000114</t>
  </si>
  <si>
    <t>Ahmed Musa</t>
  </si>
  <si>
    <t>WCJA000116</t>
  </si>
  <si>
    <t>Maina Odubo</t>
  </si>
  <si>
    <t>WCJA000119</t>
  </si>
  <si>
    <t xml:space="preserve">Darazo Usman </t>
  </si>
  <si>
    <t>WCJA000120</t>
  </si>
  <si>
    <t>Sallau Abdullahi</t>
  </si>
  <si>
    <t>WCJA000121</t>
  </si>
  <si>
    <t>Sale Naplato</t>
  </si>
  <si>
    <t>WCJA000130</t>
  </si>
  <si>
    <t>Danjauro Manu</t>
  </si>
  <si>
    <t>WCJA000131</t>
  </si>
  <si>
    <t>Abubakar Mohammed</t>
  </si>
  <si>
    <t>WCJA000149</t>
  </si>
  <si>
    <t>Chidube Hygenus</t>
  </si>
  <si>
    <t>WCJA000300</t>
  </si>
  <si>
    <t>Peter Yohanna</t>
  </si>
  <si>
    <t>WCJA000423</t>
  </si>
  <si>
    <t>Mal Musa Bappa</t>
  </si>
  <si>
    <t>MBC001620</t>
  </si>
  <si>
    <t>Sambo Abdullahi</t>
  </si>
  <si>
    <t>MBC002833</t>
  </si>
  <si>
    <t>Obadiah Anthony</t>
  </si>
  <si>
    <t>MBC002868</t>
  </si>
  <si>
    <t>USMAN SANI</t>
  </si>
  <si>
    <t>WCJA000057</t>
  </si>
  <si>
    <t>Salisu Zuru</t>
  </si>
  <si>
    <t>WCJA000065</t>
  </si>
  <si>
    <t>Lawan K waba</t>
  </si>
  <si>
    <t>WCJA000066</t>
  </si>
  <si>
    <t>Audu Vwa</t>
  </si>
  <si>
    <t>WCJA000072</t>
  </si>
  <si>
    <t>Abubakar DanHalima</t>
  </si>
  <si>
    <t>WCJA000077</t>
  </si>
  <si>
    <t>Danasabe Abubakar</t>
  </si>
  <si>
    <t>WCJA000082</t>
  </si>
  <si>
    <t>Abdullahi Sani</t>
  </si>
  <si>
    <t>WCJA000083</t>
  </si>
  <si>
    <t>Emma Nwabueze</t>
  </si>
  <si>
    <t>WCJA000088</t>
  </si>
  <si>
    <t>Waliyu Musa</t>
  </si>
  <si>
    <t>WCJA000151</t>
  </si>
  <si>
    <t>MUSA YUSUF</t>
  </si>
  <si>
    <t>WCJA000188</t>
  </si>
  <si>
    <t>Nadabo Musa</t>
  </si>
  <si>
    <t>WCJA000117</t>
  </si>
  <si>
    <t>Abdullahi Adamu</t>
  </si>
  <si>
    <t>WCJA000099</t>
  </si>
  <si>
    <t>Sani Dalhatu</t>
  </si>
  <si>
    <t>WCJA000032</t>
  </si>
  <si>
    <t>Sunday umeh</t>
  </si>
  <si>
    <t>MBC003463</t>
  </si>
  <si>
    <t>IDRIS IBRAHIM</t>
  </si>
  <si>
    <t>SWC2911</t>
  </si>
  <si>
    <t>FELIX OMEYE</t>
  </si>
  <si>
    <t>MBC003538</t>
  </si>
  <si>
    <t>Daniel I. Chukwuemeka</t>
  </si>
  <si>
    <t>SWC3017</t>
  </si>
  <si>
    <t>Saidu Abubakar</t>
  </si>
  <si>
    <t>NTC1928</t>
  </si>
  <si>
    <t>Nasiru Sarki</t>
  </si>
  <si>
    <t>NTC1981</t>
  </si>
  <si>
    <t>Abubakar Yahuza</t>
  </si>
  <si>
    <t>WCDA000005</t>
  </si>
  <si>
    <t>Salisu Maikanti</t>
  </si>
  <si>
    <t>WCDA000006</t>
  </si>
  <si>
    <t>Nafiu Musa</t>
  </si>
  <si>
    <t>WCDA000011</t>
  </si>
  <si>
    <t>Sheu S Jos</t>
  </si>
  <si>
    <t>WCDA000013</t>
  </si>
  <si>
    <t>Salisu Adamu</t>
  </si>
  <si>
    <t>WCDA000015</t>
  </si>
  <si>
    <t>Yusuf Abdulrahman</t>
  </si>
  <si>
    <t>WCDA000016</t>
  </si>
  <si>
    <t>Barau AbdulFrahaman</t>
  </si>
  <si>
    <t>WCDA000025</t>
  </si>
  <si>
    <t>Usman Sale</t>
  </si>
  <si>
    <t>WCDA000026</t>
  </si>
  <si>
    <t>Alh. Zubairu Daura</t>
  </si>
  <si>
    <t>NTC0031</t>
  </si>
  <si>
    <t>BUHARI MANIR</t>
  </si>
  <si>
    <t>NTC1243</t>
  </si>
  <si>
    <t>Alh.Ibrahim Maikudi</t>
  </si>
  <si>
    <t>NTC1721</t>
  </si>
  <si>
    <t>ALH ABDULMUMINU ISAH</t>
  </si>
  <si>
    <t>WCDA000032</t>
  </si>
  <si>
    <t>Abdulhamid Musa</t>
  </si>
  <si>
    <t>WCDA000034</t>
  </si>
  <si>
    <t>Ahl. Sani Tasha</t>
  </si>
  <si>
    <t>WCDA000043</t>
  </si>
  <si>
    <t>Alh. Lawan Danrabe</t>
  </si>
  <si>
    <t>MBC002893</t>
  </si>
  <si>
    <t>Hussaini Umar Bassingbourn</t>
  </si>
  <si>
    <t>MBC002973</t>
  </si>
  <si>
    <t>MUKTARI  YASHAU</t>
  </si>
  <si>
    <t>NTC0063</t>
  </si>
  <si>
    <t>HADI ALI</t>
  </si>
  <si>
    <t>NTC1127</t>
  </si>
  <si>
    <t>Tijani Terry</t>
  </si>
  <si>
    <t>NTC1192</t>
  </si>
  <si>
    <t>Maikudi Isa</t>
  </si>
  <si>
    <t>NTC1851</t>
  </si>
  <si>
    <t>John Goji</t>
  </si>
  <si>
    <t>WCDA000052</t>
  </si>
  <si>
    <t>Goni Ibrahim</t>
  </si>
  <si>
    <t>WCDA000057</t>
  </si>
  <si>
    <t>Jidda Goni</t>
  </si>
  <si>
    <t>WCDA000134</t>
  </si>
  <si>
    <t>GARBA 50/50</t>
  </si>
  <si>
    <t>WCJA000124</t>
  </si>
  <si>
    <t xml:space="preserve">Usman Garba </t>
  </si>
  <si>
    <t>WCJA000312</t>
  </si>
  <si>
    <t>MOHD VANDI</t>
  </si>
  <si>
    <t>WCJA000392</t>
  </si>
  <si>
    <t>ALH ABABARE GOMBI</t>
  </si>
  <si>
    <t>NTC1071</t>
  </si>
  <si>
    <t>Bilyaminu Ladan</t>
  </si>
  <si>
    <t>NTC1162</t>
  </si>
  <si>
    <t>Ibrahim Mohammed Gani</t>
  </si>
  <si>
    <t>NTC1578</t>
  </si>
  <si>
    <t>ALH. Sahabi Dahiru</t>
  </si>
  <si>
    <t>NTC1659</t>
  </si>
  <si>
    <t>NAZIRU DAHIRU</t>
  </si>
  <si>
    <t>NTC1682</t>
  </si>
  <si>
    <t>Nasiru Haruna</t>
  </si>
  <si>
    <t>NTC1686</t>
  </si>
  <si>
    <t>Mohammed Rila</t>
  </si>
  <si>
    <t>NTC1730</t>
  </si>
  <si>
    <t>WCDA000077</t>
  </si>
  <si>
    <t>Alh Aminu Fara</t>
  </si>
  <si>
    <t>WCDA000079</t>
  </si>
  <si>
    <t>Alh Dahiru Bello</t>
  </si>
  <si>
    <t>WCDA000086</t>
  </si>
  <si>
    <t>Alh Malami S. Hurumi</t>
  </si>
  <si>
    <t>WCDA000087</t>
  </si>
  <si>
    <t>Alh Malami Wurno</t>
  </si>
  <si>
    <t>WCDA000088</t>
  </si>
  <si>
    <t>Alh Musa Kange</t>
  </si>
  <si>
    <t>WCDA000089</t>
  </si>
  <si>
    <t>Alh Namadina</t>
  </si>
  <si>
    <t>WCDA000103</t>
  </si>
  <si>
    <t>Alh Musa Jega</t>
  </si>
  <si>
    <t>WCDA000105</t>
  </si>
  <si>
    <t>Alh Umaru Khande</t>
  </si>
  <si>
    <t>WCDA000108</t>
  </si>
  <si>
    <t>Alh Audu Abdullahi Danfulani</t>
  </si>
  <si>
    <t>WCDA000111</t>
  </si>
  <si>
    <t>Alh Dahiru Alto</t>
  </si>
  <si>
    <t>WCDA000172</t>
  </si>
  <si>
    <t>Alh Gado</t>
  </si>
  <si>
    <t>WCDA000180</t>
  </si>
  <si>
    <t>Saidu Bello</t>
  </si>
  <si>
    <t>WCJA000035</t>
  </si>
  <si>
    <t>Cosmos Anyougu</t>
  </si>
  <si>
    <t>WCDA000069</t>
  </si>
  <si>
    <t>Barkindo ba</t>
  </si>
  <si>
    <t>WCDA000071</t>
  </si>
  <si>
    <t>Manu Mohammed</t>
  </si>
  <si>
    <t>NTC1964</t>
  </si>
  <si>
    <t>Gurza Enterprises</t>
  </si>
  <si>
    <t>NTC2304</t>
  </si>
  <si>
    <t>Lawali Muhammad</t>
  </si>
  <si>
    <t>NTC2307</t>
  </si>
  <si>
    <t>Aminu Usman</t>
  </si>
  <si>
    <t>NTC2351</t>
  </si>
  <si>
    <t>Alh Suleiman Bagudo</t>
  </si>
  <si>
    <t>NTC1289</t>
  </si>
  <si>
    <t>Alh Muntaka M.T.K</t>
  </si>
  <si>
    <t>MBC003485</t>
  </si>
  <si>
    <t>Ali Audu</t>
  </si>
  <si>
    <t>NTC1262</t>
  </si>
  <si>
    <t>Varuwa Tizhe</t>
  </si>
  <si>
    <t>NTC2306</t>
  </si>
  <si>
    <t>Shamsudeen Usman</t>
  </si>
  <si>
    <t>SWC1225</t>
  </si>
  <si>
    <t>Multiple Popular</t>
  </si>
  <si>
    <t>SWC1252</t>
  </si>
  <si>
    <t>Ugochukwu Ezeja</t>
  </si>
  <si>
    <t>SWC1275</t>
  </si>
  <si>
    <t>Igere Richard</t>
  </si>
  <si>
    <t>SWC1388</t>
  </si>
  <si>
    <t>Igwe Stores</t>
  </si>
  <si>
    <t>SWC1614</t>
  </si>
  <si>
    <t>Sir Peesman</t>
  </si>
  <si>
    <t>SWC1989</t>
  </si>
  <si>
    <t>Ufuanyaegbunam Okechukwu</t>
  </si>
  <si>
    <t>SWC2391</t>
  </si>
  <si>
    <t>Clement Igbafa Afekhena</t>
  </si>
  <si>
    <t>WCFA000138</t>
  </si>
  <si>
    <t>Amechi Aniemeka</t>
  </si>
  <si>
    <t>WCFA000139</t>
  </si>
  <si>
    <t>Damian Eziekwu</t>
  </si>
  <si>
    <t>WCFA000143</t>
  </si>
  <si>
    <t>James Okochi</t>
  </si>
  <si>
    <t>WCFA000145</t>
  </si>
  <si>
    <t>Peter Esiobu (Vindon O.)</t>
  </si>
  <si>
    <t>WCFA000152</t>
  </si>
  <si>
    <t>Rhoda E</t>
  </si>
  <si>
    <t>WCFA000190</t>
  </si>
  <si>
    <t>Felicia Oji</t>
  </si>
  <si>
    <t>WCFA000194</t>
  </si>
  <si>
    <t>Maria Asakpa(Warri)</t>
  </si>
  <si>
    <t>WCFA000195</t>
  </si>
  <si>
    <t>Maria Ogbe</t>
  </si>
  <si>
    <t>WCFA000197</t>
  </si>
  <si>
    <t>Roseline Afor</t>
  </si>
  <si>
    <t>WCFA000198</t>
  </si>
  <si>
    <t>Stella Omoshowafa</t>
  </si>
  <si>
    <t>WCFA000200</t>
  </si>
  <si>
    <t>Victoria Agbajo</t>
  </si>
  <si>
    <t>WCFA000201</t>
  </si>
  <si>
    <t>Benvosa Resources</t>
  </si>
  <si>
    <t>WCFA000203</t>
  </si>
  <si>
    <t>Clara Ohwaga</t>
  </si>
  <si>
    <t>WCFA000204</t>
  </si>
  <si>
    <t>Florence Mofe</t>
  </si>
  <si>
    <t>WCFA000205</t>
  </si>
  <si>
    <t>Grace Oboh</t>
  </si>
  <si>
    <t>PWCPP000306</t>
  </si>
  <si>
    <t>Jacob Ekpo</t>
  </si>
  <si>
    <t>PWCPP000460</t>
  </si>
  <si>
    <t>Too Good</t>
  </si>
  <si>
    <t>PWCPP000526</t>
  </si>
  <si>
    <t>Anthony Ikeagwu</t>
  </si>
  <si>
    <t>SEC001235</t>
  </si>
  <si>
    <t>Aniekan Napoleon</t>
  </si>
  <si>
    <t>SEC001390</t>
  </si>
  <si>
    <t>IME ELIJAH</t>
  </si>
  <si>
    <t>SEC001788</t>
  </si>
  <si>
    <t>EMEKA UDEMBA</t>
  </si>
  <si>
    <t>SEC003328</t>
  </si>
  <si>
    <t>Uzoma Nwankwo Samuel</t>
  </si>
  <si>
    <t>WCPA000024</t>
  </si>
  <si>
    <t>JONAS DIKE</t>
  </si>
  <si>
    <t>WCPA000025</t>
  </si>
  <si>
    <t>NZE C.N. OKONKWO</t>
  </si>
  <si>
    <t>WCPA000026</t>
  </si>
  <si>
    <t>JUDE ANYANWU</t>
  </si>
  <si>
    <t>WCPA000028</t>
  </si>
  <si>
    <t>IGNATUS OKAFOR</t>
  </si>
  <si>
    <t>WCPA000042</t>
  </si>
  <si>
    <t>OKEY EZUNAGU</t>
  </si>
  <si>
    <t>WCPA000139</t>
  </si>
  <si>
    <t>IME B. EKPO</t>
  </si>
  <si>
    <t>WCPA000143</t>
  </si>
  <si>
    <t>ISIDORE NKANTA</t>
  </si>
  <si>
    <t>WCPA000144</t>
  </si>
  <si>
    <t>FRIDAY BASSEY</t>
  </si>
  <si>
    <t>WCPA000148</t>
  </si>
  <si>
    <t>JOSEPH EZEH</t>
  </si>
  <si>
    <t>WCPA000152</t>
  </si>
  <si>
    <t>CHUKWUDI ASIEGBU</t>
  </si>
  <si>
    <t>WCPA000155</t>
  </si>
  <si>
    <t>ABUBAKAR &amp; SON</t>
  </si>
  <si>
    <t>WCPA000156</t>
  </si>
  <si>
    <t>INNOCENT &amp; SON</t>
  </si>
  <si>
    <t>WCPA000181</t>
  </si>
  <si>
    <t>STEPHEN AMAMA</t>
  </si>
  <si>
    <t>PWCPP000304</t>
  </si>
  <si>
    <t>SAMUEL IWEKA</t>
  </si>
  <si>
    <t>PWCPP000341</t>
  </si>
  <si>
    <t>Paul Ejikeme</t>
  </si>
  <si>
    <t>PWCPP000343</t>
  </si>
  <si>
    <t>Vincent Chikwendu</t>
  </si>
  <si>
    <t>PWCPP000344</t>
  </si>
  <si>
    <t>O C C</t>
  </si>
  <si>
    <t>SEC001044</t>
  </si>
  <si>
    <t>ANAYO NWANI</t>
  </si>
  <si>
    <t>SEC001112</t>
  </si>
  <si>
    <t>ODO MARTIN</t>
  </si>
  <si>
    <t>SEC001593</t>
  </si>
  <si>
    <t>Christian Obi</t>
  </si>
  <si>
    <t>SEC001824</t>
  </si>
  <si>
    <t>Livinus Ogumba</t>
  </si>
  <si>
    <t>SEC001903</t>
  </si>
  <si>
    <t>Christian Mba</t>
  </si>
  <si>
    <t>SEC002709</t>
  </si>
  <si>
    <t>Innocent Eziaghala</t>
  </si>
  <si>
    <t>SEC003370</t>
  </si>
  <si>
    <t>Alaeze Godwin</t>
  </si>
  <si>
    <t>WCPA000068</t>
  </si>
  <si>
    <t>AMAECHI ENEH</t>
  </si>
  <si>
    <t>WCPA000078</t>
  </si>
  <si>
    <t xml:space="preserve">PATRICK NNEJI </t>
  </si>
  <si>
    <t>WCPA000085</t>
  </si>
  <si>
    <t>DENNIS EYA</t>
  </si>
  <si>
    <t>WCPA000087</t>
  </si>
  <si>
    <t>FIDELIS ONAH</t>
  </si>
  <si>
    <t>WCPA000090</t>
  </si>
  <si>
    <t>MONICA NNABUCHI</t>
  </si>
  <si>
    <t>WCPA000091</t>
  </si>
  <si>
    <t>JOHN ANIEGBOKA</t>
  </si>
  <si>
    <t>WCPA000101</t>
  </si>
  <si>
    <t>CHIDI EKE</t>
  </si>
  <si>
    <t>WCPA000104</t>
  </si>
  <si>
    <t>MENSU BOSS</t>
  </si>
  <si>
    <t>WCPA000111</t>
  </si>
  <si>
    <t>PHILIP NWEKE</t>
  </si>
  <si>
    <t>WCPA000123</t>
  </si>
  <si>
    <t>Obi Eze &amp; Company Nig Limited</t>
  </si>
  <si>
    <t>SEC001078</t>
  </si>
  <si>
    <t>Omakwu Abel</t>
  </si>
  <si>
    <t>SEC002027</t>
  </si>
  <si>
    <t>Ifyanyi  Nwanyanwu</t>
  </si>
  <si>
    <t>SEC002091</t>
  </si>
  <si>
    <t>EMEKA EZE</t>
  </si>
  <si>
    <t>SEC002092</t>
  </si>
  <si>
    <t>ALH HASSAN YAKUBU</t>
  </si>
  <si>
    <t>SEC002725</t>
  </si>
  <si>
    <t>GEORGE EZEMA</t>
  </si>
  <si>
    <t>SEC002767</t>
  </si>
  <si>
    <t>Alhaji Umoru Danbauchi</t>
  </si>
  <si>
    <t>SEC003374</t>
  </si>
  <si>
    <t>Onyekwere Eze Enterprise</t>
  </si>
  <si>
    <t>WCPA000159</t>
  </si>
  <si>
    <t>Alh Dahiru Baba</t>
  </si>
  <si>
    <t>WCPA000167</t>
  </si>
  <si>
    <t>Paul Abuchi</t>
  </si>
  <si>
    <t>WCPA000169</t>
  </si>
  <si>
    <t>Charles Duru</t>
  </si>
  <si>
    <t>WCPA000171</t>
  </si>
  <si>
    <t>Obinna Obi</t>
  </si>
  <si>
    <t>WCPA000172</t>
  </si>
  <si>
    <t>Umar Bobo</t>
  </si>
  <si>
    <t>WCPP000745</t>
  </si>
  <si>
    <t>Eze Chibuzo</t>
  </si>
  <si>
    <t>PWCPP000511</t>
  </si>
  <si>
    <t>Ojuiyiowi Eze</t>
  </si>
  <si>
    <t>SEC001204</t>
  </si>
  <si>
    <t>Mrs Oyindamola Babalola</t>
  </si>
  <si>
    <t>SEC001205</t>
  </si>
  <si>
    <t>Alhaji Dauda Abdulsalam</t>
  </si>
  <si>
    <t>SEC002830</t>
  </si>
  <si>
    <t>Bashir Aliyu</t>
  </si>
  <si>
    <t>WCPA000001</t>
  </si>
  <si>
    <t>IBRAHIM ABDULAHI EDI</t>
  </si>
  <si>
    <t>WCPA000002</t>
  </si>
  <si>
    <t>ALHAJI AHMADU ADAMU ABDULAHI</t>
  </si>
  <si>
    <t>WCPA000004</t>
  </si>
  <si>
    <t>ADAMU ADO</t>
  </si>
  <si>
    <t>WCPA000006</t>
  </si>
  <si>
    <t>ADAMU YAKUBU</t>
  </si>
  <si>
    <t>WCPA000019</t>
  </si>
  <si>
    <t>DONALD ODIMEGWU</t>
  </si>
  <si>
    <t>WCPA000054</t>
  </si>
  <si>
    <t>IFEANYI OSUJI</t>
  </si>
  <si>
    <t>WCPA000057</t>
  </si>
  <si>
    <t>EZEKWE OJIOFOR</t>
  </si>
  <si>
    <t>WCPA000061</t>
  </si>
  <si>
    <t>NDUBUISI ARIRIAHU</t>
  </si>
  <si>
    <t>WCPA000063</t>
  </si>
  <si>
    <t>CHIEF SIMON EMERE</t>
  </si>
  <si>
    <t>WCPA000161</t>
  </si>
  <si>
    <t>Alh Isah Musa</t>
  </si>
  <si>
    <t>SEC003627</t>
  </si>
  <si>
    <t>Dickson Madueke</t>
  </si>
  <si>
    <t>SEC003690</t>
  </si>
  <si>
    <t>Nwani Francis</t>
  </si>
  <si>
    <t>SEC003703</t>
  </si>
  <si>
    <t>REFERENCE SUPER STORE</t>
  </si>
  <si>
    <t>SEC002559</t>
  </si>
  <si>
    <t>Essien Akpan Bassey</t>
  </si>
  <si>
    <t>SWC3000</t>
  </si>
  <si>
    <t>Elizabeth Egbeimah</t>
  </si>
  <si>
    <t>CTAH0023</t>
  </si>
  <si>
    <t>JOHN MAMAH</t>
  </si>
  <si>
    <t>SWC0917</t>
  </si>
  <si>
    <t>Ben Stores</t>
  </si>
  <si>
    <t>IDRIS (1) USENI</t>
  </si>
  <si>
    <t>LAC2256</t>
  </si>
  <si>
    <t>MARUF FAUZAT (AYISATH)</t>
  </si>
  <si>
    <t>MAVELLOUS STORE</t>
  </si>
  <si>
    <t>WCFA000029</t>
  </si>
  <si>
    <t>Omolara Bello Iya</t>
  </si>
  <si>
    <t>ALHAJI ABIODUN  BELLO</t>
  </si>
  <si>
    <t>MR AJAYI  AYINKE</t>
  </si>
  <si>
    <t>CTAE0020</t>
  </si>
  <si>
    <t>ALH. FOLU  F. OGUNDALU</t>
  </si>
  <si>
    <t>MR MADINAT  YUSUF</t>
  </si>
  <si>
    <t>MR.  SEGUN ADEMOLA</t>
  </si>
  <si>
    <t>CTAE0058</t>
  </si>
  <si>
    <t>Jakande Iya Samson</t>
  </si>
  <si>
    <t>Novtech Integrated Ltd</t>
  </si>
  <si>
    <t>LAC0411</t>
  </si>
  <si>
    <t>Sarafa Oladele</t>
  </si>
  <si>
    <t>CTAZ0010</t>
  </si>
  <si>
    <t>ANISU SANYAOLU</t>
  </si>
  <si>
    <t>Solid Venturee</t>
  </si>
  <si>
    <t>NTC2395</t>
  </si>
  <si>
    <t>Aminu Buba Baffa</t>
  </si>
  <si>
    <t>SEC003622</t>
  </si>
  <si>
    <t>ALOU ENTERPRISE</t>
  </si>
  <si>
    <t>WCDA000068</t>
  </si>
  <si>
    <t>Alh Abdul Mohammed</t>
  </si>
  <si>
    <t>MBC003573</t>
  </si>
  <si>
    <t>Adamu Usman</t>
  </si>
  <si>
    <t>MBC003587</t>
  </si>
  <si>
    <t>Ezedinbu Sam-Isamaco Ltd</t>
  </si>
  <si>
    <t>SWC3120</t>
  </si>
  <si>
    <t>Aliyu Aishat</t>
  </si>
  <si>
    <t>SEC003795</t>
  </si>
  <si>
    <t>Enojane Intergrated Ent.</t>
  </si>
  <si>
    <t>SWC3226</t>
  </si>
  <si>
    <t>Odofin Adekunle Global Limited</t>
  </si>
  <si>
    <t>SEC003986</t>
  </si>
  <si>
    <t>Elijah James Udoh</t>
  </si>
  <si>
    <t>LAC4068</t>
  </si>
  <si>
    <t>Ariwoayo Safiat</t>
  </si>
  <si>
    <t>LAC4043</t>
  </si>
  <si>
    <t>Maurice Chibueze</t>
  </si>
  <si>
    <t>Curret</t>
  </si>
  <si>
    <t>Benin</t>
  </si>
  <si>
    <t>Elizabeth Egbeomah</t>
  </si>
  <si>
    <t>Sliver</t>
  </si>
  <si>
    <t>WCFA000193</t>
  </si>
  <si>
    <t>Lydia Omanze</t>
  </si>
  <si>
    <t>Peter Esiobu</t>
  </si>
  <si>
    <t>Calabar</t>
  </si>
  <si>
    <t>Dickson Maduekwe</t>
  </si>
  <si>
    <t>PROBATION</t>
  </si>
  <si>
    <t>SEC003648</t>
  </si>
  <si>
    <t>Enugu</t>
  </si>
  <si>
    <t>PATRICK NNEJI</t>
  </si>
  <si>
    <t>Reference Super Stores</t>
  </si>
  <si>
    <t>Makurdi</t>
  </si>
  <si>
    <t>Alou Enterprise</t>
  </si>
  <si>
    <t>George Ezema</t>
  </si>
  <si>
    <t>Ifyanyi Nwanyanwu</t>
  </si>
  <si>
    <t>SEC003700</t>
  </si>
  <si>
    <t>Mike and Sons</t>
  </si>
  <si>
    <t>WCPA000163</t>
  </si>
  <si>
    <t>Mr. Romanus Ujah</t>
  </si>
  <si>
    <t>SEC003930</t>
  </si>
  <si>
    <t>Yahaya Mikiaru</t>
  </si>
  <si>
    <t>Onitsha</t>
  </si>
  <si>
    <t>Francis Nwani</t>
  </si>
  <si>
    <t>SEC003981</t>
  </si>
  <si>
    <t>Uche Duru</t>
  </si>
  <si>
    <t>PH</t>
  </si>
  <si>
    <t>Alhaji Ahmadu Adamu Abdulahi</t>
  </si>
  <si>
    <t>Donald Odimegwu</t>
  </si>
  <si>
    <t>Enojane Intergrated Enterprises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</si>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</sst>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43" fontId="3" fillId="2" borderId="1" xfId="1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43" fontId="9" fillId="5" borderId="2" xfId="1" applyFont="1" applyFill="1" applyBorder="1" applyAlignment="1" applyProtection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/>
    </xf>
    <xf numFmtId="165" fontId="3" fillId="8" borderId="5" xfId="0" applyNumberFormat="1" applyFont="1" applyFill="1" applyBorder="1" applyAlignment="1">
      <alignment horizontal="left"/>
    </xf>
    <xf numFmtId="164" fontId="2" fillId="9" borderId="5" xfId="2" applyFont="1" applyFill="1" applyBorder="1" applyAlignment="1" applyProtection="1">
      <alignment horizontal="left"/>
      <protection locked="0"/>
    </xf>
    <xf numFmtId="43" fontId="2" fillId="9" borderId="5" xfId="1" applyFont="1" applyFill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4" fontId="2" fillId="0" borderId="5" xfId="0" applyNumberFormat="1" applyFont="1" applyBorder="1" applyAlignment="1" applyProtection="1">
      <alignment horizontal="left"/>
      <protection locked="0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0" fontId="2" fillId="2" borderId="7" xfId="0" applyFont="1" applyFill="1" applyBorder="1" applyAlignment="1">
      <alignment horizontal="left"/>
    </xf>
    <xf numFmtId="164" fontId="2" fillId="9" borderId="7" xfId="2" applyFont="1" applyFill="1" applyBorder="1" applyAlignment="1" applyProtection="1">
      <alignment horizontal="left"/>
      <protection locked="0"/>
    </xf>
    <xf numFmtId="43" fontId="2" fillId="9" borderId="7" xfId="1" applyFont="1" applyFill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164" fontId="2" fillId="0" borderId="7" xfId="0" applyNumberFormat="1" applyFont="1" applyBorder="1" applyAlignment="1" applyProtection="1">
      <alignment horizontal="left"/>
      <protection locked="0"/>
    </xf>
    <xf numFmtId="164" fontId="2" fillId="0" borderId="7" xfId="2" applyFont="1" applyFill="1" applyBorder="1" applyAlignment="1" applyProtection="1">
      <alignment horizontal="left"/>
      <protection locked="0"/>
    </xf>
    <xf numFmtId="43" fontId="2" fillId="0" borderId="7" xfId="1" applyFont="1" applyFill="1" applyBorder="1" applyAlignment="1" applyProtection="1">
      <alignment horizontal="left"/>
      <protection locked="0"/>
    </xf>
    <xf numFmtId="43" fontId="2" fillId="0" borderId="7" xfId="1" applyFont="1" applyBorder="1" applyAlignment="1" applyProtection="1">
      <alignment horizontal="left"/>
      <protection locked="0"/>
    </xf>
    <xf numFmtId="43" fontId="3" fillId="0" borderId="7" xfId="1" applyFont="1" applyBorder="1" applyAlignment="1" applyProtection="1">
      <alignment horizontal="left"/>
      <protection locked="0"/>
    </xf>
    <xf numFmtId="43" fontId="3" fillId="9" borderId="7" xfId="1" applyFont="1" applyFill="1" applyBorder="1" applyAlignment="1" applyProtection="1">
      <alignment horizontal="left"/>
      <protection locked="0"/>
    </xf>
    <xf numFmtId="43" fontId="10" fillId="9" borderId="7" xfId="1" applyFont="1" applyFill="1" applyBorder="1" applyAlignment="1" applyProtection="1">
      <alignment horizontal="left"/>
      <protection locked="0"/>
    </xf>
    <xf numFmtId="43" fontId="2" fillId="0" borderId="7" xfId="0" applyNumberFormat="1" applyFont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43" fontId="2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2" fillId="0" borderId="0" xfId="0" applyFont="1"/>
    <xf numFmtId="3" fontId="0" fillId="0" borderId="0" xfId="0" applyNumberFormat="1"/>
    <xf numFmtId="43" fontId="0" fillId="0" borderId="0" xfId="1" applyFont="1"/>
    <xf numFmtId="0" fontId="11" fillId="0" borderId="0" xfId="0" applyFont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3">
    <cellStyle name="Comma" xfId="1" builtinId="3"/>
    <cellStyle name="Comma 2" xfId="2" xr:uid="{646C2BFD-9E4D-4B96-B6ED-0186C13F5526}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ob/OneDrive/Desktop/credit%20request/Wholesale%20Credit%20templates/Standard%20Credit%20Reques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EAST"/>
      <sheetName val="MIDDLE BELT"/>
      <sheetName val="NORTH"/>
      <sheetName val="OMMITTED CUSTOMERS"/>
      <sheetName val="Overdue Credits"/>
      <sheetName val="July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489.85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SOUTH WEST"/>
      <sheetName val="SOUTH EAST"/>
      <sheetName val="MIDDLE BELT"/>
      <sheetName val="NORTH"/>
      <sheetName val="OMMITTED CUSTOMERS"/>
      <sheetName val="Overdue Credits"/>
      <sheetName val="September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Customer No</v>
          </cell>
          <cell r="B1" t="str">
            <v>Name</v>
          </cell>
          <cell r="C1" t="str">
            <v>June</v>
          </cell>
          <cell r="D1" t="str">
            <v>July</v>
          </cell>
          <cell r="E1" t="str">
            <v>August</v>
          </cell>
          <cell r="F1" t="str">
            <v>Count of Overdue</v>
          </cell>
        </row>
        <row r="2">
          <cell r="A2" t="str">
            <v>MBC001329</v>
          </cell>
          <cell r="B2" t="str">
            <v>Moses Everistos mokwa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 t="str">
            <v>MBC001350</v>
          </cell>
          <cell r="B3" t="str">
            <v>Musa Isah</v>
          </cell>
          <cell r="C3">
            <v>2474777.19</v>
          </cell>
          <cell r="D3">
            <v>2474777.19</v>
          </cell>
          <cell r="E3">
            <v>2424777.19</v>
          </cell>
          <cell r="F3">
            <v>3</v>
          </cell>
        </row>
        <row r="4">
          <cell r="A4" t="str">
            <v>MBC001360</v>
          </cell>
          <cell r="B4" t="str">
            <v>Danyaya Mohd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MBC001526</v>
          </cell>
          <cell r="B5" t="str">
            <v>Rufai Haliru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MBC001921</v>
          </cell>
          <cell r="B6" t="str">
            <v>Sunny Holdings Nig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MBC001930</v>
          </cell>
          <cell r="B7" t="str">
            <v>De - Blessed Investment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MBC002177</v>
          </cell>
          <cell r="B8" t="str">
            <v>Eze Onyebuchi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A9" t="str">
            <v>MBC002873</v>
          </cell>
          <cell r="B9" t="str">
            <v>Hussaini Baba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MBC003336</v>
          </cell>
          <cell r="B10" t="str">
            <v>JohnChido Ogbuabor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WCJA000001</v>
          </cell>
          <cell r="B11" t="str">
            <v>Haruna Mohammed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WCJA000002</v>
          </cell>
          <cell r="B12" t="str">
            <v>Abdulmumini Usman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WCJA000004</v>
          </cell>
          <cell r="B13" t="str">
            <v>Baba Jos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WCJA000005</v>
          </cell>
          <cell r="B14" t="str">
            <v>Chukudi Ogbo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WCJA000006</v>
          </cell>
          <cell r="B15" t="str">
            <v>Kenneth KC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WCJA000007</v>
          </cell>
          <cell r="B16" t="str">
            <v>Fabian Ecomog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A17" t="str">
            <v>WCJA000008</v>
          </cell>
          <cell r="B17" t="str">
            <v>Zila Daura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WCJA000011</v>
          </cell>
          <cell r="B18" t="str">
            <v>Haliru Hassan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WCJA000012</v>
          </cell>
          <cell r="B19" t="str">
            <v>Mike Ogbonna</v>
          </cell>
          <cell r="C19">
            <v>0</v>
          </cell>
          <cell r="D19">
            <v>19809850.440000001</v>
          </cell>
          <cell r="E19">
            <v>0</v>
          </cell>
          <cell r="F19">
            <v>1</v>
          </cell>
        </row>
        <row r="20">
          <cell r="A20" t="str">
            <v>WCJA000017</v>
          </cell>
          <cell r="B20" t="str">
            <v>Oliver Eze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WCJA000018</v>
          </cell>
          <cell r="B21" t="str">
            <v>Zakaria SO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A22" t="str">
            <v>WCJA000019</v>
          </cell>
          <cell r="B22" t="str">
            <v>Abubakar Chairman</v>
          </cell>
          <cell r="C22">
            <v>0</v>
          </cell>
          <cell r="D22">
            <v>2716398.0399999991</v>
          </cell>
          <cell r="E22">
            <v>0</v>
          </cell>
          <cell r="F22">
            <v>1</v>
          </cell>
        </row>
        <row r="23">
          <cell r="A23" t="str">
            <v>WCJA000025</v>
          </cell>
          <cell r="B23" t="str">
            <v>Lawan Danfari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WCJA000026</v>
          </cell>
          <cell r="B24" t="str">
            <v>Bafashi Galadima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WCJA000031</v>
          </cell>
          <cell r="B25" t="str">
            <v>Ramatu Fatamoye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WCJA000048</v>
          </cell>
          <cell r="B26" t="str">
            <v>Saidu Isiaku</v>
          </cell>
          <cell r="C26">
            <v>0</v>
          </cell>
          <cell r="D26">
            <v>0</v>
          </cell>
          <cell r="E26">
            <v>4151418.8899999997</v>
          </cell>
          <cell r="F26">
            <v>1</v>
          </cell>
        </row>
        <row r="27">
          <cell r="A27" t="str">
            <v>WCJA000103</v>
          </cell>
          <cell r="B27" t="str">
            <v>Sunday Edeh</v>
          </cell>
          <cell r="C27">
            <v>0</v>
          </cell>
          <cell r="D27">
            <v>0</v>
          </cell>
          <cell r="E27">
            <v>57357071.800000012</v>
          </cell>
          <cell r="F27">
            <v>1</v>
          </cell>
        </row>
        <row r="28">
          <cell r="A28" t="str">
            <v>WCJA000104</v>
          </cell>
          <cell r="B28" t="str">
            <v>Madueke Nnaji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WCJA000106</v>
          </cell>
          <cell r="B29" t="str">
            <v>Mohammed Sule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WCJA000332</v>
          </cell>
          <cell r="B30" t="str">
            <v>EMMANUEL ANI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WCJA000334</v>
          </cell>
          <cell r="B31" t="str">
            <v>Simon Ossai</v>
          </cell>
          <cell r="C31">
            <v>0</v>
          </cell>
          <cell r="D31">
            <v>0</v>
          </cell>
          <cell r="E31">
            <v>2433337.84</v>
          </cell>
          <cell r="F31">
            <v>1</v>
          </cell>
        </row>
        <row r="32">
          <cell r="A32" t="str">
            <v>WCJA000379</v>
          </cell>
          <cell r="B32" t="str">
            <v>Amechi Ogbu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MBC003337</v>
          </cell>
          <cell r="B33" t="str">
            <v>A U Supreme Ventures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SWC1980</v>
          </cell>
          <cell r="B34" t="str">
            <v>Danjuma Ibrahim</v>
          </cell>
          <cell r="C34">
            <v>2107164.46</v>
          </cell>
          <cell r="D34">
            <v>2107164.46</v>
          </cell>
          <cell r="E34">
            <v>2107164.46</v>
          </cell>
          <cell r="F34">
            <v>3</v>
          </cell>
        </row>
        <row r="35">
          <cell r="A35" t="str">
            <v>SWC2239</v>
          </cell>
          <cell r="B35" t="str">
            <v xml:space="preserve"> Shuaibu Aneru Wisdom</v>
          </cell>
          <cell r="C35">
            <v>194997.5</v>
          </cell>
          <cell r="D35">
            <v>194997.5</v>
          </cell>
          <cell r="E35">
            <v>194997.5</v>
          </cell>
          <cell r="F35">
            <v>3</v>
          </cell>
        </row>
        <row r="36">
          <cell r="A36" t="str">
            <v>WCFA000179</v>
          </cell>
          <cell r="B36" t="str">
            <v>Mama Habibu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 t="str">
            <v>WCFA000180</v>
          </cell>
          <cell r="B37" t="str">
            <v>Mama Nana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WCFA000181</v>
          </cell>
          <cell r="B38" t="str">
            <v>Hauwa Usman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WCFA000183</v>
          </cell>
          <cell r="B39" t="str">
            <v>Majester Obendel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A40" t="str">
            <v>WCFA000229</v>
          </cell>
          <cell r="B40" t="str">
            <v>Tanimu Alfa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A41" t="str">
            <v>MBC001327</v>
          </cell>
          <cell r="B41" t="str">
            <v>Aminu Saeed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A42" t="str">
            <v>MBC002083</v>
          </cell>
          <cell r="B42" t="str">
            <v>Ogbonna Ndubisi</v>
          </cell>
          <cell r="C42">
            <v>853902.75</v>
          </cell>
          <cell r="D42">
            <v>853902.75</v>
          </cell>
          <cell r="E42">
            <v>853902.75</v>
          </cell>
          <cell r="F42">
            <v>3</v>
          </cell>
        </row>
        <row r="43">
          <cell r="A43" t="str">
            <v>MBC002084</v>
          </cell>
          <cell r="B43" t="str">
            <v>MS Muhammad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A44" t="str">
            <v>MBC002085</v>
          </cell>
          <cell r="B44" t="str">
            <v>Nuhu Usman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A45" t="str">
            <v>MBC002829</v>
          </cell>
          <cell r="B45" t="str">
            <v>Kadio Atser</v>
          </cell>
          <cell r="C45">
            <v>0</v>
          </cell>
          <cell r="D45">
            <v>0</v>
          </cell>
          <cell r="E45">
            <v>9677242.1500000004</v>
          </cell>
          <cell r="F45">
            <v>1</v>
          </cell>
        </row>
        <row r="46">
          <cell r="A46" t="str">
            <v>MBC002875</v>
          </cell>
          <cell r="B46" t="str">
            <v>ALh.Haruna Umar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A47" t="str">
            <v>MBC002876</v>
          </cell>
          <cell r="B47" t="str">
            <v>Marison Cornelus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A48" t="str">
            <v>MBC002896</v>
          </cell>
          <cell r="B48" t="str">
            <v>Ahmed Shuaibu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A49" t="str">
            <v>MBC002944</v>
          </cell>
          <cell r="B49" t="str">
            <v>Ibrahim Hassan</v>
          </cell>
          <cell r="C49">
            <v>2717421.9800000004</v>
          </cell>
          <cell r="D49">
            <v>0</v>
          </cell>
          <cell r="E49">
            <v>5181735.57</v>
          </cell>
          <cell r="F49">
            <v>2</v>
          </cell>
        </row>
        <row r="50">
          <cell r="A50" t="str">
            <v>MBC002945</v>
          </cell>
          <cell r="B50" t="str">
            <v>Alhaji Ubale Ibi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 t="str">
            <v>WCJA000095</v>
          </cell>
          <cell r="B51" t="str">
            <v>Titus Onyeka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A52" t="str">
            <v>WCJA000096</v>
          </cell>
          <cell r="B52" t="str">
            <v>Nasiru Mahmood</v>
          </cell>
          <cell r="C52">
            <v>872580.76999999955</v>
          </cell>
          <cell r="D52">
            <v>0</v>
          </cell>
          <cell r="E52">
            <v>5364282.3899999987</v>
          </cell>
          <cell r="F52">
            <v>2</v>
          </cell>
        </row>
        <row r="53">
          <cell r="A53" t="str">
            <v>WCJA000097</v>
          </cell>
          <cell r="B53" t="str">
            <v>Sani Zico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 t="str">
            <v>WCJA000102</v>
          </cell>
          <cell r="B54" t="str">
            <v>Abdu Abdullahi</v>
          </cell>
          <cell r="C54">
            <v>0</v>
          </cell>
          <cell r="D54">
            <v>0</v>
          </cell>
          <cell r="E54">
            <v>5666681.3599999994</v>
          </cell>
          <cell r="F54">
            <v>1</v>
          </cell>
        </row>
        <row r="55">
          <cell r="A55" t="str">
            <v>WCJA000112</v>
          </cell>
          <cell r="B55" t="str">
            <v>Adamu Julde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A56" t="str">
            <v>WCJA000114</v>
          </cell>
          <cell r="B56" t="str">
            <v>Ahmed Musa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 t="str">
            <v>WCJA000116</v>
          </cell>
          <cell r="B57" t="str">
            <v>Maina Odubo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 t="str">
            <v>WCJA000119</v>
          </cell>
          <cell r="B58" t="str">
            <v xml:space="preserve">Darazo Usman 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WCJA000120</v>
          </cell>
          <cell r="B59" t="str">
            <v>Sallau Abdullahi</v>
          </cell>
          <cell r="C59">
            <v>0</v>
          </cell>
          <cell r="D59">
            <v>0</v>
          </cell>
          <cell r="E59">
            <v>3919842.5099999979</v>
          </cell>
          <cell r="F59">
            <v>1</v>
          </cell>
        </row>
        <row r="60">
          <cell r="A60" t="str">
            <v>WCJA000121</v>
          </cell>
          <cell r="B60" t="str">
            <v>Sale Naplato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 t="str">
            <v>WCJA000130</v>
          </cell>
          <cell r="B61" t="str">
            <v>Danjauro Manu</v>
          </cell>
          <cell r="C61">
            <v>0</v>
          </cell>
          <cell r="D61">
            <v>0</v>
          </cell>
          <cell r="E61">
            <v>12839863.420000002</v>
          </cell>
          <cell r="F61">
            <v>1</v>
          </cell>
        </row>
        <row r="62">
          <cell r="A62" t="str">
            <v>WCJA000131</v>
          </cell>
          <cell r="B62" t="str">
            <v>Abubakar Mohammed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 t="str">
            <v>WCJA000149</v>
          </cell>
          <cell r="B63" t="str">
            <v>Chidube Hygenus</v>
          </cell>
          <cell r="C63">
            <v>0</v>
          </cell>
          <cell r="D63">
            <v>5149432.99</v>
          </cell>
          <cell r="E63">
            <v>0</v>
          </cell>
          <cell r="F63">
            <v>1</v>
          </cell>
        </row>
        <row r="64">
          <cell r="A64" t="str">
            <v>WCJA000300</v>
          </cell>
          <cell r="B64" t="str">
            <v>Peter Yohanna</v>
          </cell>
          <cell r="C64">
            <v>0</v>
          </cell>
          <cell r="D64">
            <v>0</v>
          </cell>
          <cell r="E64">
            <v>15265608.779999997</v>
          </cell>
          <cell r="F64">
            <v>1</v>
          </cell>
        </row>
        <row r="65">
          <cell r="A65" t="str">
            <v>WCJA000423</v>
          </cell>
          <cell r="B65" t="str">
            <v>Mal Musa Bappa</v>
          </cell>
          <cell r="C65">
            <v>1511557.79</v>
          </cell>
          <cell r="D65">
            <v>1511557.79</v>
          </cell>
          <cell r="E65">
            <v>1511557.79</v>
          </cell>
          <cell r="F65">
            <v>3</v>
          </cell>
        </row>
        <row r="66">
          <cell r="A66" t="str">
            <v>MBC001620</v>
          </cell>
          <cell r="B66" t="str">
            <v>Sambo Abdullahi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MBC002833</v>
          </cell>
          <cell r="B67" t="str">
            <v>Obadiah Anthony</v>
          </cell>
          <cell r="C67">
            <v>1207030.06</v>
          </cell>
          <cell r="D67">
            <v>1207030.06</v>
          </cell>
          <cell r="E67">
            <v>1207030.06</v>
          </cell>
          <cell r="F67">
            <v>3</v>
          </cell>
        </row>
        <row r="68">
          <cell r="A68" t="str">
            <v>MBC002868</v>
          </cell>
          <cell r="B68" t="str">
            <v>USMAN SANI</v>
          </cell>
          <cell r="C68">
            <v>0</v>
          </cell>
          <cell r="D68">
            <v>2623591.1700000009</v>
          </cell>
          <cell r="E68">
            <v>1708644.7199999997</v>
          </cell>
          <cell r="F68">
            <v>2</v>
          </cell>
        </row>
        <row r="69">
          <cell r="A69" t="str">
            <v>WCJA000057</v>
          </cell>
          <cell r="B69" t="str">
            <v>Salisu Zuru</v>
          </cell>
          <cell r="C69">
            <v>11618331.52</v>
          </cell>
          <cell r="D69">
            <v>11618331.52</v>
          </cell>
          <cell r="E69">
            <v>11618331.52</v>
          </cell>
          <cell r="F69">
            <v>3</v>
          </cell>
        </row>
        <row r="70">
          <cell r="A70" t="str">
            <v>WCJA000065</v>
          </cell>
          <cell r="B70" t="str">
            <v>Lawan K waba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 t="str">
            <v>WCJA000066</v>
          </cell>
          <cell r="B71" t="str">
            <v>Audu Vwa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WCJA000072</v>
          </cell>
          <cell r="B72" t="str">
            <v>Abubakar DanHalima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 t="str">
            <v>WCJA000077</v>
          </cell>
          <cell r="B73" t="str">
            <v>Danasabe Abubakar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A74" t="str">
            <v>WCJA000082</v>
          </cell>
          <cell r="B74" t="str">
            <v>Abdullahi Sani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WCJA000083</v>
          </cell>
          <cell r="B75" t="str">
            <v>Emma Nwabueze</v>
          </cell>
          <cell r="C75">
            <v>5910804.1100000013</v>
          </cell>
          <cell r="D75">
            <v>4910804.1100000003</v>
          </cell>
          <cell r="E75">
            <v>4910804.1100000003</v>
          </cell>
          <cell r="F75">
            <v>3</v>
          </cell>
        </row>
        <row r="76">
          <cell r="A76" t="str">
            <v>WCJA000088</v>
          </cell>
          <cell r="B76" t="str">
            <v>Waliyu Musa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 t="str">
            <v>WCJA000151</v>
          </cell>
          <cell r="B77" t="str">
            <v>MUSA YUSUF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A78" t="str">
            <v>WCJA000188</v>
          </cell>
          <cell r="B78" t="str">
            <v>Nadabo Musa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 t="str">
            <v>WCJA000117</v>
          </cell>
          <cell r="B79" t="str">
            <v>Abdullahi Adamu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A80" t="str">
            <v>WCJA000099</v>
          </cell>
          <cell r="B80" t="str">
            <v>Sani Dalhatu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A81" t="str">
            <v>WCJA000032</v>
          </cell>
          <cell r="B81" t="str">
            <v>Sunday umeh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MBC003463</v>
          </cell>
          <cell r="B82" t="str">
            <v>IDRIS IBRAHIM</v>
          </cell>
          <cell r="C82">
            <v>0</v>
          </cell>
          <cell r="D82">
            <v>0</v>
          </cell>
          <cell r="E82">
            <v>13710012.600000001</v>
          </cell>
          <cell r="F82">
            <v>1</v>
          </cell>
        </row>
        <row r="83">
          <cell r="A83" t="str">
            <v>SWC2911</v>
          </cell>
          <cell r="B83" t="str">
            <v>FELIX OMEYE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 t="str">
            <v>MBC003538</v>
          </cell>
          <cell r="B84" t="str">
            <v>Daniel I. Chukwuemeka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 t="str">
            <v>SWC3017</v>
          </cell>
          <cell r="B85" t="str">
            <v>Saidu Abubakar</v>
          </cell>
          <cell r="C85">
            <v>1687164</v>
          </cell>
          <cell r="D85">
            <v>1687164</v>
          </cell>
          <cell r="E85">
            <v>1687164</v>
          </cell>
          <cell r="F85">
            <v>3</v>
          </cell>
        </row>
        <row r="86">
          <cell r="A86" t="str">
            <v>NTC1928</v>
          </cell>
          <cell r="B86" t="str">
            <v>Nasiru Sarki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NTC1981</v>
          </cell>
          <cell r="B87" t="str">
            <v>Abubakar Yahuza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WCDA000005</v>
          </cell>
          <cell r="B88" t="str">
            <v>Salisu Maikanti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WCDA000006</v>
          </cell>
          <cell r="B89" t="str">
            <v>Nafiu Musa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WCDA000011</v>
          </cell>
          <cell r="B90" t="str">
            <v>Sheu S Jos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WCDA000013</v>
          </cell>
          <cell r="B91" t="str">
            <v>Salisu Adamu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A92" t="str">
            <v>WCDA000015</v>
          </cell>
          <cell r="B92" t="str">
            <v>Yusuf Abdulrahman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WCDA000016</v>
          </cell>
          <cell r="B93" t="str">
            <v>Barau AbdulFrahaman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WCDA000025</v>
          </cell>
          <cell r="B94" t="str">
            <v>Usman Sale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WCDA000026</v>
          </cell>
          <cell r="B95" t="str">
            <v>Alh. Zubairu Daura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A96" t="str">
            <v>NTC0031</v>
          </cell>
          <cell r="B96" t="str">
            <v>BUHARI MANIR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NTC1243</v>
          </cell>
          <cell r="B97" t="str">
            <v>Alh.Ibrahim Maikudi</v>
          </cell>
          <cell r="C97">
            <v>24983.75</v>
          </cell>
          <cell r="D97">
            <v>24983.75</v>
          </cell>
          <cell r="E97">
            <v>24983.75</v>
          </cell>
          <cell r="F97">
            <v>3</v>
          </cell>
        </row>
        <row r="98">
          <cell r="A98" t="str">
            <v>NTC1721</v>
          </cell>
          <cell r="B98" t="str">
            <v>ALH ABDULMUMINU ISAH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WCDA000032</v>
          </cell>
          <cell r="B99" t="str">
            <v>Abdulhamid Musa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WCDA000034</v>
          </cell>
          <cell r="B100" t="str">
            <v>Ahl. Sani Tasha</v>
          </cell>
          <cell r="C100">
            <v>869112</v>
          </cell>
          <cell r="D100">
            <v>869112</v>
          </cell>
          <cell r="E100">
            <v>869112</v>
          </cell>
          <cell r="F100">
            <v>3</v>
          </cell>
        </row>
        <row r="101">
          <cell r="A101" t="str">
            <v>WCDA000043</v>
          </cell>
          <cell r="B101" t="str">
            <v>Alh. Lawan Danrabe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MBC002893</v>
          </cell>
          <cell r="B102" t="str">
            <v>Hussaini Umar Bassingbourn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MBC002973</v>
          </cell>
          <cell r="B103" t="str">
            <v>MUKTARI  YASHAU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A104" t="str">
            <v>NTC0063</v>
          </cell>
          <cell r="B104" t="str">
            <v>HADI ALI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A105" t="str">
            <v>NTC1127</v>
          </cell>
          <cell r="B105" t="str">
            <v>Tijani Terry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NTC1192</v>
          </cell>
          <cell r="B106" t="str">
            <v>Maikudi Isa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NTC1851</v>
          </cell>
          <cell r="B107" t="str">
            <v>John Goji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WCDA000052</v>
          </cell>
          <cell r="B108" t="str">
            <v>Goni Ibrahim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WCDA000057</v>
          </cell>
          <cell r="B109" t="str">
            <v>Jidda Goni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WCDA000134</v>
          </cell>
          <cell r="B110" t="str">
            <v>GARBA 50/50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A111" t="str">
            <v>WCJA000124</v>
          </cell>
          <cell r="B111" t="str">
            <v xml:space="preserve">Usman Garba 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A112" t="str">
            <v>WCJA000312</v>
          </cell>
          <cell r="B112" t="str">
            <v>MOHD VANDI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A113" t="str">
            <v>WCJA000392</v>
          </cell>
          <cell r="B113" t="str">
            <v>ALH ABABARE GOMBI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NTC1071</v>
          </cell>
          <cell r="B114" t="str">
            <v>Bilyaminu Ladan</v>
          </cell>
          <cell r="C114">
            <v>4520000</v>
          </cell>
          <cell r="D114">
            <v>4520000</v>
          </cell>
          <cell r="E114">
            <v>4520000</v>
          </cell>
          <cell r="F114">
            <v>3</v>
          </cell>
        </row>
        <row r="115">
          <cell r="A115" t="str">
            <v>NTC1162</v>
          </cell>
          <cell r="B115" t="str">
            <v>Ibrahim Mohammed Gani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A116" t="str">
            <v>NTC1578</v>
          </cell>
          <cell r="B116" t="str">
            <v>ALH. Sahabi Dahiru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A117" t="str">
            <v>NTC1659</v>
          </cell>
          <cell r="B117" t="str">
            <v>NAZIRU DAHIRU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A118" t="str">
            <v>NTC1682</v>
          </cell>
          <cell r="B118" t="str">
            <v>Nasiru Haruna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NTC1686</v>
          </cell>
          <cell r="B119" t="str">
            <v>Mohammed Rila</v>
          </cell>
          <cell r="C119">
            <v>336691.4</v>
          </cell>
          <cell r="D119">
            <v>336691.4</v>
          </cell>
          <cell r="E119">
            <v>286691.40000000002</v>
          </cell>
          <cell r="F119">
            <v>3</v>
          </cell>
        </row>
        <row r="120">
          <cell r="A120" t="str">
            <v>NTC1730</v>
          </cell>
          <cell r="B120" t="str">
            <v>Green White Green</v>
          </cell>
          <cell r="C120">
            <v>170262.5</v>
          </cell>
          <cell r="D120">
            <v>170262.5</v>
          </cell>
          <cell r="E120">
            <v>170262.5</v>
          </cell>
          <cell r="F120">
            <v>3</v>
          </cell>
        </row>
        <row r="121">
          <cell r="A121" t="str">
            <v>WCDA000077</v>
          </cell>
          <cell r="B121" t="str">
            <v>Alh Aminu Fara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 t="str">
            <v>WCDA000079</v>
          </cell>
          <cell r="B122" t="str">
            <v>Alh Dahiru Bello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 t="str">
            <v>WCDA000086</v>
          </cell>
          <cell r="B123" t="str">
            <v>Alh Malami S. Hurumi</v>
          </cell>
          <cell r="C123">
            <v>42029.5</v>
          </cell>
          <cell r="D123">
            <v>42029.5</v>
          </cell>
          <cell r="E123">
            <v>0</v>
          </cell>
          <cell r="F123">
            <v>2</v>
          </cell>
        </row>
        <row r="124">
          <cell r="A124" t="str">
            <v>WCDA000087</v>
          </cell>
          <cell r="B124" t="str">
            <v>Alh Malami Wurno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 t="str">
            <v>WCDA000088</v>
          </cell>
          <cell r="B125" t="str">
            <v>Alh Musa Kange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 t="str">
            <v>WCDA000089</v>
          </cell>
          <cell r="B126" t="str">
            <v>Alh Namadina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 t="str">
            <v>WCDA000103</v>
          </cell>
          <cell r="B127" t="str">
            <v>Alh Musa Jega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 t="str">
            <v>WCDA000105</v>
          </cell>
          <cell r="B128" t="str">
            <v>Alh Umaru Khande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WCDA000108</v>
          </cell>
          <cell r="B129" t="str">
            <v>Alh Audu Abdullahi Danfulani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WCDA000111</v>
          </cell>
          <cell r="B130" t="str">
            <v>Alh Dahiru Alto</v>
          </cell>
          <cell r="C130">
            <v>0</v>
          </cell>
          <cell r="D130">
            <v>2551947.5099999998</v>
          </cell>
          <cell r="E130">
            <v>0</v>
          </cell>
          <cell r="F130">
            <v>1</v>
          </cell>
        </row>
        <row r="131">
          <cell r="A131" t="str">
            <v>WCDA000172</v>
          </cell>
          <cell r="B131" t="str">
            <v>Alh Gado</v>
          </cell>
          <cell r="C131">
            <v>0.17</v>
          </cell>
          <cell r="D131">
            <v>0.17</v>
          </cell>
          <cell r="E131">
            <v>0.17</v>
          </cell>
          <cell r="F131">
            <v>3</v>
          </cell>
        </row>
        <row r="132">
          <cell r="A132" t="str">
            <v>WCDA000180</v>
          </cell>
          <cell r="B132" t="str">
            <v>Saidu Bello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 t="str">
            <v>WCJA000035</v>
          </cell>
          <cell r="B133" t="str">
            <v>Cosmos Anyougu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 t="str">
            <v>WCDA000069</v>
          </cell>
          <cell r="B134" t="str">
            <v>Barkindo ba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 t="str">
            <v>WCDA000071</v>
          </cell>
          <cell r="B135" t="str">
            <v>Manu Mohammed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 t="str">
            <v>NTC1964</v>
          </cell>
          <cell r="B136" t="str">
            <v>Gurza Enterprises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 t="str">
            <v>NTC2304</v>
          </cell>
          <cell r="B137" t="str">
            <v>Lawali Muhammad</v>
          </cell>
          <cell r="C137">
            <v>2851392.76</v>
          </cell>
          <cell r="D137">
            <v>2851392.76</v>
          </cell>
          <cell r="E137">
            <v>2851392.76</v>
          </cell>
          <cell r="F137">
            <v>3</v>
          </cell>
        </row>
        <row r="138">
          <cell r="A138" t="str">
            <v>NTC2307</v>
          </cell>
          <cell r="B138" t="str">
            <v>Aminu Usman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 t="str">
            <v>NTC2351</v>
          </cell>
          <cell r="B139" t="str">
            <v>Alh Suleiman Bagudo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NTC1289</v>
          </cell>
          <cell r="B140" t="str">
            <v>Alh Muntaka M.T.K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MBC003485</v>
          </cell>
          <cell r="B141" t="str">
            <v>Ali Audu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NTC1262</v>
          </cell>
          <cell r="B142" t="str">
            <v>Varuwa Tizhe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NTC2306</v>
          </cell>
          <cell r="B143" t="str">
            <v>Shamsudeen Usman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SWC1225</v>
          </cell>
          <cell r="B144" t="str">
            <v>Multiple Popular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SWC1252</v>
          </cell>
          <cell r="B145" t="str">
            <v>Ugochukwu Ezeja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SWC1275</v>
          </cell>
          <cell r="B146" t="str">
            <v>Igere Richard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SWC1388</v>
          </cell>
          <cell r="B147" t="str">
            <v>Igwe Stores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SWC1614</v>
          </cell>
          <cell r="B148" t="str">
            <v>Sir Peesman</v>
          </cell>
          <cell r="C148">
            <v>4344881.5999999996</v>
          </cell>
          <cell r="D148">
            <v>4344881.5999999996</v>
          </cell>
          <cell r="E148">
            <v>4344881.5999999996</v>
          </cell>
          <cell r="F148">
            <v>3</v>
          </cell>
        </row>
        <row r="149">
          <cell r="A149" t="str">
            <v>SWC1989</v>
          </cell>
          <cell r="B149" t="str">
            <v>Ufuanyaegbunam Okechukwu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 t="str">
            <v>SWC2391</v>
          </cell>
          <cell r="B150" t="str">
            <v>Clement Igbafa Afekhena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 t="str">
            <v>WCFA000138</v>
          </cell>
          <cell r="B151" t="str">
            <v>Amechi Aniemeka</v>
          </cell>
          <cell r="C151">
            <v>0.09</v>
          </cell>
          <cell r="D151">
            <v>0.09</v>
          </cell>
          <cell r="E151">
            <v>0.09</v>
          </cell>
          <cell r="F151">
            <v>3</v>
          </cell>
        </row>
        <row r="152">
          <cell r="A152" t="str">
            <v>WCFA000139</v>
          </cell>
          <cell r="B152" t="str">
            <v>Damian Eziekwu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WCFA000143</v>
          </cell>
          <cell r="B153" t="str">
            <v>James Okochi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 t="str">
            <v>WCFA000145</v>
          </cell>
          <cell r="B154" t="str">
            <v>Peter Esiobu (Vindon O.)</v>
          </cell>
          <cell r="C154">
            <v>1848470.91</v>
          </cell>
          <cell r="D154">
            <v>1848470.91</v>
          </cell>
          <cell r="E154">
            <v>1848470.91</v>
          </cell>
          <cell r="F154">
            <v>3</v>
          </cell>
        </row>
        <row r="155">
          <cell r="A155" t="str">
            <v>WCFA000152</v>
          </cell>
          <cell r="B155" t="str">
            <v>Rhoda E</v>
          </cell>
          <cell r="C155">
            <v>1310436.25</v>
          </cell>
          <cell r="D155">
            <v>1310436.25</v>
          </cell>
          <cell r="E155">
            <v>1310436.25</v>
          </cell>
          <cell r="F155">
            <v>3</v>
          </cell>
        </row>
        <row r="156">
          <cell r="A156" t="str">
            <v>WCFA000190</v>
          </cell>
          <cell r="B156" t="str">
            <v>Felicia Oji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 t="str">
            <v>WCFA000194</v>
          </cell>
          <cell r="B157" t="str">
            <v>Maria Asakpa(Warri)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WCFA000195</v>
          </cell>
          <cell r="B158" t="str">
            <v>Maria Ogbe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 t="str">
            <v>WCFA000197</v>
          </cell>
          <cell r="B159" t="str">
            <v>Roseline Afor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WCFA000198</v>
          </cell>
          <cell r="B160" t="str">
            <v>Stella Omoshowafa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WCFA000200</v>
          </cell>
          <cell r="B161" t="str">
            <v>Victoria Agbajo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A162" t="str">
            <v>WCFA000201</v>
          </cell>
          <cell r="B162" t="str">
            <v>Benvosa Resources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WCFA000203</v>
          </cell>
          <cell r="B163" t="str">
            <v>Clara Ohwaga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A164" t="str">
            <v>WCFA000204</v>
          </cell>
          <cell r="B164" t="str">
            <v>Florence Mofe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A165" t="str">
            <v>WCFA000205</v>
          </cell>
          <cell r="B165" t="str">
            <v>Grace Oboh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 t="str">
            <v>PWCPP000306</v>
          </cell>
          <cell r="B166" t="str">
            <v>Jacob Ekpo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PWCPP000460</v>
          </cell>
          <cell r="B167" t="str">
            <v>Too Good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PWCPP000526</v>
          </cell>
          <cell r="B168" t="str">
            <v>Anthony Ikeagwu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A169" t="str">
            <v>SEC001235</v>
          </cell>
          <cell r="B169" t="str">
            <v>Aniekan Napoleon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A170" t="str">
            <v>SEC001390</v>
          </cell>
          <cell r="B170" t="str">
            <v>IME ELIJAH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A171" t="str">
            <v>SEC001788</v>
          </cell>
          <cell r="B171" t="str">
            <v>EMEKA UDEMBA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A172" t="str">
            <v>SEC003328</v>
          </cell>
          <cell r="B172" t="str">
            <v>Uzoma Nwankwo Samuel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A173" t="str">
            <v>WCPA000024</v>
          </cell>
          <cell r="B173" t="str">
            <v>JONAS DIKE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A174" t="str">
            <v>WCPA000025</v>
          </cell>
          <cell r="B174" t="str">
            <v>NZE C.N. OKONKWO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A175" t="str">
            <v>WCPA000026</v>
          </cell>
          <cell r="B175" t="str">
            <v>JUDE ANYANWU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A176" t="str">
            <v>WCPA000028</v>
          </cell>
          <cell r="B176" t="str">
            <v>IGNATUS OKAFOR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A177" t="str">
            <v>WCPA000042</v>
          </cell>
          <cell r="B177" t="str">
            <v>OKEY EZUNAGU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A178" t="str">
            <v>WCPA000139</v>
          </cell>
          <cell r="B178" t="str">
            <v>IME B. EKPO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A179" t="str">
            <v>WCPA000143</v>
          </cell>
          <cell r="B179" t="str">
            <v>ISIDORE NKANTA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WCPA000144</v>
          </cell>
          <cell r="B180" t="str">
            <v>FRIDAY BASSEY</v>
          </cell>
          <cell r="C180">
            <v>0</v>
          </cell>
          <cell r="D180">
            <v>6258417.9199999999</v>
          </cell>
          <cell r="E180">
            <v>0</v>
          </cell>
          <cell r="F180">
            <v>1</v>
          </cell>
        </row>
        <row r="181">
          <cell r="A181" t="str">
            <v>WCPA000148</v>
          </cell>
          <cell r="B181" t="str">
            <v>JOSEPH EZEH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WCPA000152</v>
          </cell>
          <cell r="B182" t="str">
            <v>CHUKWUDI ASIEGBU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A183" t="str">
            <v>WCPA000155</v>
          </cell>
          <cell r="B183" t="str">
            <v>ABUBAKAR &amp; SON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WCPA000156</v>
          </cell>
          <cell r="B184" t="str">
            <v>INNOCENT &amp; SON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WCPA000181</v>
          </cell>
          <cell r="B185" t="str">
            <v>STEPHEN AMAMA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</row>
        <row r="186">
          <cell r="A186" t="str">
            <v>PWCPP000304</v>
          </cell>
          <cell r="B186" t="str">
            <v>SAMUEL IWEKA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PWCPP000341</v>
          </cell>
          <cell r="B187" t="str">
            <v>Paul Ejikeme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A188" t="str">
            <v>PWCPP000343</v>
          </cell>
          <cell r="B188" t="str">
            <v>Vincent Chikwendu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PWCPP000344</v>
          </cell>
          <cell r="B189" t="str">
            <v>O C C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SEC001044</v>
          </cell>
          <cell r="B190" t="str">
            <v>ANAYO NWANI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SEC001112</v>
          </cell>
          <cell r="B191" t="str">
            <v>ODO MARTIN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SEC001593</v>
          </cell>
          <cell r="B192" t="str">
            <v>Christian Obi</v>
          </cell>
          <cell r="C192">
            <v>2198731.39</v>
          </cell>
          <cell r="D192">
            <v>2198731.39</v>
          </cell>
          <cell r="E192">
            <v>2198731.39</v>
          </cell>
          <cell r="F192">
            <v>3</v>
          </cell>
        </row>
        <row r="193">
          <cell r="A193" t="str">
            <v>SEC001824</v>
          </cell>
          <cell r="B193" t="str">
            <v>Livinus Ogumba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SEC001903</v>
          </cell>
          <cell r="B194" t="str">
            <v>Christian Mba</v>
          </cell>
          <cell r="C194">
            <v>0</v>
          </cell>
          <cell r="D194">
            <v>588155.79999999981</v>
          </cell>
          <cell r="E194">
            <v>0</v>
          </cell>
          <cell r="F194">
            <v>1</v>
          </cell>
        </row>
        <row r="195">
          <cell r="A195" t="str">
            <v>SEC002709</v>
          </cell>
          <cell r="B195" t="str">
            <v>Innocent Eziaghala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A196" t="str">
            <v>SEC003370</v>
          </cell>
          <cell r="B196" t="str">
            <v>Alaeze Godwin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WCPA000068</v>
          </cell>
          <cell r="B197" t="str">
            <v>AMAECHI ENEH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</row>
        <row r="198">
          <cell r="A198" t="str">
            <v>WCPA000078</v>
          </cell>
          <cell r="B198" t="str">
            <v xml:space="preserve">PATRICK NNEJI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WCPA000085</v>
          </cell>
          <cell r="B199" t="str">
            <v>DENNIS EYA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A200" t="str">
            <v>WCPA000087</v>
          </cell>
          <cell r="B200" t="str">
            <v>FIDELIS ONAH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A201" t="str">
            <v>WCPA000090</v>
          </cell>
          <cell r="B201" t="str">
            <v>MONICA NNABUCHI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WCPA000091</v>
          </cell>
          <cell r="B202" t="str">
            <v>JOHN ANIEGBOKA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A203" t="str">
            <v>WCPA000101</v>
          </cell>
          <cell r="B203" t="str">
            <v>CHIDI EKE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</row>
        <row r="204">
          <cell r="A204" t="str">
            <v>WCPA000104</v>
          </cell>
          <cell r="B204" t="str">
            <v>MENSU BOSS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A205" t="str">
            <v>WCPA000111</v>
          </cell>
          <cell r="B205" t="str">
            <v>PHILIP NWEKE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A206" t="str">
            <v>WCPA000123</v>
          </cell>
          <cell r="B206" t="str">
            <v>Obi Eze &amp; Company Nig Limited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A207" t="str">
            <v>SEC001078</v>
          </cell>
          <cell r="B207" t="str">
            <v>Omakwu Abel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A208" t="str">
            <v>SEC002027</v>
          </cell>
          <cell r="B208" t="str">
            <v>Ifyanyi  Nwanyanwu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A209" t="str">
            <v>SEC002091</v>
          </cell>
          <cell r="B209" t="str">
            <v>EMEKA EZE</v>
          </cell>
          <cell r="C209">
            <v>0</v>
          </cell>
          <cell r="D209">
            <v>1810994.099999994</v>
          </cell>
          <cell r="E209">
            <v>0</v>
          </cell>
          <cell r="F209">
            <v>1</v>
          </cell>
        </row>
        <row r="210">
          <cell r="A210" t="str">
            <v>SEC002092</v>
          </cell>
          <cell r="B210" t="str">
            <v>ALH HASSAN YAKUBU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</row>
        <row r="211">
          <cell r="A211" t="str">
            <v>SEC002725</v>
          </cell>
          <cell r="B211" t="str">
            <v>GEORGE EZEMA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A212" t="str">
            <v>SEC002767</v>
          </cell>
          <cell r="B212" t="str">
            <v>Alhaji Umoru Danbauchi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SEC003374</v>
          </cell>
          <cell r="B213" t="str">
            <v>Onyekwere Eze Enterprise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A214" t="str">
            <v>WCPA000159</v>
          </cell>
          <cell r="B214" t="str">
            <v>Alh Dahiru Baba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A215" t="str">
            <v>WCPA000167</v>
          </cell>
          <cell r="B215" t="str">
            <v>Paul Abuchi</v>
          </cell>
          <cell r="C215">
            <v>0</v>
          </cell>
          <cell r="D215">
            <v>0</v>
          </cell>
          <cell r="E215">
            <v>4781600.1000000015</v>
          </cell>
          <cell r="F215">
            <v>1</v>
          </cell>
        </row>
        <row r="216">
          <cell r="A216" t="str">
            <v>WCPA000169</v>
          </cell>
          <cell r="B216" t="str">
            <v>Charles Duru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A217" t="str">
            <v>WCPA000171</v>
          </cell>
          <cell r="B217" t="str">
            <v>Obinna Obi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A218" t="str">
            <v>WCPA000172</v>
          </cell>
          <cell r="B218" t="str">
            <v>Umar Bobo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A219" t="str">
            <v>WCPP000745</v>
          </cell>
          <cell r="B219" t="str">
            <v>Eze Chibuzo</v>
          </cell>
          <cell r="C219">
            <v>4499524.1399999997</v>
          </cell>
          <cell r="D219">
            <v>4499524.1399999997</v>
          </cell>
          <cell r="E219">
            <v>4499524.1399999997</v>
          </cell>
          <cell r="F219">
            <v>3</v>
          </cell>
        </row>
        <row r="220">
          <cell r="A220" t="str">
            <v>PWCPP000511</v>
          </cell>
          <cell r="B220" t="str">
            <v>Ojuiyiowi Eze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SEC001204</v>
          </cell>
          <cell r="B221" t="str">
            <v>Mrs Oyindamola Babalola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A222" t="str">
            <v>SEC001205</v>
          </cell>
          <cell r="B222" t="str">
            <v>Alhaji Dauda Abdulsalam</v>
          </cell>
          <cell r="C222">
            <v>6820161.5899999999</v>
          </cell>
          <cell r="D222">
            <v>6820161.5899999999</v>
          </cell>
          <cell r="E222">
            <v>6291661.5899999999</v>
          </cell>
          <cell r="F222">
            <v>3</v>
          </cell>
        </row>
        <row r="223">
          <cell r="A223" t="str">
            <v>SEC002830</v>
          </cell>
          <cell r="B223" t="str">
            <v>Bashir Aliyu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A224" t="str">
            <v>WCPA000001</v>
          </cell>
          <cell r="B224" t="str">
            <v>IBRAHIM ABDULAHI EDI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A225" t="str">
            <v>WCPA000002</v>
          </cell>
          <cell r="B225" t="str">
            <v>ALHAJI AHMADU ADAMU ABDULAHI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A226" t="str">
            <v>WCPA000004</v>
          </cell>
          <cell r="B226" t="str">
            <v>ADAMU ADO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A227" t="str">
            <v>WCPA000006</v>
          </cell>
          <cell r="B227" t="str">
            <v>ADAMU YAKUBU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A228" t="str">
            <v>WCPA000019</v>
          </cell>
          <cell r="B228" t="str">
            <v>DONALD ODIMEGWU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A229" t="str">
            <v>WCPA000054</v>
          </cell>
          <cell r="B229" t="str">
            <v>IFEANYI OSUJI</v>
          </cell>
          <cell r="C229">
            <v>602358</v>
          </cell>
          <cell r="D229">
            <v>602358</v>
          </cell>
          <cell r="E229">
            <v>602358</v>
          </cell>
          <cell r="F229">
            <v>3</v>
          </cell>
        </row>
        <row r="230">
          <cell r="A230" t="str">
            <v>WCPA000057</v>
          </cell>
          <cell r="B230" t="str">
            <v>EZEKWE OJIOFOR</v>
          </cell>
          <cell r="C230">
            <v>0</v>
          </cell>
          <cell r="D230">
            <v>0</v>
          </cell>
          <cell r="E230">
            <v>1856741.4700000007</v>
          </cell>
          <cell r="F230">
            <v>1</v>
          </cell>
        </row>
        <row r="231">
          <cell r="A231" t="str">
            <v>WCPA000061</v>
          </cell>
          <cell r="B231" t="str">
            <v>NDUBUISI ARIRIAHU</v>
          </cell>
          <cell r="C231">
            <v>0</v>
          </cell>
          <cell r="D231">
            <v>0</v>
          </cell>
          <cell r="E231">
            <v>22234749.539999992</v>
          </cell>
          <cell r="F231">
            <v>1</v>
          </cell>
        </row>
        <row r="232">
          <cell r="A232" t="str">
            <v>WCPA000063</v>
          </cell>
          <cell r="B232" t="str">
            <v>CHIEF SIMON EMERE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WCPA000161</v>
          </cell>
          <cell r="B233" t="str">
            <v>Alh Isah Musa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A234" t="str">
            <v>SEC003627</v>
          </cell>
          <cell r="B234" t="str">
            <v>Dickson Madueke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A235" t="str">
            <v>SEC003690</v>
          </cell>
          <cell r="B235" t="str">
            <v>Nwani Francis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A236" t="str">
            <v>SEC003703</v>
          </cell>
          <cell r="B236" t="str">
            <v>REFERENCE SUPER STORE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A237" t="str">
            <v>SEC002559</v>
          </cell>
          <cell r="B237" t="str">
            <v>Essien Akpan Bassey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SWC3000</v>
          </cell>
          <cell r="B238" t="str">
            <v>Elizabeth Egbeimah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A239" t="str">
            <v>CTAH0003</v>
          </cell>
          <cell r="B239" t="str">
            <v>KEMI SOLOLA</v>
          </cell>
          <cell r="C239">
            <v>0</v>
          </cell>
          <cell r="D239">
            <v>0</v>
          </cell>
          <cell r="E239">
            <v>4524790.1399999997</v>
          </cell>
          <cell r="F239">
            <v>1</v>
          </cell>
        </row>
        <row r="240">
          <cell r="A240" t="str">
            <v>CTAH0006</v>
          </cell>
          <cell r="B240" t="str">
            <v>ADENLE BILIKISU</v>
          </cell>
          <cell r="C240">
            <v>6372668.9400000004</v>
          </cell>
          <cell r="D240">
            <v>6122668.9400000004</v>
          </cell>
          <cell r="E240">
            <v>6122668.9400000004</v>
          </cell>
          <cell r="F240">
            <v>3</v>
          </cell>
        </row>
        <row r="241">
          <cell r="A241" t="str">
            <v>CTAH0017</v>
          </cell>
          <cell r="B241" t="str">
            <v>IYA OPE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A242" t="str">
            <v>CTAH0023</v>
          </cell>
          <cell r="B242" t="str">
            <v>JOHN MAMAH</v>
          </cell>
          <cell r="C242">
            <v>482</v>
          </cell>
          <cell r="D242">
            <v>482</v>
          </cell>
          <cell r="E242">
            <v>482</v>
          </cell>
          <cell r="F242">
            <v>3</v>
          </cell>
        </row>
        <row r="243">
          <cell r="A243" t="str">
            <v>CTAH0303</v>
          </cell>
          <cell r="B243" t="str">
            <v>Mrs Iyabo Rasheed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A244" t="str">
            <v>CTAI0082</v>
          </cell>
          <cell r="B244" t="str">
            <v>Tope Adewole (Agege)</v>
          </cell>
          <cell r="C244">
            <v>414286.22</v>
          </cell>
          <cell r="D244">
            <v>414286.22</v>
          </cell>
          <cell r="E244">
            <v>414286.22</v>
          </cell>
          <cell r="F244">
            <v>3</v>
          </cell>
        </row>
        <row r="245">
          <cell r="A245" t="str">
            <v>CTAJ0003</v>
          </cell>
          <cell r="B245" t="str">
            <v>MAMMAH ROSEMARY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A246" t="str">
            <v>CTAJ0006</v>
          </cell>
          <cell r="B246" t="str">
            <v>EMMANUEL NWADIKE</v>
          </cell>
          <cell r="C246">
            <v>10198286.25</v>
          </cell>
          <cell r="D246">
            <v>10198286.25</v>
          </cell>
          <cell r="E246">
            <v>10198286.25</v>
          </cell>
          <cell r="F246">
            <v>3</v>
          </cell>
        </row>
        <row r="247">
          <cell r="A247" t="str">
            <v>CTAJ0007</v>
          </cell>
          <cell r="B247" t="str">
            <v>ADEJOKE TIJANI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A248" t="str">
            <v>CTAK0003</v>
          </cell>
          <cell r="B248" t="str">
            <v>AIRATU OSAYEMI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A249" t="str">
            <v>CTAK0007</v>
          </cell>
          <cell r="B249" t="str">
            <v>IYABO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</row>
        <row r="250">
          <cell r="A250" t="str">
            <v>LAC0073</v>
          </cell>
          <cell r="B250" t="str">
            <v>BABA SODIQ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A251" t="str">
            <v>LAC0281</v>
          </cell>
          <cell r="B251" t="str">
            <v>Esther Jimoh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A252" t="str">
            <v>LAC0282</v>
          </cell>
          <cell r="B252" t="str">
            <v>IYA IBEJI JENNT COMFORT</v>
          </cell>
          <cell r="C252">
            <v>4942169.0999999996</v>
          </cell>
          <cell r="D252">
            <v>4942169.0999999996</v>
          </cell>
          <cell r="E252">
            <v>4942169.0999999996</v>
          </cell>
          <cell r="F252">
            <v>3</v>
          </cell>
        </row>
        <row r="253">
          <cell r="A253" t="str">
            <v>LAC0431</v>
          </cell>
          <cell r="B253" t="str">
            <v>Aminat Adeniyi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</row>
        <row r="254">
          <cell r="A254" t="str">
            <v>LAC0616</v>
          </cell>
          <cell r="B254" t="str">
            <v>Onyekachi Ifeanyi</v>
          </cell>
          <cell r="C254">
            <v>5026539.0599999996</v>
          </cell>
          <cell r="D254">
            <v>5026539.0599999996</v>
          </cell>
          <cell r="E254">
            <v>5026539.0599999996</v>
          </cell>
          <cell r="F254">
            <v>3</v>
          </cell>
        </row>
        <row r="255">
          <cell r="A255" t="str">
            <v>LAC0666</v>
          </cell>
          <cell r="B255" t="str">
            <v>Iya Mohammed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</row>
        <row r="256">
          <cell r="A256" t="str">
            <v>LAC0696</v>
          </cell>
          <cell r="B256" t="str">
            <v>Ndigwe &amp; Igwe Venture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</row>
        <row r="257">
          <cell r="A257" t="str">
            <v>LAC1605</v>
          </cell>
          <cell r="B257" t="str">
            <v>Iya Faidat Trading Stores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</row>
        <row r="258">
          <cell r="A258" t="str">
            <v>LAC2292</v>
          </cell>
          <cell r="B258" t="str">
            <v>Iya Tosin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</row>
        <row r="259">
          <cell r="A259" t="str">
            <v>LAC2298</v>
          </cell>
          <cell r="B259" t="str">
            <v>WONUJUWONLO VENTURE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A260" t="str">
            <v>LAC2392</v>
          </cell>
          <cell r="B260" t="str">
            <v>UGWU JONAS EMEKA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A261" t="str">
            <v>LAC2393</v>
          </cell>
          <cell r="B261" t="str">
            <v>NDIGWE SAMUEL TOCHUKWU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A262" t="str">
            <v>SWC1390</v>
          </cell>
          <cell r="B262" t="str">
            <v>Selfas Merchandise Ent.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A263" t="str">
            <v>SWC2335</v>
          </cell>
          <cell r="B263" t="str">
            <v>Okafor Iloke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WCFA000175</v>
          </cell>
          <cell r="B264" t="str">
            <v>Chukwuma Ube</v>
          </cell>
          <cell r="C264">
            <v>3037178.1</v>
          </cell>
          <cell r="D264">
            <v>2912538.1</v>
          </cell>
          <cell r="E264">
            <v>2912538.1</v>
          </cell>
          <cell r="F264">
            <v>3</v>
          </cell>
        </row>
        <row r="265">
          <cell r="A265" t="str">
            <v>WCFA000177</v>
          </cell>
          <cell r="B265" t="str">
            <v>Samuel Ube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A266" t="str">
            <v>WCFA000208</v>
          </cell>
          <cell r="B266" t="str">
            <v>Alhaja Lateef Ayisat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A267" t="str">
            <v>WCFA000218</v>
          </cell>
          <cell r="B267" t="str">
            <v>Kelechi Store</v>
          </cell>
          <cell r="C267">
            <v>0</v>
          </cell>
          <cell r="D267">
            <v>0</v>
          </cell>
          <cell r="E267">
            <v>12886601.870000005</v>
          </cell>
          <cell r="F267">
            <v>1</v>
          </cell>
        </row>
        <row r="268">
          <cell r="A268" t="str">
            <v>WCFA000220</v>
          </cell>
          <cell r="B268" t="str">
            <v>Mc Igwe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A269" t="str">
            <v>WCFA000223</v>
          </cell>
          <cell r="B269" t="str">
            <v>St.Judes Stores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A270" t="str">
            <v>SWC0917</v>
          </cell>
          <cell r="B270" t="str">
            <v>Ben Stores</v>
          </cell>
          <cell r="C270">
            <v>1434731.7</v>
          </cell>
          <cell r="D270">
            <v>1284731.7</v>
          </cell>
          <cell r="E270">
            <v>1184731.7</v>
          </cell>
          <cell r="F270">
            <v>3</v>
          </cell>
        </row>
        <row r="271">
          <cell r="A271" t="str">
            <v>CTAN0004</v>
          </cell>
          <cell r="B271" t="str">
            <v>GBOSHE OLATUNJI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CTAN0007</v>
          </cell>
          <cell r="B272" t="str">
            <v>OYEDIJO MIKAILA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A273" t="str">
            <v>CTAN0008</v>
          </cell>
          <cell r="B273" t="str">
            <v>WASIU SILIFAT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A274" t="str">
            <v>CTAN0010</v>
          </cell>
          <cell r="B274" t="str">
            <v>KUBURATU LAWAL</v>
          </cell>
          <cell r="C274">
            <v>846237.6</v>
          </cell>
          <cell r="D274">
            <v>846237.6</v>
          </cell>
          <cell r="E274">
            <v>846237.6</v>
          </cell>
          <cell r="F274">
            <v>3</v>
          </cell>
        </row>
        <row r="275">
          <cell r="A275" t="str">
            <v>CTAN0011</v>
          </cell>
          <cell r="B275" t="str">
            <v>NIKE OLADIPO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A276" t="str">
            <v>CTAN0012</v>
          </cell>
          <cell r="B276" t="str">
            <v>RASHIDAT OLAJIDE (Fauzat)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</row>
        <row r="277">
          <cell r="A277" t="str">
            <v>CTAP0019</v>
          </cell>
          <cell r="B277" t="str">
            <v>NAB NIG. ENTERPRISES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A278" t="str">
            <v>CTAQ0005</v>
          </cell>
          <cell r="B278" t="str">
            <v>IDRIS (1) USENI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</row>
        <row r="279">
          <cell r="A279" t="str">
            <v>LAC0390</v>
          </cell>
          <cell r="B279" t="str">
            <v>Alfa Nofiu</v>
          </cell>
          <cell r="C279">
            <v>9043319.6600000001</v>
          </cell>
          <cell r="D279">
            <v>9043319.6600000001</v>
          </cell>
          <cell r="E279">
            <v>8384819.6600000001</v>
          </cell>
          <cell r="F279">
            <v>3</v>
          </cell>
        </row>
        <row r="280">
          <cell r="A280" t="str">
            <v>LAC1472</v>
          </cell>
          <cell r="B280" t="str">
            <v>King Joe Incorporation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LAC2143</v>
          </cell>
          <cell r="B281" t="str">
            <v>IYA PETER (MRS AFOLABI)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A282" t="str">
            <v>LAC2253</v>
          </cell>
          <cell r="B282" t="str">
            <v>EDWIN ONWUAMAIZU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A283" t="str">
            <v>LAC2254</v>
          </cell>
          <cell r="B283" t="str">
            <v>GEOMAN OKUMA (GM)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</row>
        <row r="284">
          <cell r="A284" t="str">
            <v>LAC2255</v>
          </cell>
          <cell r="B284" t="str">
            <v>IYA LATEFATH OLAITAN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A285" t="str">
            <v>LAC2256</v>
          </cell>
          <cell r="B285" t="str">
            <v>MARUF FAUZAT (AYISATH)</v>
          </cell>
          <cell r="C285">
            <v>3000</v>
          </cell>
          <cell r="D285">
            <v>3000</v>
          </cell>
          <cell r="E285">
            <v>3000</v>
          </cell>
          <cell r="F285">
            <v>3</v>
          </cell>
        </row>
        <row r="286">
          <cell r="A286" t="str">
            <v>LAC2259</v>
          </cell>
          <cell r="B286" t="str">
            <v>MOHAMED ALI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</row>
        <row r="287">
          <cell r="A287" t="str">
            <v>LAC2258</v>
          </cell>
          <cell r="B287" t="str">
            <v>IYA AHMED FALY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</row>
        <row r="288">
          <cell r="A288" t="str">
            <v>LAC2268</v>
          </cell>
          <cell r="B288" t="str">
            <v>Ibrahim Yahaya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A289" t="str">
            <v>LAC3368</v>
          </cell>
          <cell r="B289" t="str">
            <v>FLORENCE AGBOOLA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</row>
        <row r="290">
          <cell r="A290" t="str">
            <v>LAC3519</v>
          </cell>
          <cell r="B290" t="str">
            <v>T.H. NIG. Enterprises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</row>
        <row r="291">
          <cell r="A291" t="str">
            <v>LAC3531</v>
          </cell>
          <cell r="B291" t="str">
            <v>CHUKWU EMERIE Stores Limited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</row>
        <row r="292">
          <cell r="A292" t="str">
            <v>LAC3572</v>
          </cell>
          <cell r="B292" t="str">
            <v>IYA KOKORO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A293" t="str">
            <v>SWC0914</v>
          </cell>
          <cell r="B293" t="str">
            <v>Mrs Dada Kolapo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A294" t="str">
            <v>SWC1078</v>
          </cell>
          <cell r="B294" t="str">
            <v>Ali Yusuf</v>
          </cell>
          <cell r="C294">
            <v>891355</v>
          </cell>
          <cell r="D294">
            <v>891355</v>
          </cell>
          <cell r="E294">
            <v>891355</v>
          </cell>
          <cell r="F294">
            <v>3</v>
          </cell>
        </row>
        <row r="295">
          <cell r="A295" t="str">
            <v>SWC1102</v>
          </cell>
          <cell r="B295" t="str">
            <v>Alhaja Mosadoluwa</v>
          </cell>
          <cell r="C295">
            <v>2666803.8599999985</v>
          </cell>
          <cell r="D295">
            <v>0</v>
          </cell>
          <cell r="E295">
            <v>4160923.8600000003</v>
          </cell>
          <cell r="F295">
            <v>2</v>
          </cell>
        </row>
        <row r="296">
          <cell r="A296" t="str">
            <v>SWC1105</v>
          </cell>
          <cell r="B296" t="str">
            <v>Alhaja Tanimola Adeyinka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A297" t="str">
            <v>SWC1269</v>
          </cell>
          <cell r="B297" t="str">
            <v>Mrs. Ayinke Adebayo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A298" t="str">
            <v>SWC2006</v>
          </cell>
          <cell r="B298" t="str">
            <v>MAVELLOUS STORE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A299" t="str">
            <v>SWC2092</v>
          </cell>
          <cell r="B299" t="str">
            <v>IYA TOPE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A300" t="str">
            <v>WCFA000001</v>
          </cell>
          <cell r="B300" t="str">
            <v>Iya Amina Rafiu</v>
          </cell>
          <cell r="C300">
            <v>2042957.3999999994</v>
          </cell>
          <cell r="D300">
            <v>292957.40000000037</v>
          </cell>
          <cell r="E300">
            <v>292957.40000000037</v>
          </cell>
          <cell r="F300">
            <v>3</v>
          </cell>
        </row>
        <row r="301">
          <cell r="A301" t="str">
            <v>WCFA000003</v>
          </cell>
          <cell r="B301" t="str">
            <v>Twins Sister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A302" t="str">
            <v>WCFA000004</v>
          </cell>
          <cell r="B302" t="str">
            <v>Olaide Oguniyi</v>
          </cell>
          <cell r="C302">
            <v>0</v>
          </cell>
          <cell r="D302">
            <v>0</v>
          </cell>
          <cell r="E302">
            <v>267970.51999999955</v>
          </cell>
          <cell r="F302">
            <v>1</v>
          </cell>
        </row>
        <row r="303">
          <cell r="A303" t="str">
            <v>WCFA000008</v>
          </cell>
          <cell r="B303" t="str">
            <v>Funmi Alira(Mrs)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A304" t="str">
            <v>WCFA000018</v>
          </cell>
          <cell r="B304" t="str">
            <v>Anifat Ibikunle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A305" t="str">
            <v>WCFA000021</v>
          </cell>
          <cell r="B305" t="str">
            <v>Iya Ramon Isiaka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A306" t="str">
            <v>WCFA000023</v>
          </cell>
          <cell r="B306" t="str">
            <v>Sadiq Sile (iya)</v>
          </cell>
          <cell r="C306">
            <v>0</v>
          </cell>
          <cell r="D306">
            <v>0</v>
          </cell>
          <cell r="E306">
            <v>6444873.5300000003</v>
          </cell>
          <cell r="F306">
            <v>1</v>
          </cell>
        </row>
        <row r="307">
          <cell r="A307" t="str">
            <v>WCFA000026</v>
          </cell>
          <cell r="B307" t="str">
            <v>Latifat Ajiboye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A308" t="str">
            <v>WCFA000027</v>
          </cell>
          <cell r="B308" t="str">
            <v>Abdul Ramon Mujidat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A309" t="str">
            <v>WCFA000029</v>
          </cell>
          <cell r="B309" t="str">
            <v>Omolara Bello Iya</v>
          </cell>
          <cell r="C309">
            <v>0.5</v>
          </cell>
          <cell r="D309">
            <v>0.5</v>
          </cell>
          <cell r="E309">
            <v>0.5</v>
          </cell>
          <cell r="F309">
            <v>3</v>
          </cell>
        </row>
        <row r="310">
          <cell r="A310" t="str">
            <v>WCFA000034</v>
          </cell>
          <cell r="B310" t="str">
            <v>Mama Kemi Oluwalana</v>
          </cell>
          <cell r="C310">
            <v>0</v>
          </cell>
          <cell r="D310">
            <v>0</v>
          </cell>
          <cell r="E310">
            <v>6002822.7699999996</v>
          </cell>
          <cell r="F310">
            <v>1</v>
          </cell>
        </row>
        <row r="311">
          <cell r="A311" t="str">
            <v>WCFA000039</v>
          </cell>
          <cell r="B311" t="str">
            <v>Fausat Adetunji</v>
          </cell>
          <cell r="C311">
            <v>0</v>
          </cell>
          <cell r="D311">
            <v>0</v>
          </cell>
          <cell r="E311">
            <v>520206.8200000003</v>
          </cell>
          <cell r="F311">
            <v>1</v>
          </cell>
        </row>
        <row r="312">
          <cell r="A312" t="str">
            <v>WCFA000042</v>
          </cell>
          <cell r="B312" t="str">
            <v>Omolara Alamu</v>
          </cell>
          <cell r="C312">
            <v>0</v>
          </cell>
          <cell r="D312">
            <v>15155763.49</v>
          </cell>
          <cell r="E312">
            <v>0</v>
          </cell>
          <cell r="F312">
            <v>1</v>
          </cell>
        </row>
        <row r="313">
          <cell r="A313" t="str">
            <v>WCFA000045</v>
          </cell>
          <cell r="B313" t="str">
            <v>Saidat Omotayo(Iya)</v>
          </cell>
          <cell r="C313">
            <v>0</v>
          </cell>
          <cell r="D313">
            <v>0</v>
          </cell>
          <cell r="E313">
            <v>23801264.640000001</v>
          </cell>
          <cell r="F313">
            <v>1</v>
          </cell>
        </row>
        <row r="314">
          <cell r="A314" t="str">
            <v>WCFA000046</v>
          </cell>
          <cell r="B314" t="str">
            <v>Tale Morufat (Iya)</v>
          </cell>
          <cell r="C314">
            <v>0</v>
          </cell>
          <cell r="D314">
            <v>0</v>
          </cell>
          <cell r="E314">
            <v>2852140.78</v>
          </cell>
          <cell r="F314">
            <v>1</v>
          </cell>
        </row>
        <row r="315">
          <cell r="A315" t="str">
            <v>WCFA000047</v>
          </cell>
          <cell r="B315" t="str">
            <v>Gbotie Makinde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WCFA000049</v>
          </cell>
          <cell r="B316" t="str">
            <v>Jibola Aminu(Iya)</v>
          </cell>
          <cell r="C316">
            <v>1559031.74</v>
          </cell>
          <cell r="D316">
            <v>1559031.74</v>
          </cell>
          <cell r="E316">
            <v>1559031.74</v>
          </cell>
          <cell r="F316">
            <v>3</v>
          </cell>
        </row>
        <row r="317">
          <cell r="A317" t="str">
            <v>WCFA000052</v>
          </cell>
          <cell r="B317" t="str">
            <v>Mujidat Adepegba</v>
          </cell>
          <cell r="C317">
            <v>0</v>
          </cell>
          <cell r="D317">
            <v>270761.5</v>
          </cell>
          <cell r="E317">
            <v>634761.5</v>
          </cell>
          <cell r="F317">
            <v>2</v>
          </cell>
        </row>
        <row r="318">
          <cell r="A318" t="str">
            <v>WCFA000054</v>
          </cell>
          <cell r="B318" t="str">
            <v>Funmi Idowu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A319" t="str">
            <v>WCFA000055</v>
          </cell>
          <cell r="B319" t="str">
            <v>Titi Alausa</v>
          </cell>
          <cell r="C319">
            <v>0</v>
          </cell>
          <cell r="D319">
            <v>0</v>
          </cell>
          <cell r="E319">
            <v>8685800.0800000001</v>
          </cell>
          <cell r="F319">
            <v>1</v>
          </cell>
        </row>
        <row r="320">
          <cell r="A320" t="str">
            <v>WCFA000057</v>
          </cell>
          <cell r="B320" t="str">
            <v>Tawakali Olisa</v>
          </cell>
          <cell r="C320">
            <v>0</v>
          </cell>
          <cell r="D320">
            <v>0</v>
          </cell>
          <cell r="E320">
            <v>6347419.5899999999</v>
          </cell>
          <cell r="F320">
            <v>1</v>
          </cell>
        </row>
        <row r="321">
          <cell r="A321" t="str">
            <v>WCFA000058</v>
          </cell>
          <cell r="B321" t="str">
            <v>Akeem Funmilayo</v>
          </cell>
          <cell r="C321">
            <v>580437.26</v>
          </cell>
          <cell r="D321">
            <v>580437.26</v>
          </cell>
          <cell r="E321">
            <v>580437.26</v>
          </cell>
          <cell r="F321">
            <v>3</v>
          </cell>
        </row>
        <row r="322">
          <cell r="A322" t="str">
            <v>WCFA000060</v>
          </cell>
          <cell r="B322" t="str">
            <v>Onipanla Todun</v>
          </cell>
          <cell r="C322">
            <v>2765618.78</v>
          </cell>
          <cell r="D322">
            <v>2765618.78</v>
          </cell>
          <cell r="E322">
            <v>2765618.78</v>
          </cell>
          <cell r="F322">
            <v>3</v>
          </cell>
        </row>
        <row r="323">
          <cell r="A323" t="str">
            <v>WCFA000061</v>
          </cell>
          <cell r="B323" t="str">
            <v>Salewa Stores</v>
          </cell>
          <cell r="C323">
            <v>127416043.63</v>
          </cell>
          <cell r="D323">
            <v>122454543.63</v>
          </cell>
          <cell r="E323">
            <v>110454543.63</v>
          </cell>
          <cell r="F323">
            <v>3</v>
          </cell>
        </row>
        <row r="324">
          <cell r="A324" t="str">
            <v>WCFA000071</v>
          </cell>
          <cell r="B324" t="str">
            <v>Eskay Tajudeen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A325" t="str">
            <v>WCFA000073</v>
          </cell>
          <cell r="B325" t="str">
            <v>Mutiyat Olawuwo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A326" t="str">
            <v>WCFA000074</v>
          </cell>
          <cell r="B326" t="str">
            <v>Aderibigbe Jumoke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A327" t="str">
            <v>WCFA000075</v>
          </cell>
          <cell r="B327" t="str">
            <v>Hammed Idowu</v>
          </cell>
          <cell r="C327">
            <v>0</v>
          </cell>
          <cell r="D327">
            <v>0</v>
          </cell>
          <cell r="E327">
            <v>8310580.7200000016</v>
          </cell>
          <cell r="F327">
            <v>1</v>
          </cell>
        </row>
        <row r="328">
          <cell r="A328" t="str">
            <v>WCFA000082</v>
          </cell>
          <cell r="B328" t="str">
            <v>Adelaja D.A</v>
          </cell>
          <cell r="C328">
            <v>1924896.5</v>
          </cell>
          <cell r="D328">
            <v>1924896.5</v>
          </cell>
          <cell r="E328">
            <v>1924896.5</v>
          </cell>
          <cell r="F328">
            <v>3</v>
          </cell>
        </row>
        <row r="329">
          <cell r="A329" t="str">
            <v>SWC0009</v>
          </cell>
          <cell r="B329" t="str">
            <v>Arewa Toyin O.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A330" t="str">
            <v>SWC0086</v>
          </cell>
          <cell r="B330" t="str">
            <v>Mrs Adeosun Funmilayo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A331" t="str">
            <v>SWC0934</v>
          </cell>
          <cell r="B331" t="str">
            <v>Mrs Balikis Oseni (Iya Malik)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A332" t="str">
            <v>SWC1039</v>
          </cell>
          <cell r="B332" t="str">
            <v>Alhaja Oniwiridi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A333" t="str">
            <v>SWC1886</v>
          </cell>
          <cell r="B333" t="str">
            <v>Zino Stores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</row>
        <row r="334">
          <cell r="A334" t="str">
            <v>WCFA000088</v>
          </cell>
          <cell r="B334" t="str">
            <v>Alfa Yahaya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A335" t="str">
            <v>WCFA000090</v>
          </cell>
          <cell r="B335" t="str">
            <v>Musili Sanni Ramota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A336" t="str">
            <v>WCFA000091</v>
          </cell>
          <cell r="B336" t="str">
            <v>Mumini Onikepe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</row>
        <row r="337">
          <cell r="A337" t="str">
            <v>WCFA000095</v>
          </cell>
          <cell r="B337" t="str">
            <v>Iya Lukman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A338" t="str">
            <v>WCFA000096</v>
          </cell>
          <cell r="B338" t="str">
            <v>Salimat Elejo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</row>
        <row r="339">
          <cell r="A339" t="str">
            <v>WCFA000097</v>
          </cell>
          <cell r="B339" t="str">
            <v>Kikelomo Iman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A340" t="str">
            <v>WCFA000098</v>
          </cell>
          <cell r="B340" t="str">
            <v>Rukayat Folorunsho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</row>
        <row r="341">
          <cell r="A341" t="str">
            <v>WCFA000099</v>
          </cell>
          <cell r="B341" t="str">
            <v>Iya Kemi</v>
          </cell>
          <cell r="C341">
            <v>0.05</v>
          </cell>
          <cell r="D341">
            <v>0.05</v>
          </cell>
          <cell r="E341">
            <v>0.05</v>
          </cell>
          <cell r="F341">
            <v>3</v>
          </cell>
        </row>
        <row r="342">
          <cell r="A342" t="str">
            <v>WCFA000102</v>
          </cell>
          <cell r="B342" t="str">
            <v>Iya Sadiat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</row>
        <row r="343">
          <cell r="A343" t="str">
            <v>WCFA000103</v>
          </cell>
          <cell r="B343" t="str">
            <v>Alh Taiye</v>
          </cell>
          <cell r="C343">
            <v>568991.35</v>
          </cell>
          <cell r="D343">
            <v>538991.35</v>
          </cell>
          <cell r="E343">
            <v>538991.35</v>
          </cell>
          <cell r="F343">
            <v>3</v>
          </cell>
        </row>
        <row r="344">
          <cell r="A344" t="str">
            <v>WCFA000113</v>
          </cell>
          <cell r="B344" t="str">
            <v>Alh Hamsat Sabitiyu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A345" t="str">
            <v>WCFA000116</v>
          </cell>
          <cell r="B345" t="str">
            <v>Fausat Najeem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</row>
        <row r="346">
          <cell r="A346" t="str">
            <v>WCFA000672</v>
          </cell>
          <cell r="B346" t="str">
            <v>Tajudeen Opeyemi (Iya Nofi)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A347" t="str">
            <v>CTAE0002</v>
          </cell>
          <cell r="B347" t="str">
            <v>ALHAJI ABIODUN  BELLO</v>
          </cell>
          <cell r="C347">
            <v>932345.4</v>
          </cell>
          <cell r="D347">
            <v>932345.4</v>
          </cell>
          <cell r="E347">
            <v>932345.4</v>
          </cell>
          <cell r="F347">
            <v>3</v>
          </cell>
        </row>
        <row r="348">
          <cell r="A348" t="str">
            <v>CTAE0003</v>
          </cell>
          <cell r="B348" t="str">
            <v>ALHAJI ADEYELE ADEPATE</v>
          </cell>
          <cell r="C348">
            <v>822784.12</v>
          </cell>
          <cell r="D348">
            <v>822784.12</v>
          </cell>
          <cell r="E348">
            <v>822784.12</v>
          </cell>
          <cell r="F348">
            <v>3</v>
          </cell>
        </row>
        <row r="349">
          <cell r="A349" t="str">
            <v>CTAE0006</v>
          </cell>
          <cell r="B349" t="str">
            <v>MR AJAYI  AYINKE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A350" t="str">
            <v>CTAE0008</v>
          </cell>
          <cell r="B350" t="str">
            <v>MRS ALABI LUKMAN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A351" t="str">
            <v>CTAE0013</v>
          </cell>
          <cell r="B351" t="str">
            <v>AROWOLO TAIBAT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A352" t="str">
            <v>CTAE0017</v>
          </cell>
          <cell r="B352" t="str">
            <v>BOLTIKAY NIG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</row>
        <row r="353">
          <cell r="A353" t="str">
            <v>CTAE0018</v>
          </cell>
          <cell r="B353" t="str">
            <v>DAYO OLAREWAJU ODEBODE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A354" t="str">
            <v>LAC3996</v>
          </cell>
          <cell r="B354" t="str">
            <v>MR EDATOMOLA KAZEEM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A355" t="str">
            <v>CTAE0020</v>
          </cell>
          <cell r="B355" t="str">
            <v>MR EDATOMOLA KAZEEM</v>
          </cell>
          <cell r="C355">
            <v>0</v>
          </cell>
          <cell r="D355">
            <v>53.75</v>
          </cell>
          <cell r="E355">
            <v>0</v>
          </cell>
          <cell r="F355">
            <v>1</v>
          </cell>
        </row>
        <row r="356">
          <cell r="A356" t="str">
            <v>CTAE0023</v>
          </cell>
          <cell r="B356" t="str">
            <v>ALH. FOLU  F. OGUNDALU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A357" t="str">
            <v>CTAE0026</v>
          </cell>
          <cell r="B357" t="str">
            <v>MR GANIYU YAHAYA</v>
          </cell>
          <cell r="C357">
            <v>13159773.65</v>
          </cell>
          <cell r="D357">
            <v>13159773.65</v>
          </cell>
          <cell r="E357">
            <v>13159773.65</v>
          </cell>
          <cell r="F357">
            <v>3</v>
          </cell>
        </row>
        <row r="358">
          <cell r="A358" t="str">
            <v>CTAE0031</v>
          </cell>
          <cell r="B358" t="str">
            <v>ALH LUKMAN BELLO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A359" t="str">
            <v>CTAE0032</v>
          </cell>
          <cell r="B359" t="str">
            <v>MR MADINAT  YUSUF</v>
          </cell>
          <cell r="C359">
            <v>0</v>
          </cell>
          <cell r="D359">
            <v>3503106.79</v>
          </cell>
          <cell r="E359">
            <v>0</v>
          </cell>
          <cell r="F359">
            <v>1</v>
          </cell>
        </row>
        <row r="360">
          <cell r="A360" t="str">
            <v>CTAE0037</v>
          </cell>
          <cell r="B360" t="str">
            <v>MRS OKEKE FELICIA</v>
          </cell>
          <cell r="C360">
            <v>453946.68</v>
          </cell>
          <cell r="D360">
            <v>453946.68</v>
          </cell>
          <cell r="E360">
            <v>453946.68</v>
          </cell>
          <cell r="F360">
            <v>3</v>
          </cell>
        </row>
        <row r="361">
          <cell r="A361" t="str">
            <v>CTAE0041</v>
          </cell>
          <cell r="B361" t="str">
            <v>Mattew Okonkwo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</row>
        <row r="362">
          <cell r="A362" t="str">
            <v>CTAE0042</v>
          </cell>
          <cell r="B362" t="str">
            <v>MR R A IBRAHIM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</row>
        <row r="363">
          <cell r="A363" t="str">
            <v>CTAE0045</v>
          </cell>
          <cell r="B363" t="str">
            <v>MRS SEMO &amp; CO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</row>
        <row r="364">
          <cell r="A364" t="str">
            <v>CTAE0047</v>
          </cell>
          <cell r="B364" t="str">
            <v>MR.  SEGUN ADEMOLA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</row>
        <row r="365">
          <cell r="A365" t="str">
            <v>CTAE0052</v>
          </cell>
          <cell r="B365" t="str">
            <v>MR TOYOSI OSILAJA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</row>
        <row r="366">
          <cell r="A366" t="str">
            <v>CTAE0054</v>
          </cell>
          <cell r="B366" t="str">
            <v>MESSRS YAKUBU AISHA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</row>
        <row r="367">
          <cell r="A367" t="str">
            <v>CTAE0058</v>
          </cell>
          <cell r="B367" t="str">
            <v>Jakande Iya Samson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</row>
        <row r="368">
          <cell r="A368" t="str">
            <v>CTAE0064</v>
          </cell>
          <cell r="B368" t="str">
            <v>Taofiq Yahaya</v>
          </cell>
          <cell r="C368">
            <v>201245</v>
          </cell>
          <cell r="D368">
            <v>201245</v>
          </cell>
          <cell r="E368">
            <v>201245</v>
          </cell>
          <cell r="F368">
            <v>3</v>
          </cell>
        </row>
        <row r="369">
          <cell r="A369" t="str">
            <v>LAC0017</v>
          </cell>
          <cell r="B369" t="str">
            <v>Abolaji Enterprises</v>
          </cell>
          <cell r="C369">
            <v>962691.12</v>
          </cell>
          <cell r="D369">
            <v>962691.12</v>
          </cell>
          <cell r="E369">
            <v>962691.12</v>
          </cell>
          <cell r="F369">
            <v>3</v>
          </cell>
        </row>
        <row r="370">
          <cell r="A370" t="str">
            <v>LAC0160</v>
          </cell>
          <cell r="B370" t="str">
            <v>Mumuni Ibrahim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</row>
        <row r="371">
          <cell r="A371" t="str">
            <v>LAC0161</v>
          </cell>
          <cell r="B371" t="str">
            <v>Blessed Kanayo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</row>
        <row r="372">
          <cell r="A372" t="str">
            <v>LAC3995</v>
          </cell>
          <cell r="B372" t="str">
            <v>Marthy B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</row>
        <row r="373">
          <cell r="A373" t="str">
            <v>LAC0424</v>
          </cell>
          <cell r="B373" t="str">
            <v>BANKOLE STORE</v>
          </cell>
          <cell r="C373">
            <v>327186.62</v>
          </cell>
          <cell r="D373">
            <v>327186.62</v>
          </cell>
          <cell r="E373">
            <v>327186.62</v>
          </cell>
          <cell r="F373">
            <v>3</v>
          </cell>
        </row>
        <row r="374">
          <cell r="A374" t="str">
            <v>LAC0429</v>
          </cell>
          <cell r="B374" t="str">
            <v>DAMTOY NIG LTD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</row>
        <row r="375">
          <cell r="A375" t="str">
            <v>LAC3987</v>
          </cell>
          <cell r="B375" t="str">
            <v>Yahya Mutairu Rasheedat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A376" t="str">
            <v>LAC1419</v>
          </cell>
          <cell r="B376" t="str">
            <v>Three Zeroes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A377" t="str">
            <v>LAC3504</v>
          </cell>
          <cell r="B377" t="str">
            <v>Novtech Integrated Ltd</v>
          </cell>
          <cell r="C377">
            <v>2982159.75</v>
          </cell>
          <cell r="D377">
            <v>2982159.75</v>
          </cell>
          <cell r="E377">
            <v>2982159.75</v>
          </cell>
          <cell r="F377">
            <v>3</v>
          </cell>
        </row>
        <row r="378">
          <cell r="A378" t="str">
            <v>CTAF0319</v>
          </cell>
          <cell r="B378" t="str">
            <v>Chinedu (Stores)</v>
          </cell>
          <cell r="C378">
            <v>1249581.31</v>
          </cell>
          <cell r="D378">
            <v>1249581.31</v>
          </cell>
          <cell r="E378">
            <v>1249581.31</v>
          </cell>
          <cell r="F378">
            <v>3</v>
          </cell>
        </row>
        <row r="379">
          <cell r="A379" t="str">
            <v>CTAW0001</v>
          </cell>
          <cell r="B379" t="str">
            <v>LAWAL MOHAMMED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</row>
        <row r="380">
          <cell r="A380" t="str">
            <v>CTAW0002</v>
          </cell>
          <cell r="B380" t="str">
            <v>CHIJIOKE ONU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</row>
        <row r="381">
          <cell r="A381" t="str">
            <v>CTAW0004</v>
          </cell>
          <cell r="B381" t="str">
            <v>ALI GADO GARUBA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</row>
        <row r="382">
          <cell r="A382" t="str">
            <v>CTAW0006</v>
          </cell>
          <cell r="B382" t="str">
            <v>FUNMILAYO SHITTU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</row>
        <row r="383">
          <cell r="A383" t="str">
            <v>CTAZ0001</v>
          </cell>
          <cell r="B383" t="str">
            <v>TAIWO BASANYA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CTAZ0007</v>
          </cell>
          <cell r="B384" t="str">
            <v>IYA BUNMI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</row>
        <row r="385">
          <cell r="A385" t="str">
            <v>CTAZ0008</v>
          </cell>
          <cell r="B385" t="str">
            <v>SEGUN FUNMILAYO BABALOLA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</row>
        <row r="386">
          <cell r="A386" t="str">
            <v>CTAZ0035</v>
          </cell>
          <cell r="B386" t="str">
            <v>OLOMO FUNMILOLA FAGBEMI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</row>
        <row r="387">
          <cell r="A387" t="str">
            <v>CTAZ0040</v>
          </cell>
          <cell r="B387" t="str">
            <v>IYA HABEEB</v>
          </cell>
          <cell r="C387">
            <v>2410032.21</v>
          </cell>
          <cell r="D387">
            <v>2410032.21</v>
          </cell>
          <cell r="E387">
            <v>2410032.21</v>
          </cell>
          <cell r="F387">
            <v>3</v>
          </cell>
        </row>
        <row r="388">
          <cell r="A388" t="str">
            <v>CTAZ0043</v>
          </cell>
          <cell r="B388" t="str">
            <v>JUNIOR (IYA)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A389" t="str">
            <v>CTAZ0044</v>
          </cell>
          <cell r="B389" t="str">
            <v>KOFO THOMAS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</row>
        <row r="390">
          <cell r="A390" t="str">
            <v>CTAZ0045</v>
          </cell>
          <cell r="B390" t="str">
            <v>SIKIRAT AGBOOLA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</row>
        <row r="391">
          <cell r="A391" t="str">
            <v>CTAZ0049</v>
          </cell>
          <cell r="B391" t="str">
            <v>MRS BELLO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</row>
        <row r="392">
          <cell r="A392" t="str">
            <v>LAC0083</v>
          </cell>
          <cell r="B392" t="str">
            <v>Sunday Ossai (Ojota)</v>
          </cell>
          <cell r="C392">
            <v>1433034.2</v>
          </cell>
          <cell r="D392">
            <v>1433034.2</v>
          </cell>
          <cell r="E392">
            <v>1433034.2</v>
          </cell>
          <cell r="F392">
            <v>3</v>
          </cell>
        </row>
        <row r="393">
          <cell r="A393" t="str">
            <v>LAC0085</v>
          </cell>
          <cell r="B393" t="str">
            <v>Mrs Eze Ann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</row>
        <row r="394">
          <cell r="A394" t="str">
            <v>LAC0087</v>
          </cell>
          <cell r="B394" t="str">
            <v>Ameh Amos Ifeanyichukwu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</row>
        <row r="395">
          <cell r="A395" t="str">
            <v>LAC0088</v>
          </cell>
          <cell r="B395" t="str">
            <v>Sunday Adama (Ojota)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A396" t="str">
            <v>LAC0212</v>
          </cell>
          <cell r="B396" t="str">
            <v>Mrs. Alade Tawakalitu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A397" t="str">
            <v>LAC0411</v>
          </cell>
          <cell r="B397" t="str">
            <v>Sarafa Oladele</v>
          </cell>
          <cell r="C397">
            <v>1</v>
          </cell>
          <cell r="D397">
            <v>1</v>
          </cell>
          <cell r="E397">
            <v>1</v>
          </cell>
          <cell r="F397">
            <v>3</v>
          </cell>
        </row>
        <row r="398">
          <cell r="A398" t="str">
            <v>LAC2310</v>
          </cell>
          <cell r="B398" t="str">
            <v>Opeloyeru Godsgift</v>
          </cell>
          <cell r="C398">
            <v>11863272.550000001</v>
          </cell>
          <cell r="D398">
            <v>11863272.550000001</v>
          </cell>
          <cell r="E398">
            <v>11863272.550000001</v>
          </cell>
          <cell r="F398">
            <v>3</v>
          </cell>
        </row>
        <row r="399">
          <cell r="A399" t="str">
            <v>LAC3508</v>
          </cell>
          <cell r="B399" t="str">
            <v>Iya Zainab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</row>
        <row r="400">
          <cell r="A400" t="str">
            <v>CTAZ0010</v>
          </cell>
          <cell r="B400" t="str">
            <v>ANISU SANYAOLU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A401" t="str">
            <v>WCFA000209</v>
          </cell>
          <cell r="B401" t="str">
            <v>Iya Ibeji</v>
          </cell>
          <cell r="C401">
            <v>1385118.91</v>
          </cell>
          <cell r="D401">
            <v>1385118.91</v>
          </cell>
          <cell r="E401">
            <v>1335118.9099999999</v>
          </cell>
          <cell r="F401">
            <v>3</v>
          </cell>
        </row>
        <row r="402">
          <cell r="A402" t="str">
            <v>LAC3860</v>
          </cell>
          <cell r="B402" t="str">
            <v>Solid Venturee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A403" t="str">
            <v>CTAZ0023</v>
          </cell>
          <cell r="B403" t="str">
            <v>MUINAT (IYA)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</row>
        <row r="404">
          <cell r="A404" t="str">
            <v>CTAZ0005</v>
          </cell>
          <cell r="B404" t="str">
            <v>NURUDEEN (IYA)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 t="str">
            <v>CTAE0033</v>
          </cell>
          <cell r="B405" t="str">
            <v>ALHAJA MOGBONJUBOLA OLANREWAJU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 t="str">
            <v>LAC3712</v>
          </cell>
          <cell r="B406" t="str">
            <v>Alh. Idiat Olatunji - 2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 t="str">
            <v>NTC2395</v>
          </cell>
          <cell r="B407" t="str">
            <v>Aminu Buba Baffa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 t="str">
            <v>SEC003622</v>
          </cell>
          <cell r="B408" t="str">
            <v>ALOU ENTERPRISE</v>
          </cell>
          <cell r="C408">
            <v>4628589</v>
          </cell>
          <cell r="D408">
            <v>4628589</v>
          </cell>
          <cell r="E408">
            <v>4628589</v>
          </cell>
          <cell r="F408">
            <v>3</v>
          </cell>
        </row>
        <row r="409">
          <cell r="A409" t="str">
            <v>LAC3675</v>
          </cell>
          <cell r="B409" t="str">
            <v>Holy water Universal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 t="str">
            <v>WCDA000068</v>
          </cell>
          <cell r="B410" t="str">
            <v>Alh Abdul Mohammed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 t="str">
            <v>MBC003573</v>
          </cell>
          <cell r="B411" t="str">
            <v>Adamu Usman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 t="str">
            <v>MBC003587</v>
          </cell>
          <cell r="B412" t="str">
            <v>Ezedinbu Sam-Isamaco Ltd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 t="str">
            <v>SWC2850</v>
          </cell>
          <cell r="B413" t="str">
            <v>Modester Ube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 t="str">
            <v>SWC3120</v>
          </cell>
          <cell r="B414" t="str">
            <v>Aliyu Aishat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 t="str">
            <v>SEC003795</v>
          </cell>
          <cell r="B415" t="str">
            <v>Enojane Intergrated Ent.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 t="str">
            <v>SWC3226</v>
          </cell>
          <cell r="B416" t="str">
            <v>Odofin Adekunle Global Limited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 t="str">
            <v>SEC003986</v>
          </cell>
          <cell r="B417" t="str">
            <v>Elijah James Udoh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 t="str">
            <v>LAC4068</v>
          </cell>
          <cell r="B418" t="str">
            <v>Ariwoayo Safiat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 t="str">
            <v>WCFA000080</v>
          </cell>
          <cell r="B419" t="str">
            <v>Agaga Olayinka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 t="str">
            <v>LAC4043</v>
          </cell>
          <cell r="B420" t="str">
            <v>Maurice Chibueze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 t="str">
            <v>LAC4090</v>
          </cell>
          <cell r="B421" t="str">
            <v>David Store</v>
          </cell>
          <cell r="D421">
            <v>0</v>
          </cell>
          <cell r="E421">
            <v>0</v>
          </cell>
          <cell r="F421">
            <v>0</v>
          </cell>
        </row>
        <row r="422">
          <cell r="A422" t="str">
            <v>WCFA000193</v>
          </cell>
          <cell r="B422" t="str">
            <v>Lydia Omanze</v>
          </cell>
          <cell r="D422">
            <v>0</v>
          </cell>
          <cell r="E422">
            <v>0</v>
          </cell>
          <cell r="F422">
            <v>0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A7387-9661-4495-9577-B7244EA21B23}" name="Prices" displayName="Prices" ref="B1:C25" totalsRowShown="0">
  <autoFilter ref="B1:C25" xr:uid="{00000000-0009-0000-0100-000001000000}"/>
  <tableColumns count="2">
    <tableColumn id="1" xr3:uid="{25251A1D-2883-4E3A-9609-FFB1AF4E09CE}" name="Brand"/>
    <tableColumn id="2" xr3:uid="{96F8C318-1F6E-450F-AD4C-F01A678D6ED6}" name="Case Pric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1128-0198-40DE-91D5-02006529D5F7}">
  <dimension ref="A1:AZ105"/>
  <sheetViews>
    <sheetView tabSelected="1" topLeftCell="A86" workbookViewId="0">
      <selection activeCell="A9" sqref="A9:XFD104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400</v>
      </c>
      <c r="E1" s="2" t="s">
        <v>2</v>
      </c>
      <c r="F1" s="4">
        <v>1280516012.79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1294967500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47"/>
      <c r="C6" s="47"/>
      <c r="D6" s="47"/>
      <c r="E6" s="47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387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387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ht="21" x14ac:dyDescent="0.4">
      <c r="A9" s="22">
        <v>180</v>
      </c>
      <c r="B9" s="32" t="s">
        <v>928</v>
      </c>
      <c r="C9" s="32" t="s">
        <v>691</v>
      </c>
      <c r="D9" s="32"/>
      <c r="E9" s="32" t="s">
        <v>692</v>
      </c>
      <c r="F9" s="32" t="s">
        <v>392</v>
      </c>
      <c r="G9" s="23">
        <f t="shared" ref="G9:G40" si="0">SUM(H9:AB9)</f>
        <v>200</v>
      </c>
      <c r="H9" s="39"/>
      <c r="I9" s="39"/>
      <c r="J9" s="39">
        <v>30</v>
      </c>
      <c r="K9" s="39"/>
      <c r="L9" s="39"/>
      <c r="M9" s="39"/>
      <c r="N9" s="39"/>
      <c r="O9" s="39">
        <v>150</v>
      </c>
      <c r="P9" s="39"/>
      <c r="Q9" s="39">
        <v>10</v>
      </c>
      <c r="R9" s="39"/>
      <c r="S9" s="39"/>
      <c r="T9" s="39"/>
      <c r="U9" s="39"/>
      <c r="V9" s="39"/>
      <c r="W9" s="39">
        <v>5</v>
      </c>
      <c r="X9" s="39">
        <v>5</v>
      </c>
      <c r="Y9" s="39"/>
      <c r="Z9" s="39"/>
      <c r="AA9" s="39"/>
      <c r="AB9" s="39"/>
      <c r="AC9" s="26">
        <f>(VLOOKUP($H$8,[3]!Prices[#Data],2,FALSE)*H9)+(VLOOKUP($I$8,[3]!Prices[#Data],2,FALSE)*I9)+(VLOOKUP($J$8,[3]!Prices[#Data],2,FALSE)*J9)+(VLOOKUP($K$8,[3]!Prices[#Data],2,FALSE)*K9)+(VLOOKUP($L$8,[3]!Prices[#Data],2,FALSE)*L9)+(VLOOKUP($M$8,[3]!Prices[#Data],2,FALSE)*M9)+(VLOOKUP($N$8,[3]!Prices[#Data],2,FALSE)*N9)+(VLOOKUP($T$8,[3]!Prices[#Data],2,FALSE)*T9)+(VLOOKUP($U$8,[3]!Prices[#Data],2,FALSE)*U9)+(VLOOKUP($V$8,[3]!Prices[#Data],2,FALSE)*V9)+(VLOOKUP($W$8,[3]!Prices[#Data],2,FALSE)*W9)+(VLOOKUP($X$8,[3]!Prices[#Data],2,FALSE)*X9)+(VLOOKUP($Y$8,[3]!Prices[#Data],2,FALSE)*Y9)+(VLOOKUP($Z$8,[3]!Prices[#Data],2,FALSE)*Z9)+(VLOOKUP($AB$8,[3]!Prices[#Data],2,FALSE)*AB9)+(VLOOKUP($O$8,[3]!Prices[#Data],2,FALSE)*O9)+(VLOOKUP($P$8,[3]!Prices[#Data],2,FALSE)*P9)+(VLOOKUP($Q$8,[3]!Prices[#Data],2,FALSE)*Q9)+(VLOOKUP($R$8,[3]!Prices[#Data],2,FALSE)*R9)+(VLOOKUP($AA$8,[3]!Prices[#Data],2,FALSE)*AA9)+(VLOOKUP($S$8,[3]!Prices[#Data],2,FALSE)*S9)</f>
        <v>37685000</v>
      </c>
      <c r="AE9" s="26">
        <f t="shared" ref="AE9:AE72" si="1">SUM(AF9:AT9)</f>
        <v>0</v>
      </c>
      <c r="AF9" s="35"/>
      <c r="AG9" s="31"/>
      <c r="AH9" s="31"/>
      <c r="AI9" s="29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26">
        <f>(VLOOKUP($AF$8,[3]!Prices[#Data],2,FALSE)*AF9)+(VLOOKUP($AG$8,[3]!Prices[#Data],2,FALSE)*AG9)+(VLOOKUP($AH$8,[3]!Prices[#Data],2,FALSE)*AH9)+(VLOOKUP($AI$8,[3]!Prices[#Data],2,FALSE)*AI9)+(VLOOKUP($AJ$8,[3]!Prices[#Data],2,FALSE)*AJ9)+(VLOOKUP($AK$8,[3]!Prices[#Data],2,FALSE)*AK9)+(VLOOKUP($AL$8,[3]!Prices[#Data],2,FALSE)*AL9)+(VLOOKUP($AM$8,[3]!Prices[#Data],2,FALSE)*AM9)+(VLOOKUP($AN$8,[3]!Prices[#Data],2,FALSE)*AN9)+(VLOOKUP($AO$8,[3]!Prices[#Data],2,FALSE)*AO9)+(VLOOKUP($AP$8,[3]!Prices[#Data],2,FALSE)*AP9)+(VLOOKUP($AT$8,[3]!Prices[#Data],2,FALSE)*AT9)+(VLOOKUP($AQ$8,[3]!Prices[#Data],2,FALSE)*AQ9)+(VLOOKUP($AR$8,[3]!Prices[#Data],2,FALSE)*AR9)+(VLOOKUP($AS$8,[3]!Prices[#Data],2,FALSE)*AS9)</f>
        <v>0</v>
      </c>
      <c r="AV9" s="26">
        <f t="shared" ref="AV9:AV72" si="2">AC9*0.35</f>
        <v>13189750</v>
      </c>
      <c r="AW9" s="30" t="str">
        <f t="shared" ref="AW9:AW72" si="3">IF(AU9&gt;AV9,"Credit is above Limit. Requires HOTM approval",IF(AU9=0," ",IF(AV9&gt;=AU9,"Credit is within Limit","CheckInput")))</f>
        <v xml:space="preserve"> </v>
      </c>
      <c r="AX9" s="30" t="str">
        <f>IFERROR(IF(VLOOKUP(C9,'[3]Overdue Credits'!$A:$F,6,0)&gt;2,"High Risk Customer",IF(VLOOKUP(C9,'[3]Overdue Credits'!$A:$F,6,0)&gt;0,"Medium Risk Customer","Low Risk Customer")),"Low Risk Customer")</f>
        <v>Low Risk Customer</v>
      </c>
      <c r="AY9" s="9"/>
      <c r="AZ9" s="9"/>
    </row>
    <row r="10" spans="1:52" ht="21" x14ac:dyDescent="0.4">
      <c r="A10" s="22">
        <v>181</v>
      </c>
      <c r="B10" s="32" t="s">
        <v>928</v>
      </c>
      <c r="C10" s="32" t="s">
        <v>693</v>
      </c>
      <c r="D10" s="32"/>
      <c r="E10" s="32" t="s">
        <v>694</v>
      </c>
      <c r="F10" s="32" t="s">
        <v>113</v>
      </c>
      <c r="G10" s="23">
        <f t="shared" si="0"/>
        <v>800</v>
      </c>
      <c r="H10" s="39"/>
      <c r="I10" s="39"/>
      <c r="J10" s="39">
        <v>100</v>
      </c>
      <c r="K10" s="39">
        <v>1</v>
      </c>
      <c r="L10" s="39">
        <v>4</v>
      </c>
      <c r="M10" s="39">
        <v>1</v>
      </c>
      <c r="N10" s="39"/>
      <c r="O10" s="39">
        <v>330</v>
      </c>
      <c r="P10" s="39">
        <v>10</v>
      </c>
      <c r="Q10" s="39">
        <v>12</v>
      </c>
      <c r="R10" s="39">
        <v>130</v>
      </c>
      <c r="S10" s="39"/>
      <c r="T10" s="39"/>
      <c r="U10" s="39">
        <v>2</v>
      </c>
      <c r="V10" s="39">
        <v>3</v>
      </c>
      <c r="W10" s="39">
        <v>4</v>
      </c>
      <c r="X10" s="39">
        <v>203</v>
      </c>
      <c r="Y10" s="39"/>
      <c r="Z10" s="39"/>
      <c r="AA10" s="39"/>
      <c r="AB10" s="39"/>
      <c r="AC10" s="26">
        <f>(VLOOKUP($H$8,[3]!Prices[#Data],2,FALSE)*H10)+(VLOOKUP($I$8,[3]!Prices[#Data],2,FALSE)*I10)+(VLOOKUP($J$8,[3]!Prices[#Data],2,FALSE)*J10)+(VLOOKUP($K$8,[3]!Prices[#Data],2,FALSE)*K10)+(VLOOKUP($L$8,[3]!Prices[#Data],2,FALSE)*L10)+(VLOOKUP($M$8,[3]!Prices[#Data],2,FALSE)*M10)+(VLOOKUP($N$8,[3]!Prices[#Data],2,FALSE)*N10)+(VLOOKUP($T$8,[3]!Prices[#Data],2,FALSE)*T10)+(VLOOKUP($U$8,[3]!Prices[#Data],2,FALSE)*U10)+(VLOOKUP($V$8,[3]!Prices[#Data],2,FALSE)*V10)+(VLOOKUP($W$8,[3]!Prices[#Data],2,FALSE)*W10)+(VLOOKUP($X$8,[3]!Prices[#Data],2,FALSE)*X10)+(VLOOKUP($Y$8,[3]!Prices[#Data],2,FALSE)*Y10)+(VLOOKUP($Z$8,[3]!Prices[#Data],2,FALSE)*Z10)+(VLOOKUP($AB$8,[3]!Prices[#Data],2,FALSE)*AB10)+(VLOOKUP($O$8,[3]!Prices[#Data],2,FALSE)*O10)+(VLOOKUP($P$8,[3]!Prices[#Data],2,FALSE)*P10)+(VLOOKUP($Q$8,[3]!Prices[#Data],2,FALSE)*Q10)+(VLOOKUP($R$8,[3]!Prices[#Data],2,FALSE)*R10)+(VLOOKUP($AA$8,[3]!Prices[#Data],2,FALSE)*AA10)+(VLOOKUP($S$8,[3]!Prices[#Data],2,FALSE)*S10)</f>
        <v>138181500</v>
      </c>
      <c r="AE10" s="26">
        <f t="shared" si="1"/>
        <v>264</v>
      </c>
      <c r="AF10" s="35"/>
      <c r="AG10" s="31">
        <v>10</v>
      </c>
      <c r="AH10" s="31">
        <v>50</v>
      </c>
      <c r="AI10" s="29">
        <v>65</v>
      </c>
      <c r="AJ10" s="31">
        <v>5</v>
      </c>
      <c r="AK10" s="31">
        <v>15</v>
      </c>
      <c r="AL10" s="31">
        <v>75</v>
      </c>
      <c r="AM10" s="31"/>
      <c r="AN10" s="31"/>
      <c r="AO10" s="31">
        <v>40</v>
      </c>
      <c r="AP10" s="31">
        <v>3</v>
      </c>
      <c r="AQ10" s="31"/>
      <c r="AR10" s="31"/>
      <c r="AS10" s="31"/>
      <c r="AT10" s="31">
        <v>1</v>
      </c>
      <c r="AU10" s="26">
        <f>(VLOOKUP($AF$8,[3]!Prices[#Data],2,FALSE)*AF10)+(VLOOKUP($AG$8,[3]!Prices[#Data],2,FALSE)*AG10)+(VLOOKUP($AH$8,[3]!Prices[#Data],2,FALSE)*AH10)+(VLOOKUP($AI$8,[3]!Prices[#Data],2,FALSE)*AI10)+(VLOOKUP($AJ$8,[3]!Prices[#Data],2,FALSE)*AJ10)+(VLOOKUP($AK$8,[3]!Prices[#Data],2,FALSE)*AK10)+(VLOOKUP($AL$8,[3]!Prices[#Data],2,FALSE)*AL10)+(VLOOKUP($AM$8,[3]!Prices[#Data],2,FALSE)*AM10)+(VLOOKUP($AN$8,[3]!Prices[#Data],2,FALSE)*AN10)+(VLOOKUP($AO$8,[3]!Prices[#Data],2,FALSE)*AO10)+(VLOOKUP($AP$8,[3]!Prices[#Data],2,FALSE)*AP10)+(VLOOKUP($AT$8,[3]!Prices[#Data],2,FALSE)*AT10)+(VLOOKUP($AQ$8,[3]!Prices[#Data],2,FALSE)*AQ10)+(VLOOKUP($AR$8,[3]!Prices[#Data],2,FALSE)*AR10)+(VLOOKUP($AS$8,[3]!Prices[#Data],2,FALSE)*AS10)</f>
        <v>45372000</v>
      </c>
      <c r="AV10" s="26">
        <f t="shared" si="2"/>
        <v>48363525</v>
      </c>
      <c r="AW10" s="30" t="str">
        <f t="shared" si="3"/>
        <v>Credit is within Limit</v>
      </c>
      <c r="AX10" s="30" t="str">
        <f>IFERROR(IF(VLOOKUP(C10,'[3]Overdue Credits'!$A:$F,6,0)&gt;2,"High Risk Customer",IF(VLOOKUP(C10,'[3]Overdue Credits'!$A:$F,6,0)&gt;0,"Medium Risk Customer","Low Risk Customer")),"Low Risk Customer")</f>
        <v>Low Risk Customer</v>
      </c>
      <c r="AY10" s="9"/>
      <c r="AZ10" s="9"/>
    </row>
    <row r="11" spans="1:52" ht="21" x14ac:dyDescent="0.4">
      <c r="A11" s="22">
        <v>182</v>
      </c>
      <c r="B11" s="32" t="s">
        <v>928</v>
      </c>
      <c r="C11" s="32" t="s">
        <v>695</v>
      </c>
      <c r="D11" s="32"/>
      <c r="E11" s="32" t="s">
        <v>696</v>
      </c>
      <c r="F11" s="32" t="s">
        <v>66</v>
      </c>
      <c r="G11" s="23">
        <f t="shared" si="0"/>
        <v>105</v>
      </c>
      <c r="H11" s="39"/>
      <c r="I11" s="39"/>
      <c r="J11" s="39">
        <v>10</v>
      </c>
      <c r="K11" s="39"/>
      <c r="L11" s="39">
        <v>2</v>
      </c>
      <c r="M11" s="39"/>
      <c r="N11" s="39"/>
      <c r="O11" s="39">
        <v>41</v>
      </c>
      <c r="P11" s="39">
        <v>1</v>
      </c>
      <c r="Q11" s="39">
        <v>21</v>
      </c>
      <c r="R11" s="39">
        <v>1</v>
      </c>
      <c r="S11" s="39"/>
      <c r="T11" s="39"/>
      <c r="U11" s="39"/>
      <c r="V11" s="39">
        <v>5</v>
      </c>
      <c r="W11" s="39">
        <v>6</v>
      </c>
      <c r="X11" s="39">
        <v>18</v>
      </c>
      <c r="Y11" s="39"/>
      <c r="Z11" s="39"/>
      <c r="AA11" s="39"/>
      <c r="AB11" s="39"/>
      <c r="AC11" s="26">
        <f>(VLOOKUP($H$8,[3]!Prices[#Data],2,FALSE)*H11)+(VLOOKUP($I$8,[3]!Prices[#Data],2,FALSE)*I11)+(VLOOKUP($J$8,[3]!Prices[#Data],2,FALSE)*J11)+(VLOOKUP($K$8,[3]!Prices[#Data],2,FALSE)*K11)+(VLOOKUP($L$8,[3]!Prices[#Data],2,FALSE)*L11)+(VLOOKUP($M$8,[3]!Prices[#Data],2,FALSE)*M11)+(VLOOKUP($N$8,[3]!Prices[#Data],2,FALSE)*N11)+(VLOOKUP($T$8,[3]!Prices[#Data],2,FALSE)*T11)+(VLOOKUP($U$8,[3]!Prices[#Data],2,FALSE)*U11)+(VLOOKUP($V$8,[3]!Prices[#Data],2,FALSE)*V11)+(VLOOKUP($W$8,[3]!Prices[#Data],2,FALSE)*W11)+(VLOOKUP($X$8,[3]!Prices[#Data],2,FALSE)*X11)+(VLOOKUP($Y$8,[3]!Prices[#Data],2,FALSE)*Y11)+(VLOOKUP($Z$8,[3]!Prices[#Data],2,FALSE)*Z11)+(VLOOKUP($AB$8,[3]!Prices[#Data],2,FALSE)*AB11)+(VLOOKUP($O$8,[3]!Prices[#Data],2,FALSE)*O11)+(VLOOKUP($P$8,[3]!Prices[#Data],2,FALSE)*P11)+(VLOOKUP($Q$8,[3]!Prices[#Data],2,FALSE)*Q11)+(VLOOKUP($R$8,[3]!Prices[#Data],2,FALSE)*R11)+(VLOOKUP($AA$8,[3]!Prices[#Data],2,FALSE)*AA11)+(VLOOKUP($S$8,[3]!Prices[#Data],2,FALSE)*S11)</f>
        <v>17586500</v>
      </c>
      <c r="AE11" s="26">
        <f t="shared" si="1"/>
        <v>37</v>
      </c>
      <c r="AF11" s="35"/>
      <c r="AG11" s="31">
        <v>2</v>
      </c>
      <c r="AH11" s="31">
        <v>10</v>
      </c>
      <c r="AI11" s="29">
        <v>6</v>
      </c>
      <c r="AJ11" s="31"/>
      <c r="AK11" s="31">
        <v>3</v>
      </c>
      <c r="AL11" s="31">
        <v>5</v>
      </c>
      <c r="AM11" s="31"/>
      <c r="AN11" s="31"/>
      <c r="AO11" s="31">
        <v>5</v>
      </c>
      <c r="AP11" s="31">
        <v>3</v>
      </c>
      <c r="AQ11" s="31"/>
      <c r="AR11" s="31"/>
      <c r="AS11" s="31"/>
      <c r="AT11" s="31">
        <v>3</v>
      </c>
      <c r="AU11" s="26">
        <f>(VLOOKUP($AF$8,[3]!Prices[#Data],2,FALSE)*AF11)+(VLOOKUP($AG$8,[3]!Prices[#Data],2,FALSE)*AG11)+(VLOOKUP($AH$8,[3]!Prices[#Data],2,FALSE)*AH11)+(VLOOKUP($AI$8,[3]!Prices[#Data],2,FALSE)*AI11)+(VLOOKUP($AJ$8,[3]!Prices[#Data],2,FALSE)*AJ11)+(VLOOKUP($AK$8,[3]!Prices[#Data],2,FALSE)*AK11)+(VLOOKUP($AL$8,[3]!Prices[#Data],2,FALSE)*AL11)+(VLOOKUP($AM$8,[3]!Prices[#Data],2,FALSE)*AM11)+(VLOOKUP($AN$8,[3]!Prices[#Data],2,FALSE)*AN11)+(VLOOKUP($AO$8,[3]!Prices[#Data],2,FALSE)*AO11)+(VLOOKUP($AP$8,[3]!Prices[#Data],2,FALSE)*AP11)+(VLOOKUP($AT$8,[3]!Prices[#Data],2,FALSE)*AT11)+(VLOOKUP($AQ$8,[3]!Prices[#Data],2,FALSE)*AQ11)+(VLOOKUP($AR$8,[3]!Prices[#Data],2,FALSE)*AR11)+(VLOOKUP($AS$8,[3]!Prices[#Data],2,FALSE)*AS11)</f>
        <v>5962500</v>
      </c>
      <c r="AV11" s="26">
        <f t="shared" si="2"/>
        <v>6155275</v>
      </c>
      <c r="AW11" s="30" t="str">
        <f t="shared" si="3"/>
        <v>Credit is within Limit</v>
      </c>
      <c r="AX11" s="30" t="str">
        <f>IFERROR(IF(VLOOKUP(C11,'[3]Overdue Credits'!$A:$F,6,0)&gt;2,"High Risk Customer",IF(VLOOKUP(C11,'[3]Overdue Credits'!$A:$F,6,0)&gt;0,"Medium Risk Customer","Low Risk Customer")),"Low Risk Customer")</f>
        <v>Low Risk Customer</v>
      </c>
      <c r="AY11" s="9"/>
      <c r="AZ11" s="9"/>
    </row>
    <row r="12" spans="1:52" ht="21" x14ac:dyDescent="0.4">
      <c r="A12" s="22">
        <v>183</v>
      </c>
      <c r="B12" s="32" t="s">
        <v>928</v>
      </c>
      <c r="C12" s="32" t="s">
        <v>697</v>
      </c>
      <c r="D12" s="32"/>
      <c r="E12" s="32" t="s">
        <v>698</v>
      </c>
      <c r="F12" s="32" t="s">
        <v>66</v>
      </c>
      <c r="G12" s="23">
        <f t="shared" si="0"/>
        <v>130</v>
      </c>
      <c r="H12" s="39"/>
      <c r="I12" s="39"/>
      <c r="J12" s="39">
        <v>8</v>
      </c>
      <c r="K12" s="39"/>
      <c r="L12" s="39">
        <v>12</v>
      </c>
      <c r="M12" s="39"/>
      <c r="N12" s="39"/>
      <c r="O12" s="39">
        <v>69</v>
      </c>
      <c r="P12" s="39">
        <v>0</v>
      </c>
      <c r="Q12" s="39">
        <v>20</v>
      </c>
      <c r="R12" s="39"/>
      <c r="S12" s="39"/>
      <c r="T12" s="39"/>
      <c r="U12" s="39"/>
      <c r="V12" s="39"/>
      <c r="W12" s="39">
        <v>6</v>
      </c>
      <c r="X12" s="39">
        <v>15</v>
      </c>
      <c r="Y12" s="39"/>
      <c r="Z12" s="39"/>
      <c r="AA12" s="39"/>
      <c r="AB12" s="39"/>
      <c r="AC12" s="26">
        <f>(VLOOKUP($H$8,[3]!Prices[#Data],2,FALSE)*H12)+(VLOOKUP($I$8,[3]!Prices[#Data],2,FALSE)*I12)+(VLOOKUP($J$8,[3]!Prices[#Data],2,FALSE)*J12)+(VLOOKUP($K$8,[3]!Prices[#Data],2,FALSE)*K12)+(VLOOKUP($L$8,[3]!Prices[#Data],2,FALSE)*L12)+(VLOOKUP($M$8,[3]!Prices[#Data],2,FALSE)*M12)+(VLOOKUP($N$8,[3]!Prices[#Data],2,FALSE)*N12)+(VLOOKUP($T$8,[3]!Prices[#Data],2,FALSE)*T12)+(VLOOKUP($U$8,[3]!Prices[#Data],2,FALSE)*U12)+(VLOOKUP($V$8,[3]!Prices[#Data],2,FALSE)*V12)+(VLOOKUP($W$8,[3]!Prices[#Data],2,FALSE)*W12)+(VLOOKUP($X$8,[3]!Prices[#Data],2,FALSE)*X12)+(VLOOKUP($Y$8,[3]!Prices[#Data],2,FALSE)*Y12)+(VLOOKUP($Z$8,[3]!Prices[#Data],2,FALSE)*Z12)+(VLOOKUP($AB$8,[3]!Prices[#Data],2,FALSE)*AB12)+(VLOOKUP($O$8,[3]!Prices[#Data],2,FALSE)*O12)+(VLOOKUP($P$8,[3]!Prices[#Data],2,FALSE)*P12)+(VLOOKUP($Q$8,[3]!Prices[#Data],2,FALSE)*Q12)+(VLOOKUP($R$8,[3]!Prices[#Data],2,FALSE)*R12)+(VLOOKUP($AA$8,[3]!Prices[#Data],2,FALSE)*AA12)+(VLOOKUP($S$8,[3]!Prices[#Data],2,FALSE)*S12)</f>
        <v>22380500</v>
      </c>
      <c r="AE12" s="26">
        <f t="shared" si="1"/>
        <v>47</v>
      </c>
      <c r="AF12" s="35"/>
      <c r="AG12" s="31">
        <v>4</v>
      </c>
      <c r="AH12" s="31">
        <v>11</v>
      </c>
      <c r="AI12" s="29">
        <v>8</v>
      </c>
      <c r="AJ12" s="31"/>
      <c r="AK12" s="31">
        <v>10</v>
      </c>
      <c r="AL12" s="31">
        <v>6</v>
      </c>
      <c r="AM12" s="31"/>
      <c r="AN12" s="31"/>
      <c r="AO12" s="31">
        <v>4</v>
      </c>
      <c r="AP12" s="31">
        <v>2</v>
      </c>
      <c r="AQ12" s="31"/>
      <c r="AR12" s="31"/>
      <c r="AS12" s="31"/>
      <c r="AT12" s="31">
        <v>2</v>
      </c>
      <c r="AU12" s="26">
        <f>(VLOOKUP($AF$8,[3]!Prices[#Data],2,FALSE)*AF12)+(VLOOKUP($AG$8,[3]!Prices[#Data],2,FALSE)*AG12)+(VLOOKUP($AH$8,[3]!Prices[#Data],2,FALSE)*AH12)+(VLOOKUP($AI$8,[3]!Prices[#Data],2,FALSE)*AI12)+(VLOOKUP($AJ$8,[3]!Prices[#Data],2,FALSE)*AJ12)+(VLOOKUP($AK$8,[3]!Prices[#Data],2,FALSE)*AK12)+(VLOOKUP($AL$8,[3]!Prices[#Data],2,FALSE)*AL12)+(VLOOKUP($AM$8,[3]!Prices[#Data],2,FALSE)*AM12)+(VLOOKUP($AN$8,[3]!Prices[#Data],2,FALSE)*AN12)+(VLOOKUP($AO$8,[3]!Prices[#Data],2,FALSE)*AO12)+(VLOOKUP($AP$8,[3]!Prices[#Data],2,FALSE)*AP12)+(VLOOKUP($AT$8,[3]!Prices[#Data],2,FALSE)*AT12)+(VLOOKUP($AQ$8,[3]!Prices[#Data],2,FALSE)*AQ12)+(VLOOKUP($AR$8,[3]!Prices[#Data],2,FALSE)*AR12)+(VLOOKUP($AS$8,[3]!Prices[#Data],2,FALSE)*AS12)</f>
        <v>7732500</v>
      </c>
      <c r="AV12" s="26">
        <f t="shared" si="2"/>
        <v>7833174.9999999991</v>
      </c>
      <c r="AW12" s="30" t="str">
        <f t="shared" si="3"/>
        <v>Credit is within Limit</v>
      </c>
      <c r="AX12" s="30" t="str">
        <f>IFERROR(IF(VLOOKUP(C12,'[3]Overdue Credits'!$A:$F,6,0)&gt;2,"High Risk Customer",IF(VLOOKUP(C12,'[3]Overdue Credits'!$A:$F,6,0)&gt;0,"Medium Risk Customer","Low Risk Customer")),"Low Risk Customer")</f>
        <v>Low Risk Customer</v>
      </c>
      <c r="AY12" s="9"/>
      <c r="AZ12" s="9"/>
    </row>
    <row r="13" spans="1:52" ht="21" x14ac:dyDescent="0.4">
      <c r="A13" s="22">
        <v>184</v>
      </c>
      <c r="B13" s="32" t="s">
        <v>928</v>
      </c>
      <c r="C13" s="32" t="s">
        <v>701</v>
      </c>
      <c r="D13" s="32"/>
      <c r="E13" s="32" t="s">
        <v>702</v>
      </c>
      <c r="F13" s="32" t="s">
        <v>392</v>
      </c>
      <c r="G13" s="23">
        <f t="shared" si="0"/>
        <v>250</v>
      </c>
      <c r="H13" s="39"/>
      <c r="I13" s="39"/>
      <c r="J13" s="39">
        <v>50</v>
      </c>
      <c r="K13" s="39"/>
      <c r="L13" s="39">
        <v>6</v>
      </c>
      <c r="M13" s="39"/>
      <c r="N13" s="39"/>
      <c r="O13" s="39">
        <v>125</v>
      </c>
      <c r="P13" s="39">
        <v>5</v>
      </c>
      <c r="Q13" s="39">
        <v>2</v>
      </c>
      <c r="R13" s="39">
        <v>30</v>
      </c>
      <c r="S13" s="39"/>
      <c r="T13" s="39"/>
      <c r="U13" s="39">
        <v>1</v>
      </c>
      <c r="V13" s="39">
        <v>4</v>
      </c>
      <c r="W13" s="39">
        <v>7</v>
      </c>
      <c r="X13" s="39">
        <v>20</v>
      </c>
      <c r="Y13" s="39"/>
      <c r="Z13" s="39"/>
      <c r="AA13" s="39"/>
      <c r="AB13" s="39"/>
      <c r="AC13" s="26">
        <f>(VLOOKUP($H$8,[3]!Prices[#Data],2,FALSE)*H13)+(VLOOKUP($I$8,[3]!Prices[#Data],2,FALSE)*I13)+(VLOOKUP($J$8,[3]!Prices[#Data],2,FALSE)*J13)+(VLOOKUP($K$8,[3]!Prices[#Data],2,FALSE)*K13)+(VLOOKUP($L$8,[3]!Prices[#Data],2,FALSE)*L13)+(VLOOKUP($M$8,[3]!Prices[#Data],2,FALSE)*M13)+(VLOOKUP($N$8,[3]!Prices[#Data],2,FALSE)*N13)+(VLOOKUP($T$8,[3]!Prices[#Data],2,FALSE)*T13)+(VLOOKUP($U$8,[3]!Prices[#Data],2,FALSE)*U13)+(VLOOKUP($V$8,[3]!Prices[#Data],2,FALSE)*V13)+(VLOOKUP($W$8,[3]!Prices[#Data],2,FALSE)*W13)+(VLOOKUP($X$8,[3]!Prices[#Data],2,FALSE)*X13)+(VLOOKUP($Y$8,[3]!Prices[#Data],2,FALSE)*Y13)+(VLOOKUP($Z$8,[3]!Prices[#Data],2,FALSE)*Z13)+(VLOOKUP($AB$8,[3]!Prices[#Data],2,FALSE)*AB13)+(VLOOKUP($O$8,[3]!Prices[#Data],2,FALSE)*O13)+(VLOOKUP($P$8,[3]!Prices[#Data],2,FALSE)*P13)+(VLOOKUP($Q$8,[3]!Prices[#Data],2,FALSE)*Q13)+(VLOOKUP($R$8,[3]!Prices[#Data],2,FALSE)*R13)+(VLOOKUP($AA$8,[3]!Prices[#Data],2,FALSE)*AA13)+(VLOOKUP($S$8,[3]!Prices[#Data],2,FALSE)*S13)</f>
        <v>45079000</v>
      </c>
      <c r="AE13" s="26">
        <f t="shared" si="1"/>
        <v>96.2</v>
      </c>
      <c r="AF13" s="35"/>
      <c r="AG13" s="31">
        <v>10</v>
      </c>
      <c r="AH13" s="31">
        <v>10</v>
      </c>
      <c r="AI13" s="29">
        <v>20</v>
      </c>
      <c r="AJ13" s="31">
        <v>1</v>
      </c>
      <c r="AK13" s="31">
        <v>10</v>
      </c>
      <c r="AL13" s="31">
        <v>20</v>
      </c>
      <c r="AM13" s="31"/>
      <c r="AN13" s="31"/>
      <c r="AO13" s="31">
        <v>22.2</v>
      </c>
      <c r="AP13" s="31">
        <v>2</v>
      </c>
      <c r="AQ13" s="31"/>
      <c r="AR13" s="31"/>
      <c r="AS13" s="31"/>
      <c r="AT13" s="31">
        <v>1</v>
      </c>
      <c r="AU13" s="26">
        <f>(VLOOKUP($AF$8,[3]!Prices[#Data],2,FALSE)*AF13)+(VLOOKUP($AG$8,[3]!Prices[#Data],2,FALSE)*AG13)+(VLOOKUP($AH$8,[3]!Prices[#Data],2,FALSE)*AH13)+(VLOOKUP($AI$8,[3]!Prices[#Data],2,FALSE)*AI13)+(VLOOKUP($AJ$8,[3]!Prices[#Data],2,FALSE)*AJ13)+(VLOOKUP($AK$8,[3]!Prices[#Data],2,FALSE)*AK13)+(VLOOKUP($AL$8,[3]!Prices[#Data],2,FALSE)*AL13)+(VLOOKUP($AM$8,[3]!Prices[#Data],2,FALSE)*AM13)+(VLOOKUP($AN$8,[3]!Prices[#Data],2,FALSE)*AN13)+(VLOOKUP($AO$8,[3]!Prices[#Data],2,FALSE)*AO13)+(VLOOKUP($AP$8,[3]!Prices[#Data],2,FALSE)*AP13)+(VLOOKUP($AT$8,[3]!Prices[#Data],2,FALSE)*AT13)+(VLOOKUP($AQ$8,[3]!Prices[#Data],2,FALSE)*AQ13)+(VLOOKUP($AR$8,[3]!Prices[#Data],2,FALSE)*AR13)+(VLOOKUP($AS$8,[3]!Prices[#Data],2,FALSE)*AS13)</f>
        <v>15709400</v>
      </c>
      <c r="AV13" s="26">
        <f t="shared" si="2"/>
        <v>15777649.999999998</v>
      </c>
      <c r="AW13" s="30" t="str">
        <f t="shared" si="3"/>
        <v>Credit is within Limit</v>
      </c>
      <c r="AX13" s="30" t="str">
        <f>IFERROR(IF(VLOOKUP(C13,'[3]Overdue Credits'!$A:$F,6,0)&gt;2,"High Risk Customer",IF(VLOOKUP(C13,'[3]Overdue Credits'!$A:$F,6,0)&gt;0,"Medium Risk Customer","Low Risk Customer")),"Low Risk Customer")</f>
        <v>Low Risk Customer</v>
      </c>
      <c r="AY13" s="9"/>
      <c r="AZ13" s="9"/>
    </row>
    <row r="14" spans="1:52" ht="21" x14ac:dyDescent="0.4">
      <c r="A14" s="22">
        <v>185</v>
      </c>
      <c r="B14" s="32" t="s">
        <v>928</v>
      </c>
      <c r="C14" s="32" t="s">
        <v>703</v>
      </c>
      <c r="D14" s="32"/>
      <c r="E14" s="32" t="s">
        <v>704</v>
      </c>
      <c r="F14" s="32" t="s">
        <v>392</v>
      </c>
      <c r="G14" s="23">
        <f t="shared" si="0"/>
        <v>535</v>
      </c>
      <c r="H14" s="39"/>
      <c r="I14" s="39"/>
      <c r="J14" s="39">
        <v>135</v>
      </c>
      <c r="K14" s="39"/>
      <c r="L14" s="39">
        <v>7</v>
      </c>
      <c r="M14" s="39"/>
      <c r="N14" s="39"/>
      <c r="O14" s="39">
        <v>122</v>
      </c>
      <c r="P14" s="39">
        <v>2</v>
      </c>
      <c r="Q14" s="39">
        <v>1</v>
      </c>
      <c r="R14" s="39">
        <v>138</v>
      </c>
      <c r="S14" s="39"/>
      <c r="T14" s="39"/>
      <c r="U14" s="39">
        <v>1</v>
      </c>
      <c r="V14" s="39">
        <v>2</v>
      </c>
      <c r="W14" s="39">
        <v>7</v>
      </c>
      <c r="X14" s="39">
        <v>120</v>
      </c>
      <c r="Y14" s="39"/>
      <c r="Z14" s="39"/>
      <c r="AA14" s="39"/>
      <c r="AB14" s="39"/>
      <c r="AC14" s="26">
        <f>(VLOOKUP($H$8,[3]!Prices[#Data],2,FALSE)*H14)+(VLOOKUP($I$8,[3]!Prices[#Data],2,FALSE)*I14)+(VLOOKUP($J$8,[3]!Prices[#Data],2,FALSE)*J14)+(VLOOKUP($K$8,[3]!Prices[#Data],2,FALSE)*K14)+(VLOOKUP($L$8,[3]!Prices[#Data],2,FALSE)*L14)+(VLOOKUP($M$8,[3]!Prices[#Data],2,FALSE)*M14)+(VLOOKUP($N$8,[3]!Prices[#Data],2,FALSE)*N14)+(VLOOKUP($T$8,[3]!Prices[#Data],2,FALSE)*T14)+(VLOOKUP($U$8,[3]!Prices[#Data],2,FALSE)*U14)+(VLOOKUP($V$8,[3]!Prices[#Data],2,FALSE)*V14)+(VLOOKUP($W$8,[3]!Prices[#Data],2,FALSE)*W14)+(VLOOKUP($X$8,[3]!Prices[#Data],2,FALSE)*X14)+(VLOOKUP($Y$8,[3]!Prices[#Data],2,FALSE)*Y14)+(VLOOKUP($Z$8,[3]!Prices[#Data],2,FALSE)*Z14)+(VLOOKUP($AB$8,[3]!Prices[#Data],2,FALSE)*AB14)+(VLOOKUP($O$8,[3]!Prices[#Data],2,FALSE)*O14)+(VLOOKUP($P$8,[3]!Prices[#Data],2,FALSE)*P14)+(VLOOKUP($Q$8,[3]!Prices[#Data],2,FALSE)*Q14)+(VLOOKUP($R$8,[3]!Prices[#Data],2,FALSE)*R14)+(VLOOKUP($AA$8,[3]!Prices[#Data],2,FALSE)*AA14)+(VLOOKUP($S$8,[3]!Prices[#Data],2,FALSE)*S14)</f>
        <v>92015500</v>
      </c>
      <c r="AE14" s="26">
        <f t="shared" si="1"/>
        <v>184</v>
      </c>
      <c r="AF14" s="35"/>
      <c r="AG14" s="31">
        <v>5</v>
      </c>
      <c r="AH14" s="31">
        <v>65</v>
      </c>
      <c r="AI14" s="29">
        <v>25</v>
      </c>
      <c r="AJ14" s="31"/>
      <c r="AK14" s="31">
        <v>10</v>
      </c>
      <c r="AL14" s="31">
        <v>62</v>
      </c>
      <c r="AM14" s="31"/>
      <c r="AN14" s="31"/>
      <c r="AO14" s="31">
        <v>11</v>
      </c>
      <c r="AP14" s="31">
        <v>3</v>
      </c>
      <c r="AQ14" s="31"/>
      <c r="AR14" s="31"/>
      <c r="AS14" s="31"/>
      <c r="AT14" s="31">
        <v>3</v>
      </c>
      <c r="AU14" s="26">
        <f>(VLOOKUP($AF$8,[3]!Prices[#Data],2,FALSE)*AF14)+(VLOOKUP($AG$8,[3]!Prices[#Data],2,FALSE)*AG14)+(VLOOKUP($AH$8,[3]!Prices[#Data],2,FALSE)*AH14)+(VLOOKUP($AI$8,[3]!Prices[#Data],2,FALSE)*AI14)+(VLOOKUP($AJ$8,[3]!Prices[#Data],2,FALSE)*AJ14)+(VLOOKUP($AK$8,[3]!Prices[#Data],2,FALSE)*AK14)+(VLOOKUP($AL$8,[3]!Prices[#Data],2,FALSE)*AL14)+(VLOOKUP($AM$8,[3]!Prices[#Data],2,FALSE)*AM14)+(VLOOKUP($AN$8,[3]!Prices[#Data],2,FALSE)*AN14)+(VLOOKUP($AO$8,[3]!Prices[#Data],2,FALSE)*AO14)+(VLOOKUP($AP$8,[3]!Prices[#Data],2,FALSE)*AP14)+(VLOOKUP($AT$8,[3]!Prices[#Data],2,FALSE)*AT14)+(VLOOKUP($AQ$8,[3]!Prices[#Data],2,FALSE)*AQ14)+(VLOOKUP($AR$8,[3]!Prices[#Data],2,FALSE)*AR14)+(VLOOKUP($AS$8,[3]!Prices[#Data],2,FALSE)*AS14)</f>
        <v>31477500</v>
      </c>
      <c r="AV14" s="26">
        <f t="shared" si="2"/>
        <v>32205424.999999996</v>
      </c>
      <c r="AW14" s="30" t="str">
        <f t="shared" si="3"/>
        <v>Credit is within Limit</v>
      </c>
      <c r="AX14" s="30" t="str">
        <f>IFERROR(IF(VLOOKUP(C14,'[3]Overdue Credits'!$A:$F,6,0)&gt;2,"High Risk Customer",IF(VLOOKUP(C14,'[3]Overdue Credits'!$A:$F,6,0)&gt;0,"Medium Risk Customer","Low Risk Customer")),"Low Risk Customer")</f>
        <v>Low Risk Customer</v>
      </c>
      <c r="AY14" s="9"/>
      <c r="AZ14" s="9"/>
    </row>
    <row r="15" spans="1:52" ht="21" x14ac:dyDescent="0.4">
      <c r="A15" s="22">
        <v>186</v>
      </c>
      <c r="B15" s="32" t="s">
        <v>928</v>
      </c>
      <c r="C15" s="32" t="s">
        <v>879</v>
      </c>
      <c r="D15" s="32"/>
      <c r="E15" s="32" t="s">
        <v>929</v>
      </c>
      <c r="F15" s="32" t="s">
        <v>930</v>
      </c>
      <c r="G15" s="23">
        <f t="shared" si="0"/>
        <v>250</v>
      </c>
      <c r="H15" s="39"/>
      <c r="I15" s="39"/>
      <c r="J15" s="39">
        <v>80</v>
      </c>
      <c r="K15" s="39"/>
      <c r="L15" s="39">
        <v>11</v>
      </c>
      <c r="M15" s="39"/>
      <c r="N15" s="39"/>
      <c r="O15" s="39">
        <v>100</v>
      </c>
      <c r="P15" s="39">
        <v>3</v>
      </c>
      <c r="Q15" s="39">
        <v>26</v>
      </c>
      <c r="R15" s="39"/>
      <c r="S15" s="39"/>
      <c r="T15" s="39"/>
      <c r="U15" s="39">
        <v>2</v>
      </c>
      <c r="V15" s="39">
        <v>2</v>
      </c>
      <c r="W15" s="39">
        <v>16</v>
      </c>
      <c r="X15" s="39">
        <v>10</v>
      </c>
      <c r="Y15" s="39"/>
      <c r="Z15" s="39"/>
      <c r="AA15" s="39"/>
      <c r="AB15" s="39"/>
      <c r="AC15" s="26">
        <f>(VLOOKUP($H$8,[3]!Prices[#Data],2,FALSE)*H15)+(VLOOKUP($I$8,[3]!Prices[#Data],2,FALSE)*I15)+(VLOOKUP($J$8,[3]!Prices[#Data],2,FALSE)*J15)+(VLOOKUP($K$8,[3]!Prices[#Data],2,FALSE)*K15)+(VLOOKUP($L$8,[3]!Prices[#Data],2,FALSE)*L15)+(VLOOKUP($M$8,[3]!Prices[#Data],2,FALSE)*M15)+(VLOOKUP($N$8,[3]!Prices[#Data],2,FALSE)*N15)+(VLOOKUP($T$8,[3]!Prices[#Data],2,FALSE)*T15)+(VLOOKUP($U$8,[3]!Prices[#Data],2,FALSE)*U15)+(VLOOKUP($V$8,[3]!Prices[#Data],2,FALSE)*V15)+(VLOOKUP($W$8,[3]!Prices[#Data],2,FALSE)*W15)+(VLOOKUP($X$8,[3]!Prices[#Data],2,FALSE)*X15)+(VLOOKUP($Y$8,[3]!Prices[#Data],2,FALSE)*Y15)+(VLOOKUP($Z$8,[3]!Prices[#Data],2,FALSE)*Z15)+(VLOOKUP($AB$8,[3]!Prices[#Data],2,FALSE)*AB15)+(VLOOKUP($O$8,[3]!Prices[#Data],2,FALSE)*O15)+(VLOOKUP($P$8,[3]!Prices[#Data],2,FALSE)*P15)+(VLOOKUP($Q$8,[3]!Prices[#Data],2,FALSE)*Q15)+(VLOOKUP($R$8,[3]!Prices[#Data],2,FALSE)*R15)+(VLOOKUP($AA$8,[3]!Prices[#Data],2,FALSE)*AA15)+(VLOOKUP($S$8,[3]!Prices[#Data],2,FALSE)*S15)</f>
        <v>46192500</v>
      </c>
      <c r="AE15" s="26">
        <f t="shared" si="1"/>
        <v>101</v>
      </c>
      <c r="AF15" s="35"/>
      <c r="AG15" s="31">
        <v>10</v>
      </c>
      <c r="AH15" s="31">
        <v>20</v>
      </c>
      <c r="AI15" s="29">
        <v>15</v>
      </c>
      <c r="AJ15" s="31">
        <v>1</v>
      </c>
      <c r="AK15" s="31">
        <v>12</v>
      </c>
      <c r="AL15" s="31">
        <v>10</v>
      </c>
      <c r="AM15" s="31">
        <v>1</v>
      </c>
      <c r="AN15" s="31"/>
      <c r="AO15" s="31">
        <v>25</v>
      </c>
      <c r="AP15" s="31">
        <v>4</v>
      </c>
      <c r="AQ15" s="31"/>
      <c r="AR15" s="31"/>
      <c r="AS15" s="31"/>
      <c r="AT15" s="31">
        <v>3</v>
      </c>
      <c r="AU15" s="26">
        <f>(VLOOKUP($AF$8,[3]!Prices[#Data],2,FALSE)*AF15)+(VLOOKUP($AG$8,[3]!Prices[#Data],2,FALSE)*AG15)+(VLOOKUP($AH$8,[3]!Prices[#Data],2,FALSE)*AH15)+(VLOOKUP($AI$8,[3]!Prices[#Data],2,FALSE)*AI15)+(VLOOKUP($AJ$8,[3]!Prices[#Data],2,FALSE)*AJ15)+(VLOOKUP($AK$8,[3]!Prices[#Data],2,FALSE)*AK15)+(VLOOKUP($AL$8,[3]!Prices[#Data],2,FALSE)*AL15)+(VLOOKUP($AM$8,[3]!Prices[#Data],2,FALSE)*AM15)+(VLOOKUP($AN$8,[3]!Prices[#Data],2,FALSE)*AN15)+(VLOOKUP($AO$8,[3]!Prices[#Data],2,FALSE)*AO15)+(VLOOKUP($AP$8,[3]!Prices[#Data],2,FALSE)*AP15)+(VLOOKUP($AT$8,[3]!Prices[#Data],2,FALSE)*AT15)+(VLOOKUP($AQ$8,[3]!Prices[#Data],2,FALSE)*AQ15)+(VLOOKUP($AR$8,[3]!Prices[#Data],2,FALSE)*AR15)+(VLOOKUP($AS$8,[3]!Prices[#Data],2,FALSE)*AS15)</f>
        <v>16162500</v>
      </c>
      <c r="AV15" s="26">
        <f t="shared" si="2"/>
        <v>16167374.999999998</v>
      </c>
      <c r="AW15" s="30" t="str">
        <f t="shared" si="3"/>
        <v>Credit is within Limit</v>
      </c>
      <c r="AX15" s="30" t="str">
        <f>IFERROR(IF(VLOOKUP(C15,'[3]Overdue Credits'!$A:$F,6,0)&gt;2,"High Risk Customer",IF(VLOOKUP(C15,'[3]Overdue Credits'!$A:$F,6,0)&gt;0,"Medium Risk Customer","Low Risk Customer")),"Low Risk Customer")</f>
        <v>Low Risk Customer</v>
      </c>
      <c r="AY15" s="9"/>
      <c r="AZ15" s="9"/>
    </row>
    <row r="16" spans="1:52" ht="21" x14ac:dyDescent="0.4">
      <c r="A16" s="22">
        <v>187</v>
      </c>
      <c r="B16" s="32" t="s">
        <v>928</v>
      </c>
      <c r="C16" s="32" t="s">
        <v>707</v>
      </c>
      <c r="D16" s="32"/>
      <c r="E16" s="32" t="s">
        <v>708</v>
      </c>
      <c r="F16" s="32" t="s">
        <v>113</v>
      </c>
      <c r="G16" s="23">
        <f t="shared" si="0"/>
        <v>1100</v>
      </c>
      <c r="H16" s="39"/>
      <c r="I16" s="39"/>
      <c r="J16" s="39">
        <v>390</v>
      </c>
      <c r="K16" s="39"/>
      <c r="L16" s="39">
        <v>4</v>
      </c>
      <c r="M16" s="39">
        <v>2</v>
      </c>
      <c r="N16" s="39"/>
      <c r="O16" s="39">
        <v>405</v>
      </c>
      <c r="P16" s="39">
        <v>5</v>
      </c>
      <c r="Q16" s="39">
        <v>60</v>
      </c>
      <c r="R16" s="39">
        <v>23</v>
      </c>
      <c r="S16" s="39"/>
      <c r="T16" s="39"/>
      <c r="U16" s="39"/>
      <c r="V16" s="39">
        <v>20</v>
      </c>
      <c r="W16" s="39">
        <v>4</v>
      </c>
      <c r="X16" s="39">
        <v>187</v>
      </c>
      <c r="Y16" s="39"/>
      <c r="Z16" s="39"/>
      <c r="AA16" s="39"/>
      <c r="AB16" s="39"/>
      <c r="AC16" s="26">
        <f>(VLOOKUP($H$8,[3]!Prices[#Data],2,FALSE)*H16)+(VLOOKUP($I$8,[3]!Prices[#Data],2,FALSE)*I16)+(VLOOKUP($J$8,[3]!Prices[#Data],2,FALSE)*J16)+(VLOOKUP($K$8,[3]!Prices[#Data],2,FALSE)*K16)+(VLOOKUP($L$8,[3]!Prices[#Data],2,FALSE)*L16)+(VLOOKUP($M$8,[3]!Prices[#Data],2,FALSE)*M16)+(VLOOKUP($N$8,[3]!Prices[#Data],2,FALSE)*N16)+(VLOOKUP($T$8,[3]!Prices[#Data],2,FALSE)*T16)+(VLOOKUP($U$8,[3]!Prices[#Data],2,FALSE)*U16)+(VLOOKUP($V$8,[3]!Prices[#Data],2,FALSE)*V16)+(VLOOKUP($W$8,[3]!Prices[#Data],2,FALSE)*W16)+(VLOOKUP($X$8,[3]!Prices[#Data],2,FALSE)*X16)+(VLOOKUP($Y$8,[3]!Prices[#Data],2,FALSE)*Y16)+(VLOOKUP($Z$8,[3]!Prices[#Data],2,FALSE)*Z16)+(VLOOKUP($AB$8,[3]!Prices[#Data],2,FALSE)*AB16)+(VLOOKUP($O$8,[3]!Prices[#Data],2,FALSE)*O16)+(VLOOKUP($P$8,[3]!Prices[#Data],2,FALSE)*P16)+(VLOOKUP($Q$8,[3]!Prices[#Data],2,FALSE)*Q16)+(VLOOKUP($R$8,[3]!Prices[#Data],2,FALSE)*R16)+(VLOOKUP($AA$8,[3]!Prices[#Data],2,FALSE)*AA16)+(VLOOKUP($S$8,[3]!Prices[#Data],2,FALSE)*S16)</f>
        <v>208098000</v>
      </c>
      <c r="AE16" s="26">
        <f t="shared" si="1"/>
        <v>402.5</v>
      </c>
      <c r="AF16" s="35"/>
      <c r="AG16" s="31">
        <v>10</v>
      </c>
      <c r="AH16" s="31">
        <v>105</v>
      </c>
      <c r="AI16" s="29">
        <v>100</v>
      </c>
      <c r="AJ16" s="31">
        <v>3</v>
      </c>
      <c r="AK16" s="31">
        <v>17</v>
      </c>
      <c r="AL16" s="31">
        <v>90</v>
      </c>
      <c r="AM16" s="31">
        <v>3.5</v>
      </c>
      <c r="AN16" s="31"/>
      <c r="AO16" s="31">
        <v>50</v>
      </c>
      <c r="AP16" s="31">
        <v>15</v>
      </c>
      <c r="AQ16" s="31"/>
      <c r="AR16" s="31"/>
      <c r="AS16" s="31"/>
      <c r="AT16" s="31">
        <v>9</v>
      </c>
      <c r="AU16" s="26">
        <f>(VLOOKUP($AF$8,[3]!Prices[#Data],2,FALSE)*AF16)+(VLOOKUP($AG$8,[3]!Prices[#Data],2,FALSE)*AG16)+(VLOOKUP($AH$8,[3]!Prices[#Data],2,FALSE)*AH16)+(VLOOKUP($AI$8,[3]!Prices[#Data],2,FALSE)*AI16)+(VLOOKUP($AJ$8,[3]!Prices[#Data],2,FALSE)*AJ16)+(VLOOKUP($AK$8,[3]!Prices[#Data],2,FALSE)*AK16)+(VLOOKUP($AL$8,[3]!Prices[#Data],2,FALSE)*AL16)+(VLOOKUP($AM$8,[3]!Prices[#Data],2,FALSE)*AM16)+(VLOOKUP($AN$8,[3]!Prices[#Data],2,FALSE)*AN16)+(VLOOKUP($AO$8,[3]!Prices[#Data],2,FALSE)*AO16)+(VLOOKUP($AP$8,[3]!Prices[#Data],2,FALSE)*AP16)+(VLOOKUP($AT$8,[3]!Prices[#Data],2,FALSE)*AT16)+(VLOOKUP($AQ$8,[3]!Prices[#Data],2,FALSE)*AQ16)+(VLOOKUP($AR$8,[3]!Prices[#Data],2,FALSE)*AR16)+(VLOOKUP($AS$8,[3]!Prices[#Data],2,FALSE)*AS16)</f>
        <v>69641000</v>
      </c>
      <c r="AV16" s="26">
        <f t="shared" si="2"/>
        <v>72834300</v>
      </c>
      <c r="AW16" s="30" t="str">
        <f t="shared" si="3"/>
        <v>Credit is within Limit</v>
      </c>
      <c r="AX16" s="30" t="str">
        <f>IFERROR(IF(VLOOKUP(C16,'[3]Overdue Credits'!$A:$F,6,0)&gt;2,"High Risk Customer",IF(VLOOKUP(C16,'[3]Overdue Credits'!$A:$F,6,0)&gt;0,"Medium Risk Customer","Low Risk Customer")),"Low Risk Customer")</f>
        <v>Low Risk Customer</v>
      </c>
      <c r="AY16" s="9"/>
      <c r="AZ16" s="9"/>
    </row>
    <row r="17" spans="1:52" ht="21" x14ac:dyDescent="0.4">
      <c r="A17" s="22">
        <v>188</v>
      </c>
      <c r="B17" s="32" t="s">
        <v>928</v>
      </c>
      <c r="C17" s="32" t="s">
        <v>709</v>
      </c>
      <c r="D17" s="32"/>
      <c r="E17" s="32" t="s">
        <v>710</v>
      </c>
      <c r="F17" s="32" t="s">
        <v>113</v>
      </c>
      <c r="G17" s="23">
        <f t="shared" si="0"/>
        <v>1100</v>
      </c>
      <c r="H17" s="39"/>
      <c r="I17" s="39"/>
      <c r="J17" s="39">
        <v>312</v>
      </c>
      <c r="K17" s="39">
        <v>1</v>
      </c>
      <c r="L17" s="39">
        <v>4</v>
      </c>
      <c r="M17" s="39"/>
      <c r="N17" s="39"/>
      <c r="O17" s="39">
        <v>453</v>
      </c>
      <c r="P17" s="39">
        <v>3</v>
      </c>
      <c r="Q17" s="39">
        <v>12</v>
      </c>
      <c r="R17" s="39">
        <v>81</v>
      </c>
      <c r="S17" s="39"/>
      <c r="T17" s="39"/>
      <c r="U17" s="39"/>
      <c r="V17" s="39">
        <v>2</v>
      </c>
      <c r="W17" s="39">
        <v>7</v>
      </c>
      <c r="X17" s="39">
        <v>225</v>
      </c>
      <c r="Y17" s="39"/>
      <c r="Z17" s="39"/>
      <c r="AA17" s="39"/>
      <c r="AB17" s="39"/>
      <c r="AC17" s="26">
        <f>(VLOOKUP($H$8,[3]!Prices[#Data],2,FALSE)*H17)+(VLOOKUP($I$8,[3]!Prices[#Data],2,FALSE)*I17)+(VLOOKUP($J$8,[3]!Prices[#Data],2,FALSE)*J17)+(VLOOKUP($K$8,[3]!Prices[#Data],2,FALSE)*K17)+(VLOOKUP($L$8,[3]!Prices[#Data],2,FALSE)*L17)+(VLOOKUP($M$8,[3]!Prices[#Data],2,FALSE)*M17)+(VLOOKUP($N$8,[3]!Prices[#Data],2,FALSE)*N17)+(VLOOKUP($T$8,[3]!Prices[#Data],2,FALSE)*T17)+(VLOOKUP($U$8,[3]!Prices[#Data],2,FALSE)*U17)+(VLOOKUP($V$8,[3]!Prices[#Data],2,FALSE)*V17)+(VLOOKUP($W$8,[3]!Prices[#Data],2,FALSE)*W17)+(VLOOKUP($X$8,[3]!Prices[#Data],2,FALSE)*X17)+(VLOOKUP($Y$8,[3]!Prices[#Data],2,FALSE)*Y17)+(VLOOKUP($Z$8,[3]!Prices[#Data],2,FALSE)*Z17)+(VLOOKUP($AB$8,[3]!Prices[#Data],2,FALSE)*AB17)+(VLOOKUP($O$8,[3]!Prices[#Data],2,FALSE)*O17)+(VLOOKUP($P$8,[3]!Prices[#Data],2,FALSE)*P17)+(VLOOKUP($Q$8,[3]!Prices[#Data],2,FALSE)*Q17)+(VLOOKUP($R$8,[3]!Prices[#Data],2,FALSE)*R17)+(VLOOKUP($AA$8,[3]!Prices[#Data],2,FALSE)*AA17)+(VLOOKUP($S$8,[3]!Prices[#Data],2,FALSE)*S17)</f>
        <v>203750000</v>
      </c>
      <c r="AE17" s="26">
        <f t="shared" si="1"/>
        <v>386.5</v>
      </c>
      <c r="AF17" s="35"/>
      <c r="AG17" s="31">
        <v>10</v>
      </c>
      <c r="AH17" s="31">
        <v>105</v>
      </c>
      <c r="AI17" s="29">
        <v>100</v>
      </c>
      <c r="AJ17" s="31">
        <v>1</v>
      </c>
      <c r="AK17" s="31">
        <v>20</v>
      </c>
      <c r="AL17" s="31">
        <v>80</v>
      </c>
      <c r="AM17" s="31">
        <v>4.5</v>
      </c>
      <c r="AN17" s="31"/>
      <c r="AO17" s="31">
        <v>50</v>
      </c>
      <c r="AP17" s="31">
        <v>12</v>
      </c>
      <c r="AQ17" s="31"/>
      <c r="AR17" s="31"/>
      <c r="AS17" s="31"/>
      <c r="AT17" s="31">
        <v>4</v>
      </c>
      <c r="AU17" s="26">
        <f>(VLOOKUP($AF$8,[3]!Prices[#Data],2,FALSE)*AF17)+(VLOOKUP($AG$8,[3]!Prices[#Data],2,FALSE)*AG17)+(VLOOKUP($AH$8,[3]!Prices[#Data],2,FALSE)*AH17)+(VLOOKUP($AI$8,[3]!Prices[#Data],2,FALSE)*AI17)+(VLOOKUP($AJ$8,[3]!Prices[#Data],2,FALSE)*AJ17)+(VLOOKUP($AK$8,[3]!Prices[#Data],2,FALSE)*AK17)+(VLOOKUP($AL$8,[3]!Prices[#Data],2,FALSE)*AL17)+(VLOOKUP($AM$8,[3]!Prices[#Data],2,FALSE)*AM17)+(VLOOKUP($AN$8,[3]!Prices[#Data],2,FALSE)*AN17)+(VLOOKUP($AO$8,[3]!Prices[#Data],2,FALSE)*AO17)+(VLOOKUP($AP$8,[3]!Prices[#Data],2,FALSE)*AP17)+(VLOOKUP($AT$8,[3]!Prices[#Data],2,FALSE)*AT17)+(VLOOKUP($AQ$8,[3]!Prices[#Data],2,FALSE)*AQ17)+(VLOOKUP($AR$8,[3]!Prices[#Data],2,FALSE)*AR17)+(VLOOKUP($AS$8,[3]!Prices[#Data],2,FALSE)*AS17)</f>
        <v>67648500</v>
      </c>
      <c r="AV17" s="26">
        <f t="shared" si="2"/>
        <v>71312500</v>
      </c>
      <c r="AW17" s="30" t="str">
        <f t="shared" si="3"/>
        <v>Credit is within Limit</v>
      </c>
      <c r="AX17" s="30" t="str">
        <f>IFERROR(IF(VLOOKUP(C17,'[3]Overdue Credits'!$A:$F,6,0)&gt;2,"High Risk Customer",IF(VLOOKUP(C17,'[3]Overdue Credits'!$A:$F,6,0)&gt;0,"Medium Risk Customer","Low Risk Customer")),"Low Risk Customer")</f>
        <v>Low Risk Customer</v>
      </c>
      <c r="AY17" s="9"/>
      <c r="AZ17" s="9"/>
    </row>
    <row r="18" spans="1:52" ht="21" x14ac:dyDescent="0.4">
      <c r="A18" s="22">
        <v>189</v>
      </c>
      <c r="B18" s="32" t="s">
        <v>928</v>
      </c>
      <c r="C18" s="32" t="s">
        <v>711</v>
      </c>
      <c r="D18" s="32"/>
      <c r="E18" s="32" t="s">
        <v>933</v>
      </c>
      <c r="F18" s="32" t="s">
        <v>74</v>
      </c>
      <c r="G18" s="23">
        <f t="shared" si="0"/>
        <v>0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>
        <v>0</v>
      </c>
      <c r="X18" s="39"/>
      <c r="Y18" s="39"/>
      <c r="Z18" s="39"/>
      <c r="AA18" s="39"/>
      <c r="AB18" s="39"/>
      <c r="AC18" s="26">
        <f>(VLOOKUP($H$8,[3]!Prices[#Data],2,FALSE)*H18)+(VLOOKUP($I$8,[3]!Prices[#Data],2,FALSE)*I18)+(VLOOKUP($J$8,[3]!Prices[#Data],2,FALSE)*J18)+(VLOOKUP($K$8,[3]!Prices[#Data],2,FALSE)*K18)+(VLOOKUP($L$8,[3]!Prices[#Data],2,FALSE)*L18)+(VLOOKUP($M$8,[3]!Prices[#Data],2,FALSE)*M18)+(VLOOKUP($N$8,[3]!Prices[#Data],2,FALSE)*N18)+(VLOOKUP($T$8,[3]!Prices[#Data],2,FALSE)*T18)+(VLOOKUP($U$8,[3]!Prices[#Data],2,FALSE)*U18)+(VLOOKUP($V$8,[3]!Prices[#Data],2,FALSE)*V18)+(VLOOKUP($W$8,[3]!Prices[#Data],2,FALSE)*W18)+(VLOOKUP($X$8,[3]!Prices[#Data],2,FALSE)*X18)+(VLOOKUP($Y$8,[3]!Prices[#Data],2,FALSE)*Y18)+(VLOOKUP($Z$8,[3]!Prices[#Data],2,FALSE)*Z18)+(VLOOKUP($AB$8,[3]!Prices[#Data],2,FALSE)*AB18)+(VLOOKUP($O$8,[3]!Prices[#Data],2,FALSE)*O18)+(VLOOKUP($P$8,[3]!Prices[#Data],2,FALSE)*P18)+(VLOOKUP($Q$8,[3]!Prices[#Data],2,FALSE)*Q18)+(VLOOKUP($R$8,[3]!Prices[#Data],2,FALSE)*R18)+(VLOOKUP($AA$8,[3]!Prices[#Data],2,FALSE)*AA18)+(VLOOKUP($S$8,[3]!Prices[#Data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26">
        <f>(VLOOKUP($AF$8,[3]!Prices[#Data],2,FALSE)*AF18)+(VLOOKUP($AG$8,[3]!Prices[#Data],2,FALSE)*AG18)+(VLOOKUP($AH$8,[3]!Prices[#Data],2,FALSE)*AH18)+(VLOOKUP($AI$8,[3]!Prices[#Data],2,FALSE)*AI18)+(VLOOKUP($AJ$8,[3]!Prices[#Data],2,FALSE)*AJ18)+(VLOOKUP($AK$8,[3]!Prices[#Data],2,FALSE)*AK18)+(VLOOKUP($AL$8,[3]!Prices[#Data],2,FALSE)*AL18)+(VLOOKUP($AM$8,[3]!Prices[#Data],2,FALSE)*AM18)+(VLOOKUP($AN$8,[3]!Prices[#Data],2,FALSE)*AN18)+(VLOOKUP($AO$8,[3]!Prices[#Data],2,FALSE)*AO18)+(VLOOKUP($AP$8,[3]!Prices[#Data],2,FALSE)*AP18)+(VLOOKUP($AT$8,[3]!Prices[#Data],2,FALSE)*AT18)+(VLOOKUP($AQ$8,[3]!Prices[#Data],2,FALSE)*AQ18)+(VLOOKUP($AR$8,[3]!Prices[#Data],2,FALSE)*AR18)+(VLOOKUP($AS$8,[3]!Prices[#Data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IFERROR(IF(VLOOKUP(C18,'[3]Overdue Credits'!$A:$F,6,0)&gt;2,"High Risk Customer",IF(VLOOKUP(C18,'[3]Overdue Credits'!$A:$F,6,0)&gt;0,"Medium Risk Customer","Low Risk Customer")),"Low Risk Customer")</f>
        <v>High Risk Customer</v>
      </c>
      <c r="AY18" s="9"/>
      <c r="AZ18" s="9"/>
    </row>
    <row r="19" spans="1:52" ht="21" x14ac:dyDescent="0.4">
      <c r="A19" s="22">
        <v>190</v>
      </c>
      <c r="B19" s="32" t="s">
        <v>928</v>
      </c>
      <c r="C19" s="32" t="s">
        <v>715</v>
      </c>
      <c r="D19" s="32"/>
      <c r="E19" s="32" t="s">
        <v>716</v>
      </c>
      <c r="F19" s="32" t="s">
        <v>67</v>
      </c>
      <c r="G19" s="23">
        <f t="shared" si="0"/>
        <v>250</v>
      </c>
      <c r="H19" s="39"/>
      <c r="I19" s="39"/>
      <c r="J19" s="39">
        <v>10</v>
      </c>
      <c r="K19" s="39"/>
      <c r="L19" s="39">
        <v>4</v>
      </c>
      <c r="M19" s="39">
        <v>1</v>
      </c>
      <c r="N19" s="39"/>
      <c r="O19" s="39">
        <v>200</v>
      </c>
      <c r="P19" s="39">
        <v>1</v>
      </c>
      <c r="Q19" s="39">
        <v>27</v>
      </c>
      <c r="R19" s="39">
        <v>1</v>
      </c>
      <c r="S19" s="39"/>
      <c r="T19" s="39"/>
      <c r="U19" s="39">
        <v>1</v>
      </c>
      <c r="V19" s="39"/>
      <c r="W19" s="39">
        <v>5</v>
      </c>
      <c r="X19" s="39"/>
      <c r="Y19" s="39"/>
      <c r="Z19" s="39"/>
      <c r="AA19" s="39"/>
      <c r="AB19" s="39"/>
      <c r="AC19" s="26">
        <f>(VLOOKUP($H$8,[3]!Prices[#Data],2,FALSE)*H19)+(VLOOKUP($I$8,[3]!Prices[#Data],2,FALSE)*I19)+(VLOOKUP($J$8,[3]!Prices[#Data],2,FALSE)*J19)+(VLOOKUP($K$8,[3]!Prices[#Data],2,FALSE)*K19)+(VLOOKUP($L$8,[3]!Prices[#Data],2,FALSE)*L19)+(VLOOKUP($M$8,[3]!Prices[#Data],2,FALSE)*M19)+(VLOOKUP($N$8,[3]!Prices[#Data],2,FALSE)*N19)+(VLOOKUP($T$8,[3]!Prices[#Data],2,FALSE)*T19)+(VLOOKUP($U$8,[3]!Prices[#Data],2,FALSE)*U19)+(VLOOKUP($V$8,[3]!Prices[#Data],2,FALSE)*V19)+(VLOOKUP($W$8,[3]!Prices[#Data],2,FALSE)*W19)+(VLOOKUP($X$8,[3]!Prices[#Data],2,FALSE)*X19)+(VLOOKUP($Y$8,[3]!Prices[#Data],2,FALSE)*Y19)+(VLOOKUP($Z$8,[3]!Prices[#Data],2,FALSE)*Z19)+(VLOOKUP($AB$8,[3]!Prices[#Data],2,FALSE)*AB19)+(VLOOKUP($O$8,[3]!Prices[#Data],2,FALSE)*O19)+(VLOOKUP($P$8,[3]!Prices[#Data],2,FALSE)*P19)+(VLOOKUP($Q$8,[3]!Prices[#Data],2,FALSE)*Q19)+(VLOOKUP($R$8,[3]!Prices[#Data],2,FALSE)*R19)+(VLOOKUP($AA$8,[3]!Prices[#Data],2,FALSE)*AA19)+(VLOOKUP($S$8,[3]!Prices[#Data],2,FALSE)*S19)</f>
        <v>45638500</v>
      </c>
      <c r="AE19" s="26">
        <f t="shared" si="1"/>
        <v>87</v>
      </c>
      <c r="AF19" s="35"/>
      <c r="AG19" s="31">
        <v>2</v>
      </c>
      <c r="AH19" s="31">
        <v>40</v>
      </c>
      <c r="AI19" s="29">
        <v>26</v>
      </c>
      <c r="AJ19" s="31"/>
      <c r="AK19" s="31">
        <v>5</v>
      </c>
      <c r="AL19" s="31">
        <v>3</v>
      </c>
      <c r="AM19" s="31"/>
      <c r="AN19" s="31"/>
      <c r="AO19" s="31">
        <v>3</v>
      </c>
      <c r="AP19" s="31">
        <v>2</v>
      </c>
      <c r="AQ19" s="31"/>
      <c r="AR19" s="31"/>
      <c r="AS19" s="31"/>
      <c r="AT19" s="31">
        <v>6</v>
      </c>
      <c r="AU19" s="26">
        <f>(VLOOKUP($AF$8,[3]!Prices[#Data],2,FALSE)*AF19)+(VLOOKUP($AG$8,[3]!Prices[#Data],2,FALSE)*AG19)+(VLOOKUP($AH$8,[3]!Prices[#Data],2,FALSE)*AH19)+(VLOOKUP($AI$8,[3]!Prices[#Data],2,FALSE)*AI19)+(VLOOKUP($AJ$8,[3]!Prices[#Data],2,FALSE)*AJ19)+(VLOOKUP($AK$8,[3]!Prices[#Data],2,FALSE)*AK19)+(VLOOKUP($AL$8,[3]!Prices[#Data],2,FALSE)*AL19)+(VLOOKUP($AM$8,[3]!Prices[#Data],2,FALSE)*AM19)+(VLOOKUP($AN$8,[3]!Prices[#Data],2,FALSE)*AN19)+(VLOOKUP($AO$8,[3]!Prices[#Data],2,FALSE)*AO19)+(VLOOKUP($AP$8,[3]!Prices[#Data],2,FALSE)*AP19)+(VLOOKUP($AT$8,[3]!Prices[#Data],2,FALSE)*AT19)+(VLOOKUP($AQ$8,[3]!Prices[#Data],2,FALSE)*AQ19)+(VLOOKUP($AR$8,[3]!Prices[#Data],2,FALSE)*AR19)+(VLOOKUP($AS$8,[3]!Prices[#Data],2,FALSE)*AS19)</f>
        <v>15956000</v>
      </c>
      <c r="AV19" s="26">
        <f t="shared" si="2"/>
        <v>15973474.999999998</v>
      </c>
      <c r="AW19" s="30" t="str">
        <f t="shared" si="3"/>
        <v>Credit is within Limit</v>
      </c>
      <c r="AX19" s="30" t="str">
        <f>IFERROR(IF(VLOOKUP(C19,'[3]Overdue Credits'!$A:$F,6,0)&gt;2,"High Risk Customer",IF(VLOOKUP(C19,'[3]Overdue Credits'!$A:$F,6,0)&gt;0,"Medium Risk Customer","Low Risk Customer")),"Low Risk Customer")</f>
        <v>Low Risk Customer</v>
      </c>
      <c r="AY19" s="9"/>
      <c r="AZ19" s="9"/>
    </row>
    <row r="20" spans="1:52" ht="21" x14ac:dyDescent="0.4">
      <c r="A20" s="22">
        <v>191</v>
      </c>
      <c r="B20" s="22" t="s">
        <v>928</v>
      </c>
      <c r="C20" s="22" t="s">
        <v>931</v>
      </c>
      <c r="D20" s="32"/>
      <c r="E20" s="32" t="s">
        <v>932</v>
      </c>
      <c r="F20" s="32" t="s">
        <v>74</v>
      </c>
      <c r="G20" s="23">
        <f t="shared" si="0"/>
        <v>130</v>
      </c>
      <c r="H20" s="44"/>
      <c r="I20" s="44"/>
      <c r="J20" s="44">
        <v>10</v>
      </c>
      <c r="K20" s="44"/>
      <c r="L20" s="44">
        <v>3</v>
      </c>
      <c r="M20" s="44"/>
      <c r="N20" s="44"/>
      <c r="O20" s="44">
        <v>78</v>
      </c>
      <c r="P20" s="44">
        <v>1</v>
      </c>
      <c r="Q20" s="44">
        <v>10</v>
      </c>
      <c r="R20" s="44">
        <v>1</v>
      </c>
      <c r="S20" s="44"/>
      <c r="T20" s="44"/>
      <c r="U20" s="44">
        <v>1</v>
      </c>
      <c r="V20" s="44"/>
      <c r="W20" s="44">
        <v>6</v>
      </c>
      <c r="X20" s="44">
        <v>20</v>
      </c>
      <c r="Y20" s="44"/>
      <c r="Z20" s="44"/>
      <c r="AA20" s="44"/>
      <c r="AB20" s="44"/>
      <c r="AC20" s="26">
        <f>(VLOOKUP($H$8,[3]!Prices[#Data],2,FALSE)*H20)+(VLOOKUP($I$8,[3]!Prices[#Data],2,FALSE)*I20)+(VLOOKUP($J$8,[3]!Prices[#Data],2,FALSE)*J20)+(VLOOKUP($K$8,[3]!Prices[#Data],2,FALSE)*K20)+(VLOOKUP($L$8,[3]!Prices[#Data],2,FALSE)*L20)+(VLOOKUP($M$8,[3]!Prices[#Data],2,FALSE)*M20)+(VLOOKUP($N$8,[3]!Prices[#Data],2,FALSE)*N20)+(VLOOKUP($T$8,[3]!Prices[#Data],2,FALSE)*T20)+(VLOOKUP($U$8,[3]!Prices[#Data],2,FALSE)*U20)+(VLOOKUP($V$8,[3]!Prices[#Data],2,FALSE)*V20)+(VLOOKUP($W$8,[3]!Prices[#Data],2,FALSE)*W20)+(VLOOKUP($X$8,[3]!Prices[#Data],2,FALSE)*X20)+(VLOOKUP($Y$8,[3]!Prices[#Data],2,FALSE)*Y20)+(VLOOKUP($Z$8,[3]!Prices[#Data],2,FALSE)*Z20)+(VLOOKUP($AB$8,[3]!Prices[#Data],2,FALSE)*AB20)+(VLOOKUP($O$8,[3]!Prices[#Data],2,FALSE)*O20)+(VLOOKUP($P$8,[3]!Prices[#Data],2,FALSE)*P20)+(VLOOKUP($Q$8,[3]!Prices[#Data],2,FALSE)*Q20)+(VLOOKUP($R$8,[3]!Prices[#Data],2,FALSE)*R20)+(VLOOKUP($AA$8,[3]!Prices[#Data],2,FALSE)*AA20)+(VLOOKUP($S$8,[3]!Prices[#Data],2,FALSE)*S20)</f>
        <v>22900500</v>
      </c>
      <c r="AE20" s="26">
        <f t="shared" si="1"/>
        <v>40</v>
      </c>
      <c r="AF20" s="35"/>
      <c r="AG20" s="31">
        <v>2</v>
      </c>
      <c r="AH20" s="31">
        <v>10</v>
      </c>
      <c r="AI20" s="29">
        <v>7</v>
      </c>
      <c r="AJ20" s="31">
        <v>1</v>
      </c>
      <c r="AK20" s="31">
        <v>4</v>
      </c>
      <c r="AL20" s="31">
        <v>6</v>
      </c>
      <c r="AM20" s="31"/>
      <c r="AN20" s="31"/>
      <c r="AO20" s="31">
        <v>5</v>
      </c>
      <c r="AP20" s="31">
        <v>3</v>
      </c>
      <c r="AQ20" s="31"/>
      <c r="AR20" s="31"/>
      <c r="AS20" s="31"/>
      <c r="AT20" s="31">
        <v>2</v>
      </c>
      <c r="AU20" s="26">
        <f>(VLOOKUP($AF$8,[3]!Prices[#Data],2,FALSE)*AF20)+(VLOOKUP($AG$8,[3]!Prices[#Data],2,FALSE)*AG20)+(VLOOKUP($AH$8,[3]!Prices[#Data],2,FALSE)*AH20)+(VLOOKUP($AI$8,[3]!Prices[#Data],2,FALSE)*AI20)+(VLOOKUP($AJ$8,[3]!Prices[#Data],2,FALSE)*AJ20)+(VLOOKUP($AK$8,[3]!Prices[#Data],2,FALSE)*AK20)+(VLOOKUP($AL$8,[3]!Prices[#Data],2,FALSE)*AL20)+(VLOOKUP($AM$8,[3]!Prices[#Data],2,FALSE)*AM20)+(VLOOKUP($AN$8,[3]!Prices[#Data],2,FALSE)*AN20)+(VLOOKUP($AO$8,[3]!Prices[#Data],2,FALSE)*AO20)+(VLOOKUP($AP$8,[3]!Prices[#Data],2,FALSE)*AP20)+(VLOOKUP($AT$8,[3]!Prices[#Data],2,FALSE)*AT20)+(VLOOKUP($AQ$8,[3]!Prices[#Data],2,FALSE)*AQ20)+(VLOOKUP($AR$8,[3]!Prices[#Data],2,FALSE)*AR20)+(VLOOKUP($AS$8,[3]!Prices[#Data],2,FALSE)*AS20)</f>
        <v>6534000</v>
      </c>
      <c r="AV20" s="26">
        <f t="shared" si="2"/>
        <v>8015174.9999999991</v>
      </c>
      <c r="AW20" s="30" t="str">
        <f t="shared" si="3"/>
        <v>Credit is within Limit</v>
      </c>
      <c r="AX20" s="30" t="str">
        <f>IFERROR(IF(VLOOKUP(C20,'[3]Overdue Credits'!$A:$F,6,0)&gt;2,"High Risk Customer",IF(VLOOKUP(C20,'[3]Overdue Credits'!$A:$F,6,0)&gt;0,"Medium Risk Customer","Low Risk Customer")),"Low Risk Customer")</f>
        <v>Low Risk Customer</v>
      </c>
      <c r="AY20" s="9"/>
      <c r="AZ20" s="9"/>
    </row>
    <row r="21" spans="1:52" ht="21" x14ac:dyDescent="0.4">
      <c r="A21" s="22">
        <v>192</v>
      </c>
      <c r="B21" s="32" t="s">
        <v>928</v>
      </c>
      <c r="C21" s="32" t="s">
        <v>717</v>
      </c>
      <c r="D21" s="32"/>
      <c r="E21" s="32" t="s">
        <v>718</v>
      </c>
      <c r="F21" s="32" t="s">
        <v>67</v>
      </c>
      <c r="G21" s="23">
        <f t="shared" si="0"/>
        <v>130</v>
      </c>
      <c r="H21" s="39"/>
      <c r="I21" s="39"/>
      <c r="J21" s="39">
        <v>10</v>
      </c>
      <c r="K21" s="39"/>
      <c r="L21" s="39">
        <v>6</v>
      </c>
      <c r="M21" s="39"/>
      <c r="N21" s="39"/>
      <c r="O21" s="39">
        <v>80</v>
      </c>
      <c r="P21" s="39">
        <v>1</v>
      </c>
      <c r="Q21" s="39">
        <v>1</v>
      </c>
      <c r="R21" s="39">
        <v>1</v>
      </c>
      <c r="S21" s="39"/>
      <c r="T21" s="39"/>
      <c r="U21" s="39">
        <v>2</v>
      </c>
      <c r="V21" s="39"/>
      <c r="W21" s="39">
        <v>1</v>
      </c>
      <c r="X21" s="39">
        <v>28</v>
      </c>
      <c r="Y21" s="39"/>
      <c r="Z21" s="39"/>
      <c r="AA21" s="39"/>
      <c r="AB21" s="39"/>
      <c r="AC21" s="26">
        <f>(VLOOKUP($H$8,[3]!Prices[#Data],2,FALSE)*H21)+(VLOOKUP($I$8,[3]!Prices[#Data],2,FALSE)*I21)+(VLOOKUP($J$8,[3]!Prices[#Data],2,FALSE)*J21)+(VLOOKUP($K$8,[3]!Prices[#Data],2,FALSE)*K21)+(VLOOKUP($L$8,[3]!Prices[#Data],2,FALSE)*L21)+(VLOOKUP($M$8,[3]!Prices[#Data],2,FALSE)*M21)+(VLOOKUP($N$8,[3]!Prices[#Data],2,FALSE)*N21)+(VLOOKUP($T$8,[3]!Prices[#Data],2,FALSE)*T21)+(VLOOKUP($U$8,[3]!Prices[#Data],2,FALSE)*U21)+(VLOOKUP($V$8,[3]!Prices[#Data],2,FALSE)*V21)+(VLOOKUP($W$8,[3]!Prices[#Data],2,FALSE)*W21)+(VLOOKUP($X$8,[3]!Prices[#Data],2,FALSE)*X21)+(VLOOKUP($Y$8,[3]!Prices[#Data],2,FALSE)*Y21)+(VLOOKUP($Z$8,[3]!Prices[#Data],2,FALSE)*Z21)+(VLOOKUP($AB$8,[3]!Prices[#Data],2,FALSE)*AB21)+(VLOOKUP($O$8,[3]!Prices[#Data],2,FALSE)*O21)+(VLOOKUP($P$8,[3]!Prices[#Data],2,FALSE)*P21)+(VLOOKUP($Q$8,[3]!Prices[#Data],2,FALSE)*Q21)+(VLOOKUP($R$8,[3]!Prices[#Data],2,FALSE)*R21)+(VLOOKUP($AA$8,[3]!Prices[#Data],2,FALSE)*AA21)+(VLOOKUP($S$8,[3]!Prices[#Data],2,FALSE)*S21)</f>
        <v>23188500</v>
      </c>
      <c r="AE21" s="26">
        <f t="shared" si="1"/>
        <v>51</v>
      </c>
      <c r="AF21" s="35"/>
      <c r="AG21" s="31">
        <v>5</v>
      </c>
      <c r="AH21" s="31">
        <v>10</v>
      </c>
      <c r="AI21" s="29">
        <v>6</v>
      </c>
      <c r="AJ21" s="31">
        <v>2</v>
      </c>
      <c r="AK21" s="31">
        <v>10</v>
      </c>
      <c r="AL21" s="31">
        <v>6</v>
      </c>
      <c r="AM21" s="31"/>
      <c r="AN21" s="31"/>
      <c r="AO21" s="31">
        <v>7</v>
      </c>
      <c r="AP21" s="31">
        <v>4</v>
      </c>
      <c r="AQ21" s="31"/>
      <c r="AR21" s="31"/>
      <c r="AS21" s="31"/>
      <c r="AT21" s="31">
        <v>1</v>
      </c>
      <c r="AU21" s="26">
        <f>(VLOOKUP($AF$8,[3]!Prices[#Data],2,FALSE)*AF21)+(VLOOKUP($AG$8,[3]!Prices[#Data],2,FALSE)*AG21)+(VLOOKUP($AH$8,[3]!Prices[#Data],2,FALSE)*AH21)+(VLOOKUP($AI$8,[3]!Prices[#Data],2,FALSE)*AI21)+(VLOOKUP($AJ$8,[3]!Prices[#Data],2,FALSE)*AJ21)+(VLOOKUP($AK$8,[3]!Prices[#Data],2,FALSE)*AK21)+(VLOOKUP($AL$8,[3]!Prices[#Data],2,FALSE)*AL21)+(VLOOKUP($AM$8,[3]!Prices[#Data],2,FALSE)*AM21)+(VLOOKUP($AN$8,[3]!Prices[#Data],2,FALSE)*AN21)+(VLOOKUP($AO$8,[3]!Prices[#Data],2,FALSE)*AO21)+(VLOOKUP($AP$8,[3]!Prices[#Data],2,FALSE)*AP21)+(VLOOKUP($AT$8,[3]!Prices[#Data],2,FALSE)*AT21)+(VLOOKUP($AQ$8,[3]!Prices[#Data],2,FALSE)*AQ21)+(VLOOKUP($AR$8,[3]!Prices[#Data],2,FALSE)*AR21)+(VLOOKUP($AS$8,[3]!Prices[#Data],2,FALSE)*AS21)</f>
        <v>8053000</v>
      </c>
      <c r="AV21" s="26">
        <f t="shared" si="2"/>
        <v>8115974.9999999991</v>
      </c>
      <c r="AW21" s="30" t="str">
        <f t="shared" si="3"/>
        <v>Credit is within Limit</v>
      </c>
      <c r="AX21" s="30" t="str">
        <f>IFERROR(IF(VLOOKUP(C21,'[3]Overdue Credits'!$A:$F,6,0)&gt;2,"High Risk Customer",IF(VLOOKUP(C21,'[3]Overdue Credits'!$A:$F,6,0)&gt;0,"Medium Risk Customer","Low Risk Customer")),"Low Risk Customer")</f>
        <v>Low Risk Customer</v>
      </c>
      <c r="AY21" s="9"/>
      <c r="AZ21" s="9"/>
    </row>
    <row r="22" spans="1:52" ht="21" x14ac:dyDescent="0.4">
      <c r="A22" s="22">
        <v>193</v>
      </c>
      <c r="B22" s="32" t="s">
        <v>928</v>
      </c>
      <c r="C22" s="32" t="s">
        <v>719</v>
      </c>
      <c r="D22" s="22"/>
      <c r="E22" s="22" t="s">
        <v>720</v>
      </c>
      <c r="F22" s="32" t="s">
        <v>392</v>
      </c>
      <c r="G22" s="23">
        <f>SUM(H22:AB22)</f>
        <v>550</v>
      </c>
      <c r="H22" s="25"/>
      <c r="I22" s="25"/>
      <c r="J22" s="34">
        <v>58</v>
      </c>
      <c r="K22" s="34"/>
      <c r="L22" s="34">
        <v>9</v>
      </c>
      <c r="M22" s="34">
        <v>2</v>
      </c>
      <c r="N22" s="34"/>
      <c r="O22" s="34">
        <v>160</v>
      </c>
      <c r="P22" s="34">
        <v>5</v>
      </c>
      <c r="Q22" s="34">
        <v>60</v>
      </c>
      <c r="R22" s="34">
        <v>10</v>
      </c>
      <c r="S22" s="34"/>
      <c r="T22" s="34"/>
      <c r="U22" s="34">
        <v>2</v>
      </c>
      <c r="V22" s="34">
        <v>46</v>
      </c>
      <c r="W22" s="34">
        <v>90</v>
      </c>
      <c r="X22" s="34">
        <v>108</v>
      </c>
      <c r="Y22" s="34"/>
      <c r="Z22" s="34"/>
      <c r="AA22" s="34"/>
      <c r="AB22" s="34"/>
      <c r="AC22" s="26">
        <f>(VLOOKUP($H$8,[3]!Prices[#Data],2,FALSE)*H22)+(VLOOKUP($I$8,[3]!Prices[#Data],2,FALSE)*I22)+(VLOOKUP($J$8,[3]!Prices[#Data],2,FALSE)*J22)+(VLOOKUP($K$8,[3]!Prices[#Data],2,FALSE)*K22)+(VLOOKUP($L$8,[3]!Prices[#Data],2,FALSE)*L22)+(VLOOKUP($M$8,[3]!Prices[#Data],2,FALSE)*M22)+(VLOOKUP($N$8,[3]!Prices[#Data],2,FALSE)*N22)+(VLOOKUP($T$8,[3]!Prices[#Data],2,FALSE)*T22)+(VLOOKUP($U$8,[3]!Prices[#Data],2,FALSE)*U22)+(VLOOKUP($V$8,[3]!Prices[#Data],2,FALSE)*V22)+(VLOOKUP($W$8,[3]!Prices[#Data],2,FALSE)*W22)+(VLOOKUP($X$8,[3]!Prices[#Data],2,FALSE)*X22)+(VLOOKUP($Y$8,[3]!Prices[#Data],2,FALSE)*Y22)+(VLOOKUP($Z$8,[3]!Prices[#Data],2,FALSE)*Z22)+(VLOOKUP($AB$8,[3]!Prices[#Data],2,FALSE)*AB22)+(VLOOKUP($O$8,[3]!Prices[#Data],2,FALSE)*O22)+(VLOOKUP($P$8,[3]!Prices[#Data],2,FALSE)*P22)+(VLOOKUP($Q$8,[3]!Prices[#Data],2,FALSE)*Q22)+(VLOOKUP($R$8,[3]!Prices[#Data],2,FALSE)*R22)+(VLOOKUP($AA$8,[3]!Prices[#Data],2,FALSE)*AA22)+(VLOOKUP($S$8,[3]!Prices[#Data],2,FALSE)*S22)</f>
        <v>85756500</v>
      </c>
      <c r="AE22" s="26">
        <f t="shared" si="1"/>
        <v>162.6</v>
      </c>
      <c r="AF22" s="27"/>
      <c r="AG22" s="28">
        <v>45</v>
      </c>
      <c r="AH22" s="28">
        <v>40</v>
      </c>
      <c r="AI22" s="29">
        <v>54</v>
      </c>
      <c r="AJ22" s="28"/>
      <c r="AK22" s="28">
        <v>13</v>
      </c>
      <c r="AL22" s="28">
        <v>6</v>
      </c>
      <c r="AM22" s="28"/>
      <c r="AN22" s="28"/>
      <c r="AO22" s="28">
        <v>2</v>
      </c>
      <c r="AP22" s="28">
        <v>1.6</v>
      </c>
      <c r="AQ22" s="28"/>
      <c r="AR22" s="28"/>
      <c r="AS22" s="28"/>
      <c r="AT22" s="28">
        <v>1</v>
      </c>
      <c r="AU22" s="26">
        <f>(VLOOKUP($AF$8,[3]!Prices[#Data],2,FALSE)*AF22)+(VLOOKUP($AG$8,[3]!Prices[#Data],2,FALSE)*AG22)+(VLOOKUP($AH$8,[3]!Prices[#Data],2,FALSE)*AH22)+(VLOOKUP($AI$8,[3]!Prices[#Data],2,FALSE)*AI22)+(VLOOKUP($AJ$8,[3]!Prices[#Data],2,FALSE)*AJ22)+(VLOOKUP($AK$8,[3]!Prices[#Data],2,FALSE)*AK22)+(VLOOKUP($AL$8,[3]!Prices[#Data],2,FALSE)*AL22)+(VLOOKUP($AM$8,[3]!Prices[#Data],2,FALSE)*AM22)+(VLOOKUP($AN$8,[3]!Prices[#Data],2,FALSE)*AN22)+(VLOOKUP($AO$8,[3]!Prices[#Data],2,FALSE)*AO22)+(VLOOKUP($AP$8,[3]!Prices[#Data],2,FALSE)*AP22)+(VLOOKUP($AT$8,[3]!Prices[#Data],2,FALSE)*AT22)+(VLOOKUP($AQ$8,[3]!Prices[#Data],2,FALSE)*AQ22)+(VLOOKUP($AR$8,[3]!Prices[#Data],2,FALSE)*AR22)+(VLOOKUP($AS$8,[3]!Prices[#Data],2,FALSE)*AS22)</f>
        <v>29701200</v>
      </c>
      <c r="AV22" s="26">
        <f t="shared" si="2"/>
        <v>30014774.999999996</v>
      </c>
      <c r="AW22" s="30" t="str">
        <f t="shared" si="3"/>
        <v>Credit is within Limit</v>
      </c>
      <c r="AX22" s="30" t="str">
        <f>IFERROR(IF(VLOOKUP(C22,'[3]Overdue Credits'!$A:$F,6,0)&gt;2,"High Risk Customer",IF(VLOOKUP(C22,'[3]Overdue Credits'!$A:$F,6,0)&gt;0,"Medium Risk Customer","Low Risk Customer")),"Low Risk Customer")</f>
        <v>Low Risk Customer</v>
      </c>
      <c r="AY22" s="9"/>
      <c r="AZ22" s="9"/>
    </row>
    <row r="23" spans="1:52" ht="21" x14ac:dyDescent="0.4">
      <c r="A23" s="22">
        <v>194</v>
      </c>
      <c r="B23" s="22" t="s">
        <v>928</v>
      </c>
      <c r="C23" s="22" t="s">
        <v>721</v>
      </c>
      <c r="D23" s="22"/>
      <c r="E23" s="22" t="s">
        <v>722</v>
      </c>
      <c r="F23" s="22" t="s">
        <v>74</v>
      </c>
      <c r="G23" s="23">
        <f>SUM(H23:AB23)</f>
        <v>80</v>
      </c>
      <c r="H23" s="25"/>
      <c r="I23" s="25"/>
      <c r="J23" s="25">
        <v>10</v>
      </c>
      <c r="K23" s="25"/>
      <c r="L23" s="25">
        <v>1</v>
      </c>
      <c r="M23" s="25"/>
      <c r="N23" s="25"/>
      <c r="O23" s="25">
        <v>21</v>
      </c>
      <c r="P23" s="25">
        <v>2</v>
      </c>
      <c r="Q23" s="25">
        <v>5</v>
      </c>
      <c r="R23" s="25">
        <v>3</v>
      </c>
      <c r="S23" s="25"/>
      <c r="T23" s="25"/>
      <c r="U23" s="25">
        <v>2</v>
      </c>
      <c r="V23" s="25">
        <v>3</v>
      </c>
      <c r="W23" s="25">
        <v>14</v>
      </c>
      <c r="X23" s="25">
        <v>19</v>
      </c>
      <c r="Y23" s="25"/>
      <c r="Z23" s="25"/>
      <c r="AA23" s="25"/>
      <c r="AB23" s="25"/>
      <c r="AC23" s="26">
        <f>(VLOOKUP($H$8,[3]!Prices[#Data],2,FALSE)*H23)+(VLOOKUP($I$8,[3]!Prices[#Data],2,FALSE)*I23)+(VLOOKUP($J$8,[3]!Prices[#Data],2,FALSE)*J23)+(VLOOKUP($K$8,[3]!Prices[#Data],2,FALSE)*K23)+(VLOOKUP($L$8,[3]!Prices[#Data],2,FALSE)*L23)+(VLOOKUP($M$8,[3]!Prices[#Data],2,FALSE)*M23)+(VLOOKUP($N$8,[3]!Prices[#Data],2,FALSE)*N23)+(VLOOKUP($T$8,[3]!Prices[#Data],2,FALSE)*T23)+(VLOOKUP($U$8,[3]!Prices[#Data],2,FALSE)*U23)+(VLOOKUP($V$8,[3]!Prices[#Data],2,FALSE)*V23)+(VLOOKUP($W$8,[3]!Prices[#Data],2,FALSE)*W23)+(VLOOKUP($X$8,[3]!Prices[#Data],2,FALSE)*X23)+(VLOOKUP($Y$8,[3]!Prices[#Data],2,FALSE)*Y23)+(VLOOKUP($Z$8,[3]!Prices[#Data],2,FALSE)*Z23)+(VLOOKUP($AB$8,[3]!Prices[#Data],2,FALSE)*AB23)+(VLOOKUP($O$8,[3]!Prices[#Data],2,FALSE)*O23)+(VLOOKUP($P$8,[3]!Prices[#Data],2,FALSE)*P23)+(VLOOKUP($Q$8,[3]!Prices[#Data],2,FALSE)*Q23)+(VLOOKUP($R$8,[3]!Prices[#Data],2,FALSE)*R23)+(VLOOKUP($AA$8,[3]!Prices[#Data],2,FALSE)*AA23)+(VLOOKUP($S$8,[3]!Prices[#Data],2,FALSE)*S23)</f>
        <v>12564000</v>
      </c>
      <c r="AE23" s="26">
        <f t="shared" si="1"/>
        <v>25</v>
      </c>
      <c r="AF23" s="27"/>
      <c r="AG23" s="28">
        <v>1</v>
      </c>
      <c r="AH23" s="31">
        <v>8</v>
      </c>
      <c r="AI23" s="29">
        <v>6</v>
      </c>
      <c r="AJ23" s="31"/>
      <c r="AK23" s="31">
        <v>4</v>
      </c>
      <c r="AL23" s="31">
        <v>3</v>
      </c>
      <c r="AM23" s="31"/>
      <c r="AN23" s="31"/>
      <c r="AO23" s="31">
        <v>1</v>
      </c>
      <c r="AP23" s="31">
        <v>1</v>
      </c>
      <c r="AQ23" s="31"/>
      <c r="AR23" s="28"/>
      <c r="AS23" s="28"/>
      <c r="AT23" s="28">
        <v>1</v>
      </c>
      <c r="AU23" s="26">
        <f>(VLOOKUP($AF$8,[3]!Prices[#Data],2,FALSE)*AF23)+(VLOOKUP($AG$8,[3]!Prices[#Data],2,FALSE)*AG23)+(VLOOKUP($AH$8,[3]!Prices[#Data],2,FALSE)*AH23)+(VLOOKUP($AI$8,[3]!Prices[#Data],2,FALSE)*AI23)+(VLOOKUP($AJ$8,[3]!Prices[#Data],2,FALSE)*AJ23)+(VLOOKUP($AK$8,[3]!Prices[#Data],2,FALSE)*AK23)+(VLOOKUP($AL$8,[3]!Prices[#Data],2,FALSE)*AL23)+(VLOOKUP($AM$8,[3]!Prices[#Data],2,FALSE)*AM23)+(VLOOKUP($AN$8,[3]!Prices[#Data],2,FALSE)*AN23)+(VLOOKUP($AO$8,[3]!Prices[#Data],2,FALSE)*AO23)+(VLOOKUP($AP$8,[3]!Prices[#Data],2,FALSE)*AP23)+(VLOOKUP($AT$8,[3]!Prices[#Data],2,FALSE)*AT23)+(VLOOKUP($AQ$8,[3]!Prices[#Data],2,FALSE)*AQ23)+(VLOOKUP($AR$8,[3]!Prices[#Data],2,FALSE)*AR23)+(VLOOKUP($AS$8,[3]!Prices[#Data],2,FALSE)*AS23)</f>
        <v>4354500</v>
      </c>
      <c r="AV23" s="26">
        <f t="shared" si="2"/>
        <v>4397400</v>
      </c>
      <c r="AW23" s="30" t="str">
        <f t="shared" si="3"/>
        <v>Credit is within Limit</v>
      </c>
      <c r="AX23" s="30" t="str">
        <f>IFERROR(IF(VLOOKUP(C23,'[3]Overdue Credits'!$A:$F,6,0)&gt;2,"High Risk Customer",IF(VLOOKUP(C23,'[3]Overdue Credits'!$A:$F,6,0)&gt;0,"Medium Risk Customer","Low Risk Customer")),"Low Risk Customer")</f>
        <v>Low Risk Customer</v>
      </c>
      <c r="AY23" s="9"/>
      <c r="AZ23" s="9"/>
    </row>
    <row r="24" spans="1:52" ht="21" x14ac:dyDescent="0.4">
      <c r="A24" s="22">
        <v>195</v>
      </c>
      <c r="B24" s="22" t="s">
        <v>928</v>
      </c>
      <c r="C24" s="22" t="s">
        <v>723</v>
      </c>
      <c r="D24" s="22"/>
      <c r="E24" s="22" t="s">
        <v>724</v>
      </c>
      <c r="F24" s="22" t="s">
        <v>66</v>
      </c>
      <c r="G24" s="23">
        <f t="shared" ref="G24:G26" si="4">SUM(H24:AB24)</f>
        <v>80</v>
      </c>
      <c r="H24" s="25"/>
      <c r="I24" s="34"/>
      <c r="J24" s="25">
        <v>5</v>
      </c>
      <c r="K24" s="25"/>
      <c r="L24" s="34">
        <v>3</v>
      </c>
      <c r="M24" s="25"/>
      <c r="N24" s="25"/>
      <c r="O24" s="25">
        <v>30</v>
      </c>
      <c r="P24" s="25">
        <v>12</v>
      </c>
      <c r="Q24" s="34">
        <v>4</v>
      </c>
      <c r="R24" s="34">
        <v>1</v>
      </c>
      <c r="S24" s="34"/>
      <c r="T24" s="34"/>
      <c r="U24" s="34">
        <v>2</v>
      </c>
      <c r="V24" s="25">
        <v>1</v>
      </c>
      <c r="W24" s="34">
        <v>10</v>
      </c>
      <c r="X24" s="25">
        <v>12</v>
      </c>
      <c r="Y24" s="34"/>
      <c r="Z24" s="34"/>
      <c r="AA24" s="25"/>
      <c r="AB24" s="34"/>
      <c r="AC24" s="26">
        <f>(VLOOKUP($H$8,[3]!Prices[#Data],2,FALSE)*H24)+(VLOOKUP($I$8,[3]!Prices[#Data],2,FALSE)*I24)+(VLOOKUP($J$8,[3]!Prices[#Data],2,FALSE)*J24)+(VLOOKUP($K$8,[3]!Prices[#Data],2,FALSE)*K24)+(VLOOKUP($L$8,[3]!Prices[#Data],2,FALSE)*L24)+(VLOOKUP($M$8,[3]!Prices[#Data],2,FALSE)*M24)+(VLOOKUP($N$8,[3]!Prices[#Data],2,FALSE)*N24)+(VLOOKUP($T$8,[3]!Prices[#Data],2,FALSE)*T24)+(VLOOKUP($U$8,[3]!Prices[#Data],2,FALSE)*U24)+(VLOOKUP($V$8,[3]!Prices[#Data],2,FALSE)*V24)+(VLOOKUP($W$8,[3]!Prices[#Data],2,FALSE)*W24)+(VLOOKUP($X$8,[3]!Prices[#Data],2,FALSE)*X24)+(VLOOKUP($Y$8,[3]!Prices[#Data],2,FALSE)*Y24)+(VLOOKUP($Z$8,[3]!Prices[#Data],2,FALSE)*Z24)+(VLOOKUP($AB$8,[3]!Prices[#Data],2,FALSE)*AB24)+(VLOOKUP($O$8,[3]!Prices[#Data],2,FALSE)*O24)+(VLOOKUP($P$8,[3]!Prices[#Data],2,FALSE)*P24)+(VLOOKUP($Q$8,[3]!Prices[#Data],2,FALSE)*Q24)+(VLOOKUP($R$8,[3]!Prices[#Data],2,FALSE)*R24)+(VLOOKUP($AA$8,[3]!Prices[#Data],2,FALSE)*AA24)+(VLOOKUP($S$8,[3]!Prices[#Data],2,FALSE)*S24)</f>
        <v>13548000</v>
      </c>
      <c r="AE24" s="26">
        <f t="shared" si="1"/>
        <v>28</v>
      </c>
      <c r="AF24" s="27"/>
      <c r="AG24" s="28">
        <v>1</v>
      </c>
      <c r="AH24" s="28">
        <v>9</v>
      </c>
      <c r="AI24" s="29">
        <v>5</v>
      </c>
      <c r="AJ24" s="28"/>
      <c r="AK24" s="28">
        <v>5</v>
      </c>
      <c r="AL24" s="28">
        <v>3</v>
      </c>
      <c r="AM24" s="28"/>
      <c r="AN24" s="28"/>
      <c r="AO24" s="28">
        <v>1</v>
      </c>
      <c r="AP24" s="28">
        <v>1</v>
      </c>
      <c r="AQ24" s="28"/>
      <c r="AR24" s="28"/>
      <c r="AS24" s="28"/>
      <c r="AT24" s="28">
        <v>3</v>
      </c>
      <c r="AU24" s="26">
        <f>(VLOOKUP($AF$8,[3]!Prices[#Data],2,FALSE)*AF24)+(VLOOKUP($AG$8,[3]!Prices[#Data],2,FALSE)*AG24)+(VLOOKUP($AH$8,[3]!Prices[#Data],2,FALSE)*AH24)+(VLOOKUP($AI$8,[3]!Prices[#Data],2,FALSE)*AI24)+(VLOOKUP($AJ$8,[3]!Prices[#Data],2,FALSE)*AJ24)+(VLOOKUP($AK$8,[3]!Prices[#Data],2,FALSE)*AK24)+(VLOOKUP($AL$8,[3]!Prices[#Data],2,FALSE)*AL24)+(VLOOKUP($AM$8,[3]!Prices[#Data],2,FALSE)*AM24)+(VLOOKUP($AN$8,[3]!Prices[#Data],2,FALSE)*AN24)+(VLOOKUP($AO$8,[3]!Prices[#Data],2,FALSE)*AO24)+(VLOOKUP($AP$8,[3]!Prices[#Data],2,FALSE)*AP24)+(VLOOKUP($AT$8,[3]!Prices[#Data],2,FALSE)*AT24)+(VLOOKUP($AQ$8,[3]!Prices[#Data],2,FALSE)*AQ24)+(VLOOKUP($AR$8,[3]!Prices[#Data],2,FALSE)*AR24)+(VLOOKUP($AS$8,[3]!Prices[#Data],2,FALSE)*AS24)</f>
        <v>4646500</v>
      </c>
      <c r="AV24" s="26">
        <f t="shared" si="2"/>
        <v>4741800</v>
      </c>
      <c r="AW24" s="30" t="str">
        <f t="shared" si="3"/>
        <v>Credit is within Limit</v>
      </c>
      <c r="AX24" s="30" t="str">
        <f>IFERROR(IF(VLOOKUP(C24,'[3]Overdue Credits'!$A:$F,6,0)&gt;2,"High Risk Customer",IF(VLOOKUP(C24,'[3]Overdue Credits'!$A:$F,6,0)&gt;0,"Medium Risk Customer","Low Risk Customer")),"Low Risk Customer")</f>
        <v>Low Risk Customer</v>
      </c>
      <c r="AY24" s="9"/>
      <c r="AZ24" s="9"/>
    </row>
    <row r="25" spans="1:52" ht="21" x14ac:dyDescent="0.4">
      <c r="A25" s="22">
        <v>196</v>
      </c>
      <c r="B25" s="32" t="s">
        <v>928</v>
      </c>
      <c r="C25" s="32" t="s">
        <v>725</v>
      </c>
      <c r="D25" s="22"/>
      <c r="E25" s="22" t="s">
        <v>726</v>
      </c>
      <c r="F25" s="32" t="s">
        <v>74</v>
      </c>
      <c r="G25" s="23">
        <f t="shared" si="4"/>
        <v>80</v>
      </c>
      <c r="H25" s="34"/>
      <c r="I25" s="34"/>
      <c r="J25" s="34">
        <v>6</v>
      </c>
      <c r="K25" s="34"/>
      <c r="L25" s="34">
        <v>3</v>
      </c>
      <c r="M25" s="34"/>
      <c r="N25" s="34"/>
      <c r="O25" s="34">
        <v>31</v>
      </c>
      <c r="P25" s="34"/>
      <c r="Q25" s="34">
        <v>7</v>
      </c>
      <c r="R25" s="34">
        <v>1</v>
      </c>
      <c r="S25" s="34"/>
      <c r="T25" s="34"/>
      <c r="U25" s="34">
        <v>2</v>
      </c>
      <c r="V25" s="34">
        <v>10</v>
      </c>
      <c r="W25" s="34">
        <v>8</v>
      </c>
      <c r="X25" s="34">
        <v>12</v>
      </c>
      <c r="Y25" s="34"/>
      <c r="Z25" s="34"/>
      <c r="AA25" s="34"/>
      <c r="AB25" s="34"/>
      <c r="AC25" s="26">
        <f>(VLOOKUP($H$8,[3]!Prices[#Data],2,FALSE)*H25)+(VLOOKUP($I$8,[3]!Prices[#Data],2,FALSE)*I25)+(VLOOKUP($J$8,[3]!Prices[#Data],2,FALSE)*J25)+(VLOOKUP($K$8,[3]!Prices[#Data],2,FALSE)*K25)+(VLOOKUP($L$8,[3]!Prices[#Data],2,FALSE)*L25)+(VLOOKUP($M$8,[3]!Prices[#Data],2,FALSE)*M25)+(VLOOKUP($N$8,[3]!Prices[#Data],2,FALSE)*N25)+(VLOOKUP($T$8,[3]!Prices[#Data],2,FALSE)*T25)+(VLOOKUP($U$8,[3]!Prices[#Data],2,FALSE)*U25)+(VLOOKUP($V$8,[3]!Prices[#Data],2,FALSE)*V25)+(VLOOKUP($W$8,[3]!Prices[#Data],2,FALSE)*W25)+(VLOOKUP($X$8,[3]!Prices[#Data],2,FALSE)*X25)+(VLOOKUP($Y$8,[3]!Prices[#Data],2,FALSE)*Y25)+(VLOOKUP($Z$8,[3]!Prices[#Data],2,FALSE)*Z25)+(VLOOKUP($AB$8,[3]!Prices[#Data],2,FALSE)*AB25)+(VLOOKUP($O$8,[3]!Prices[#Data],2,FALSE)*O25)+(VLOOKUP($P$8,[3]!Prices[#Data],2,FALSE)*P25)+(VLOOKUP($Q$8,[3]!Prices[#Data],2,FALSE)*Q25)+(VLOOKUP($R$8,[3]!Prices[#Data],2,FALSE)*R25)+(VLOOKUP($AA$8,[3]!Prices[#Data],2,FALSE)*AA25)+(VLOOKUP($S$8,[3]!Prices[#Data],2,FALSE)*S25)</f>
        <v>12575500</v>
      </c>
      <c r="AE25" s="26">
        <f t="shared" si="1"/>
        <v>26</v>
      </c>
      <c r="AF25" s="35"/>
      <c r="AG25" s="31">
        <v>1</v>
      </c>
      <c r="AH25" s="31">
        <v>5</v>
      </c>
      <c r="AI25" s="29">
        <v>3</v>
      </c>
      <c r="AJ25" s="31"/>
      <c r="AK25" s="31">
        <v>5</v>
      </c>
      <c r="AL25" s="31">
        <v>8</v>
      </c>
      <c r="AM25" s="31"/>
      <c r="AN25" s="31"/>
      <c r="AO25" s="31">
        <v>1</v>
      </c>
      <c r="AP25" s="31">
        <v>2</v>
      </c>
      <c r="AQ25" s="31"/>
      <c r="AR25" s="31"/>
      <c r="AS25" s="31"/>
      <c r="AT25" s="31">
        <v>1</v>
      </c>
      <c r="AU25" s="26">
        <f>(VLOOKUP($AF$8,[3]!Prices[#Data],2,FALSE)*AF25)+(VLOOKUP($AG$8,[3]!Prices[#Data],2,FALSE)*AG25)+(VLOOKUP($AH$8,[3]!Prices[#Data],2,FALSE)*AH25)+(VLOOKUP($AI$8,[3]!Prices[#Data],2,FALSE)*AI25)+(VLOOKUP($AJ$8,[3]!Prices[#Data],2,FALSE)*AJ25)+(VLOOKUP($AK$8,[3]!Prices[#Data],2,FALSE)*AK25)+(VLOOKUP($AL$8,[3]!Prices[#Data],2,FALSE)*AL25)+(VLOOKUP($AM$8,[3]!Prices[#Data],2,FALSE)*AM25)+(VLOOKUP($AN$8,[3]!Prices[#Data],2,FALSE)*AN25)+(VLOOKUP($AO$8,[3]!Prices[#Data],2,FALSE)*AO25)+(VLOOKUP($AP$8,[3]!Prices[#Data],2,FALSE)*AP25)+(VLOOKUP($AT$8,[3]!Prices[#Data],2,FALSE)*AT25)+(VLOOKUP($AQ$8,[3]!Prices[#Data],2,FALSE)*AQ25)+(VLOOKUP($AR$8,[3]!Prices[#Data],2,FALSE)*AR25)+(VLOOKUP($AS$8,[3]!Prices[#Data],2,FALSE)*AS25)</f>
        <v>4130000</v>
      </c>
      <c r="AV25" s="26">
        <f t="shared" si="2"/>
        <v>4401425</v>
      </c>
      <c r="AW25" s="30" t="str">
        <f t="shared" si="3"/>
        <v>Credit is within Limit</v>
      </c>
      <c r="AX25" s="30" t="str">
        <f>IFERROR(IF(VLOOKUP(C25,'[3]Overdue Credits'!$A:$F,6,0)&gt;2,"High Risk Customer",IF(VLOOKUP(C25,'[3]Overdue Credits'!$A:$F,6,0)&gt;0,"Medium Risk Customer","Low Risk Customer")),"Low Risk Customer")</f>
        <v>Low Risk Customer</v>
      </c>
      <c r="AY25" s="9"/>
      <c r="AZ25" s="9"/>
    </row>
    <row r="26" spans="1:52" ht="21" x14ac:dyDescent="0.4">
      <c r="A26" s="22">
        <v>197</v>
      </c>
      <c r="B26" s="32" t="s">
        <v>928</v>
      </c>
      <c r="C26" s="22" t="s">
        <v>727</v>
      </c>
      <c r="D26" s="22"/>
      <c r="E26" s="22" t="s">
        <v>728</v>
      </c>
      <c r="F26" s="22" t="s">
        <v>66</v>
      </c>
      <c r="G26" s="23">
        <f t="shared" si="4"/>
        <v>80</v>
      </c>
      <c r="H26" s="34"/>
      <c r="I26" s="34"/>
      <c r="J26" s="34">
        <v>10</v>
      </c>
      <c r="K26" s="34"/>
      <c r="L26" s="34"/>
      <c r="M26" s="34"/>
      <c r="N26" s="34"/>
      <c r="O26" s="34">
        <v>53</v>
      </c>
      <c r="P26" s="34"/>
      <c r="Q26" s="34">
        <v>12</v>
      </c>
      <c r="R26" s="34"/>
      <c r="S26" s="34"/>
      <c r="T26" s="34"/>
      <c r="U26" s="34"/>
      <c r="V26" s="34"/>
      <c r="W26" s="34">
        <v>1</v>
      </c>
      <c r="X26" s="34">
        <v>4</v>
      </c>
      <c r="Y26" s="34"/>
      <c r="Z26" s="34"/>
      <c r="AA26" s="34"/>
      <c r="AB26" s="34"/>
      <c r="AC26" s="26">
        <f>(VLOOKUP($H$8,[3]!Prices[#Data],2,FALSE)*H26)+(VLOOKUP($I$8,[3]!Prices[#Data],2,FALSE)*I26)+(VLOOKUP($J$8,[3]!Prices[#Data],2,FALSE)*J26)+(VLOOKUP($K$8,[3]!Prices[#Data],2,FALSE)*K26)+(VLOOKUP($L$8,[3]!Prices[#Data],2,FALSE)*L26)+(VLOOKUP($M$8,[3]!Prices[#Data],2,FALSE)*M26)+(VLOOKUP($N$8,[3]!Prices[#Data],2,FALSE)*N26)+(VLOOKUP($T$8,[3]!Prices[#Data],2,FALSE)*T26)+(VLOOKUP($U$8,[3]!Prices[#Data],2,FALSE)*U26)+(VLOOKUP($V$8,[3]!Prices[#Data],2,FALSE)*V26)+(VLOOKUP($W$8,[3]!Prices[#Data],2,FALSE)*W26)+(VLOOKUP($X$8,[3]!Prices[#Data],2,FALSE)*X26)+(VLOOKUP($Y$8,[3]!Prices[#Data],2,FALSE)*Y26)+(VLOOKUP($Z$8,[3]!Prices[#Data],2,FALSE)*Z26)+(VLOOKUP($AB$8,[3]!Prices[#Data],2,FALSE)*AB26)+(VLOOKUP($O$8,[3]!Prices[#Data],2,FALSE)*O26)+(VLOOKUP($P$8,[3]!Prices[#Data],2,FALSE)*P26)+(VLOOKUP($Q$8,[3]!Prices[#Data],2,FALSE)*Q26)+(VLOOKUP($R$8,[3]!Prices[#Data],2,FALSE)*R26)+(VLOOKUP($AA$8,[3]!Prices[#Data],2,FALSE)*AA26)+(VLOOKUP($S$8,[3]!Prices[#Data],2,FALSE)*S26)</f>
        <v>14738500</v>
      </c>
      <c r="AE26" s="26">
        <f t="shared" si="1"/>
        <v>24</v>
      </c>
      <c r="AF26" s="35"/>
      <c r="AG26" s="29">
        <v>1</v>
      </c>
      <c r="AH26" s="29">
        <v>3</v>
      </c>
      <c r="AI26" s="29">
        <v>7</v>
      </c>
      <c r="AJ26" s="29"/>
      <c r="AK26" s="29">
        <v>1</v>
      </c>
      <c r="AL26" s="29">
        <v>4</v>
      </c>
      <c r="AM26" s="29"/>
      <c r="AN26" s="29"/>
      <c r="AO26" s="29">
        <v>5</v>
      </c>
      <c r="AP26" s="29">
        <v>1</v>
      </c>
      <c r="AQ26" s="29"/>
      <c r="AR26" s="29"/>
      <c r="AS26" s="29"/>
      <c r="AT26" s="29">
        <v>2</v>
      </c>
      <c r="AU26" s="26">
        <f>(VLOOKUP($AF$8,[3]!Prices[#Data],2,FALSE)*AF26)+(VLOOKUP($AG$8,[3]!Prices[#Data],2,FALSE)*AG26)+(VLOOKUP($AH$8,[3]!Prices[#Data],2,FALSE)*AH26)+(VLOOKUP($AI$8,[3]!Prices[#Data],2,FALSE)*AI26)+(VLOOKUP($AJ$8,[3]!Prices[#Data],2,FALSE)*AJ26)+(VLOOKUP($AK$8,[3]!Prices[#Data],2,FALSE)*AK26)+(VLOOKUP($AL$8,[3]!Prices[#Data],2,FALSE)*AL26)+(VLOOKUP($AM$8,[3]!Prices[#Data],2,FALSE)*AM26)+(VLOOKUP($AN$8,[3]!Prices[#Data],2,FALSE)*AN26)+(VLOOKUP($AO$8,[3]!Prices[#Data],2,FALSE)*AO26)+(VLOOKUP($AP$8,[3]!Prices[#Data],2,FALSE)*AP26)+(VLOOKUP($AT$8,[3]!Prices[#Data],2,FALSE)*AT26)+(VLOOKUP($AQ$8,[3]!Prices[#Data],2,FALSE)*AQ26)+(VLOOKUP($AR$8,[3]!Prices[#Data],2,FALSE)*AR26)+(VLOOKUP($AS$8,[3]!Prices[#Data],2,FALSE)*AS26)</f>
        <v>3973500</v>
      </c>
      <c r="AV26" s="26">
        <f t="shared" si="2"/>
        <v>5158475</v>
      </c>
      <c r="AW26" s="30" t="str">
        <f t="shared" si="3"/>
        <v>Credit is within Limit</v>
      </c>
      <c r="AX26" s="30" t="str">
        <f>IFERROR(IF(VLOOKUP(C26,'[3]Overdue Credits'!$A:$F,6,0)&gt;2,"High Risk Customer",IF(VLOOKUP(C26,'[3]Overdue Credits'!$A:$F,6,0)&gt;0,"Medium Risk Customer","Low Risk Customer")),"Low Risk Customer")</f>
        <v>Low Risk Customer</v>
      </c>
      <c r="AY26" s="9"/>
      <c r="AZ26" s="9"/>
    </row>
    <row r="27" spans="1:52" ht="21" x14ac:dyDescent="0.4">
      <c r="A27" s="22">
        <v>198</v>
      </c>
      <c r="B27" s="32" t="s">
        <v>928</v>
      </c>
      <c r="C27" s="32" t="s">
        <v>729</v>
      </c>
      <c r="D27" s="32"/>
      <c r="E27" s="32" t="s">
        <v>730</v>
      </c>
      <c r="F27" s="32" t="s">
        <v>66</v>
      </c>
      <c r="G27" s="23">
        <v>535</v>
      </c>
      <c r="H27" s="39"/>
      <c r="I27" s="39"/>
      <c r="J27" s="39">
        <v>10</v>
      </c>
      <c r="K27" s="39"/>
      <c r="L27" s="39">
        <v>3</v>
      </c>
      <c r="M27" s="39">
        <v>1</v>
      </c>
      <c r="N27" s="39"/>
      <c r="O27" s="39">
        <v>25</v>
      </c>
      <c r="P27" s="39">
        <v>4</v>
      </c>
      <c r="Q27" s="39">
        <v>3</v>
      </c>
      <c r="R27" s="39">
        <v>1</v>
      </c>
      <c r="S27" s="39"/>
      <c r="T27" s="39"/>
      <c r="U27" s="39">
        <v>1</v>
      </c>
      <c r="V27" s="39">
        <v>3</v>
      </c>
      <c r="W27" s="39">
        <v>6</v>
      </c>
      <c r="X27" s="39">
        <v>13</v>
      </c>
      <c r="Y27" s="39"/>
      <c r="Z27" s="39"/>
      <c r="AA27" s="39"/>
      <c r="AB27" s="39"/>
      <c r="AC27" s="26">
        <v>92015500</v>
      </c>
      <c r="AE27" s="26">
        <f t="shared" si="1"/>
        <v>22</v>
      </c>
      <c r="AF27" s="35"/>
      <c r="AG27" s="31">
        <v>1</v>
      </c>
      <c r="AH27" s="31">
        <v>10</v>
      </c>
      <c r="AI27" s="29">
        <v>6</v>
      </c>
      <c r="AJ27" s="31"/>
      <c r="AK27" s="31">
        <v>3</v>
      </c>
      <c r="AL27" s="31">
        <v>2</v>
      </c>
      <c r="AM27" s="31"/>
      <c r="AN27" s="31"/>
      <c r="AO27" s="31"/>
      <c r="AP27" s="31"/>
      <c r="AQ27" s="31"/>
      <c r="AR27" s="31"/>
      <c r="AS27" s="31"/>
      <c r="AT27" s="31"/>
      <c r="AU27" s="26">
        <f>(VLOOKUP($AF$8,[3]!Prices[#Data],2,FALSE)*AF27)+(VLOOKUP($AG$8,[3]!Prices[#Data],2,FALSE)*AG27)+(VLOOKUP($AH$8,[3]!Prices[#Data],2,FALSE)*AH27)+(VLOOKUP($AI$8,[3]!Prices[#Data],2,FALSE)*AI27)+(VLOOKUP($AJ$8,[3]!Prices[#Data],2,FALSE)*AJ27)+(VLOOKUP($AK$8,[3]!Prices[#Data],2,FALSE)*AK27)+(VLOOKUP($AL$8,[3]!Prices[#Data],2,FALSE)*AL27)+(VLOOKUP($AM$8,[3]!Prices[#Data],2,FALSE)*AM27)+(VLOOKUP($AN$8,[3]!Prices[#Data],2,FALSE)*AN27)+(VLOOKUP($AO$8,[3]!Prices[#Data],2,FALSE)*AO27)+(VLOOKUP($AP$8,[3]!Prices[#Data],2,FALSE)*AP27)+(VLOOKUP($AT$8,[3]!Prices[#Data],2,FALSE)*AT27)+(VLOOKUP($AQ$8,[3]!Prices[#Data],2,FALSE)*AQ27)+(VLOOKUP($AR$8,[3]!Prices[#Data],2,FALSE)*AR27)+(VLOOKUP($AS$8,[3]!Prices[#Data],2,FALSE)*AS27)</f>
        <v>4108000</v>
      </c>
      <c r="AV27" s="26">
        <f t="shared" si="2"/>
        <v>32205424.999999996</v>
      </c>
      <c r="AW27" s="30" t="str">
        <f t="shared" si="3"/>
        <v>Credit is within Limit</v>
      </c>
      <c r="AX27" s="30" t="str">
        <f>IFERROR(IF(VLOOKUP(C27,'[3]Overdue Credits'!$A:$F,6,0)&gt;2,"High Risk Customer",IF(VLOOKUP(C27,'[3]Overdue Credits'!$A:$F,6,0)&gt;0,"Medium Risk Customer","Low Risk Customer")),"Low Risk Customer")</f>
        <v>Low Risk Customer</v>
      </c>
      <c r="AY27" s="9"/>
      <c r="AZ27" s="9"/>
    </row>
    <row r="28" spans="1:52" ht="21" x14ac:dyDescent="0.4">
      <c r="A28" s="22">
        <v>199</v>
      </c>
      <c r="B28" s="22" t="s">
        <v>928</v>
      </c>
      <c r="C28" s="22" t="s">
        <v>731</v>
      </c>
      <c r="D28" s="32"/>
      <c r="E28" s="32" t="s">
        <v>732</v>
      </c>
      <c r="F28" s="32" t="s">
        <v>66</v>
      </c>
      <c r="G28" s="23">
        <v>0</v>
      </c>
      <c r="H28" s="44"/>
      <c r="I28" s="44"/>
      <c r="J28" s="44">
        <v>15</v>
      </c>
      <c r="K28" s="44"/>
      <c r="L28" s="44">
        <v>2</v>
      </c>
      <c r="M28" s="44"/>
      <c r="N28" s="44"/>
      <c r="O28" s="44">
        <v>39</v>
      </c>
      <c r="P28" s="44"/>
      <c r="Q28" s="44">
        <v>1</v>
      </c>
      <c r="R28" s="44">
        <v>1</v>
      </c>
      <c r="S28" s="44"/>
      <c r="T28" s="44"/>
      <c r="U28" s="44">
        <v>1</v>
      </c>
      <c r="V28" s="44"/>
      <c r="W28" s="44">
        <v>6</v>
      </c>
      <c r="X28" s="44">
        <v>5</v>
      </c>
      <c r="Y28" s="44"/>
      <c r="Z28" s="44"/>
      <c r="AA28" s="44"/>
      <c r="AB28" s="44"/>
      <c r="AC28" s="26">
        <v>0</v>
      </c>
      <c r="AE28" s="26">
        <f t="shared" si="1"/>
        <v>24</v>
      </c>
      <c r="AF28" s="35"/>
      <c r="AG28" s="31">
        <v>1</v>
      </c>
      <c r="AH28" s="31">
        <v>5</v>
      </c>
      <c r="AI28" s="29">
        <v>7</v>
      </c>
      <c r="AJ28" s="31"/>
      <c r="AK28" s="31">
        <v>3</v>
      </c>
      <c r="AL28" s="31">
        <v>3</v>
      </c>
      <c r="AM28" s="31"/>
      <c r="AN28" s="31"/>
      <c r="AO28" s="31">
        <v>4</v>
      </c>
      <c r="AP28" s="31">
        <v>1</v>
      </c>
      <c r="AQ28" s="31"/>
      <c r="AR28" s="31"/>
      <c r="AS28" s="31"/>
      <c r="AT28" s="31"/>
      <c r="AU28" s="26">
        <f>(VLOOKUP($AF$8,[3]!Prices[#Data],2,FALSE)*AF28)+(VLOOKUP($AG$8,[3]!Prices[#Data],2,FALSE)*AG28)+(VLOOKUP($AH$8,[3]!Prices[#Data],2,FALSE)*AH28)+(VLOOKUP($AI$8,[3]!Prices[#Data],2,FALSE)*AI28)+(VLOOKUP($AJ$8,[3]!Prices[#Data],2,FALSE)*AJ28)+(VLOOKUP($AK$8,[3]!Prices[#Data],2,FALSE)*AK28)+(VLOOKUP($AL$8,[3]!Prices[#Data],2,FALSE)*AL28)+(VLOOKUP($AM$8,[3]!Prices[#Data],2,FALSE)*AM28)+(VLOOKUP($AN$8,[3]!Prices[#Data],2,FALSE)*AN28)+(VLOOKUP($AO$8,[3]!Prices[#Data],2,FALSE)*AO28)+(VLOOKUP($AP$8,[3]!Prices[#Data],2,FALSE)*AP28)+(VLOOKUP($AT$8,[3]!Prices[#Data],2,FALSE)*AT28)+(VLOOKUP($AQ$8,[3]!Prices[#Data],2,FALSE)*AQ28)+(VLOOKUP($AR$8,[3]!Prices[#Data],2,FALSE)*AR28)+(VLOOKUP($AS$8,[3]!Prices[#Data],2,FALSE)*AS28)</f>
        <v>4172500</v>
      </c>
      <c r="AV28" s="26">
        <f t="shared" si="2"/>
        <v>0</v>
      </c>
      <c r="AW28" s="30" t="str">
        <f t="shared" si="3"/>
        <v>Credit is above Limit. Requires HOTM approval</v>
      </c>
      <c r="AX28" s="30" t="str">
        <f>IFERROR(IF(VLOOKUP(C28,'[3]Overdue Credits'!$A:$F,6,0)&gt;2,"High Risk Customer",IF(VLOOKUP(C28,'[3]Overdue Credits'!$A:$F,6,0)&gt;0,"Medium Risk Customer","Low Risk Customer")),"Low Risk Customer")</f>
        <v>Low Risk Customer</v>
      </c>
      <c r="AY28" s="9"/>
      <c r="AZ28" s="9"/>
    </row>
    <row r="29" spans="1:52" ht="21" x14ac:dyDescent="0.4">
      <c r="A29" s="22">
        <v>200</v>
      </c>
      <c r="B29" s="32" t="s">
        <v>928</v>
      </c>
      <c r="C29" s="32" t="s">
        <v>733</v>
      </c>
      <c r="D29" s="32"/>
      <c r="E29" s="32" t="s">
        <v>734</v>
      </c>
      <c r="F29" s="32" t="s">
        <v>66</v>
      </c>
      <c r="G29" s="23">
        <v>80</v>
      </c>
      <c r="H29" s="39"/>
      <c r="I29" s="39"/>
      <c r="J29" s="39">
        <v>4</v>
      </c>
      <c r="K29" s="39"/>
      <c r="L29" s="39">
        <v>4</v>
      </c>
      <c r="M29" s="39"/>
      <c r="N29" s="39"/>
      <c r="O29" s="39">
        <v>35</v>
      </c>
      <c r="P29" s="39">
        <v>1</v>
      </c>
      <c r="Q29" s="39">
        <v>7</v>
      </c>
      <c r="R29" s="39">
        <v>6</v>
      </c>
      <c r="S29" s="39"/>
      <c r="T29" s="39"/>
      <c r="U29" s="39">
        <v>2</v>
      </c>
      <c r="V29" s="39"/>
      <c r="W29" s="39">
        <v>11</v>
      </c>
      <c r="X29" s="39">
        <v>10</v>
      </c>
      <c r="Y29" s="39"/>
      <c r="Z29" s="39"/>
      <c r="AA29" s="39"/>
      <c r="AB29" s="39"/>
      <c r="AC29" s="26">
        <v>12829000</v>
      </c>
      <c r="AE29" s="26">
        <f t="shared" si="1"/>
        <v>26</v>
      </c>
      <c r="AF29" s="35"/>
      <c r="AG29" s="31">
        <v>1</v>
      </c>
      <c r="AH29" s="31">
        <v>5</v>
      </c>
      <c r="AI29" s="29">
        <v>6</v>
      </c>
      <c r="AJ29" s="31"/>
      <c r="AK29" s="31">
        <v>5</v>
      </c>
      <c r="AL29" s="31">
        <v>3</v>
      </c>
      <c r="AM29" s="31"/>
      <c r="AN29" s="31"/>
      <c r="AO29" s="31">
        <v>3</v>
      </c>
      <c r="AP29" s="31">
        <v>1</v>
      </c>
      <c r="AQ29" s="31"/>
      <c r="AR29" s="31"/>
      <c r="AS29" s="31"/>
      <c r="AT29" s="31">
        <v>2</v>
      </c>
      <c r="AU29" s="26">
        <f>(VLOOKUP($AF$8,[3]!Prices[#Data],2,FALSE)*AF29)+(VLOOKUP($AG$8,[3]!Prices[#Data],2,FALSE)*AG29)+(VLOOKUP($AH$8,[3]!Prices[#Data],2,FALSE)*AH29)+(VLOOKUP($AI$8,[3]!Prices[#Data],2,FALSE)*AI29)+(VLOOKUP($AJ$8,[3]!Prices[#Data],2,FALSE)*AJ29)+(VLOOKUP($AK$8,[3]!Prices[#Data],2,FALSE)*AK29)+(VLOOKUP($AL$8,[3]!Prices[#Data],2,FALSE)*AL29)+(VLOOKUP($AM$8,[3]!Prices[#Data],2,FALSE)*AM29)+(VLOOKUP($AN$8,[3]!Prices[#Data],2,FALSE)*AN29)+(VLOOKUP($AO$8,[3]!Prices[#Data],2,FALSE)*AO29)+(VLOOKUP($AP$8,[3]!Prices[#Data],2,FALSE)*AP29)+(VLOOKUP($AT$8,[3]!Prices[#Data],2,FALSE)*AT29)+(VLOOKUP($AQ$8,[3]!Prices[#Data],2,FALSE)*AQ29)+(VLOOKUP($AR$8,[3]!Prices[#Data],2,FALSE)*AR29)+(VLOOKUP($AS$8,[3]!Prices[#Data],2,FALSE)*AS29)</f>
        <v>4288000</v>
      </c>
      <c r="AV29" s="26">
        <f t="shared" si="2"/>
        <v>4490150</v>
      </c>
      <c r="AW29" s="30" t="str">
        <f t="shared" si="3"/>
        <v>Credit is within Limit</v>
      </c>
      <c r="AX29" s="30" t="str">
        <f>IFERROR(IF(VLOOKUP(C29,'[3]Overdue Credits'!$A:$F,6,0)&gt;2,"High Risk Customer",IF(VLOOKUP(C29,'[3]Overdue Credits'!$A:$F,6,0)&gt;0,"Medium Risk Customer","Low Risk Customer")),"Low Risk Customer")</f>
        <v>Low Risk Customer</v>
      </c>
      <c r="AY29" s="9"/>
      <c r="AZ29" s="9"/>
    </row>
    <row r="30" spans="1:52" ht="21" x14ac:dyDescent="0.4">
      <c r="A30" s="22">
        <v>201</v>
      </c>
      <c r="B30" s="32" t="s">
        <v>934</v>
      </c>
      <c r="C30" s="32" t="s">
        <v>735</v>
      </c>
      <c r="D30" s="32"/>
      <c r="E30" s="32" t="s">
        <v>736</v>
      </c>
      <c r="F30" s="32" t="s">
        <v>74</v>
      </c>
      <c r="G30" s="23">
        <v>70</v>
      </c>
      <c r="H30" s="39"/>
      <c r="I30" s="39"/>
      <c r="J30" s="39">
        <v>0</v>
      </c>
      <c r="K30" s="39">
        <v>1</v>
      </c>
      <c r="L30" s="39">
        <v>10</v>
      </c>
      <c r="M30" s="39">
        <v>0</v>
      </c>
      <c r="N30" s="39"/>
      <c r="O30" s="39">
        <v>40</v>
      </c>
      <c r="P30" s="39">
        <v>0</v>
      </c>
      <c r="Q30" s="39">
        <v>2</v>
      </c>
      <c r="R30" s="39"/>
      <c r="S30" s="39"/>
      <c r="T30" s="39"/>
      <c r="U30" s="39">
        <v>0</v>
      </c>
      <c r="V30" s="39">
        <v>0</v>
      </c>
      <c r="W30" s="39">
        <v>4</v>
      </c>
      <c r="X30" s="39">
        <v>23</v>
      </c>
      <c r="Y30" s="39"/>
      <c r="Z30" s="39"/>
      <c r="AA30" s="39"/>
      <c r="AB30" s="39"/>
      <c r="AC30" s="26">
        <v>12653000</v>
      </c>
      <c r="AE30" s="26">
        <f t="shared" si="1"/>
        <v>26</v>
      </c>
      <c r="AF30" s="35"/>
      <c r="AG30" s="31">
        <v>3</v>
      </c>
      <c r="AH30" s="31">
        <v>10</v>
      </c>
      <c r="AI30" s="29">
        <v>5</v>
      </c>
      <c r="AJ30" s="31"/>
      <c r="AK30" s="31">
        <v>5</v>
      </c>
      <c r="AL30" s="31">
        <v>2</v>
      </c>
      <c r="AM30" s="31">
        <v>0</v>
      </c>
      <c r="AN30" s="31">
        <v>0</v>
      </c>
      <c r="AO30" s="31">
        <v>1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26">
        <f>(VLOOKUP($AF$8,[3]!Prices[#Data],2,FALSE)*AF30)+(VLOOKUP($AG$8,[3]!Prices[#Data],2,FALSE)*AG30)+(VLOOKUP($AH$8,[3]!Prices[#Data],2,FALSE)*AH30)+(VLOOKUP($AI$8,[3]!Prices[#Data],2,FALSE)*AI30)+(VLOOKUP($AJ$8,[3]!Prices[#Data],2,FALSE)*AJ30)+(VLOOKUP($AK$8,[3]!Prices[#Data],2,FALSE)*AK30)+(VLOOKUP($AL$8,[3]!Prices[#Data],2,FALSE)*AL30)+(VLOOKUP($AM$8,[3]!Prices[#Data],2,FALSE)*AM30)+(VLOOKUP($AN$8,[3]!Prices[#Data],2,FALSE)*AN30)+(VLOOKUP($AO$8,[3]!Prices[#Data],2,FALSE)*AO30)+(VLOOKUP($AP$8,[3]!Prices[#Data],2,FALSE)*AP30)+(VLOOKUP($AT$8,[3]!Prices[#Data],2,FALSE)*AT30)+(VLOOKUP($AQ$8,[3]!Prices[#Data],2,FALSE)*AQ30)+(VLOOKUP($AR$8,[3]!Prices[#Data],2,FALSE)*AR30)+(VLOOKUP($AS$8,[3]!Prices[#Data],2,FALSE)*AS30)</f>
        <v>4609500</v>
      </c>
      <c r="AV30" s="26">
        <f t="shared" si="2"/>
        <v>4428550</v>
      </c>
      <c r="AW30" s="30" t="str">
        <f t="shared" si="3"/>
        <v>Credit is above Limit. Requires HOTM approval</v>
      </c>
      <c r="AX30" s="30" t="str">
        <f>IFERROR(IF(VLOOKUP(C30,'[3]Overdue Credits'!$A:$F,6,0)&gt;2,"High Risk Customer",IF(VLOOKUP(C30,'[3]Overdue Credits'!$A:$F,6,0)&gt;0,"Medium Risk Customer","Low Risk Customer")),"Low Risk Customer")</f>
        <v>Low Risk Customer</v>
      </c>
      <c r="AY30" s="9"/>
      <c r="AZ30" s="9"/>
    </row>
    <row r="31" spans="1:52" ht="21" x14ac:dyDescent="0.4">
      <c r="A31" s="22">
        <v>202</v>
      </c>
      <c r="B31" s="32" t="s">
        <v>934</v>
      </c>
      <c r="C31" s="32" t="s">
        <v>737</v>
      </c>
      <c r="D31" s="32"/>
      <c r="E31" s="32" t="s">
        <v>738</v>
      </c>
      <c r="F31" s="32" t="s">
        <v>67</v>
      </c>
      <c r="G31" s="23">
        <v>70</v>
      </c>
      <c r="H31" s="39"/>
      <c r="I31" s="39"/>
      <c r="J31" s="39">
        <v>20</v>
      </c>
      <c r="K31" s="39">
        <v>1</v>
      </c>
      <c r="L31" s="39">
        <v>30</v>
      </c>
      <c r="M31" s="39">
        <v>1</v>
      </c>
      <c r="N31" s="39"/>
      <c r="O31" s="39">
        <v>110</v>
      </c>
      <c r="P31" s="39">
        <v>3</v>
      </c>
      <c r="Q31" s="39">
        <v>29</v>
      </c>
      <c r="R31" s="39"/>
      <c r="S31" s="39"/>
      <c r="T31" s="39"/>
      <c r="U31" s="39">
        <v>4</v>
      </c>
      <c r="V31" s="39">
        <v>10</v>
      </c>
      <c r="W31" s="39">
        <v>20</v>
      </c>
      <c r="X31" s="39">
        <v>72</v>
      </c>
      <c r="Y31" s="39"/>
      <c r="Z31" s="39"/>
      <c r="AA31" s="39"/>
      <c r="AB31" s="39"/>
      <c r="AC31" s="26">
        <v>11889000</v>
      </c>
      <c r="AE31" s="26">
        <f t="shared" si="1"/>
        <v>91.5</v>
      </c>
      <c r="AF31" s="35"/>
      <c r="AG31" s="31">
        <v>2</v>
      </c>
      <c r="AH31" s="31">
        <v>40</v>
      </c>
      <c r="AI31" s="29">
        <v>3</v>
      </c>
      <c r="AJ31" s="31">
        <v>1</v>
      </c>
      <c r="AK31" s="31">
        <v>14</v>
      </c>
      <c r="AL31" s="31">
        <v>25</v>
      </c>
      <c r="AM31" s="31">
        <v>1</v>
      </c>
      <c r="AN31" s="31">
        <v>0</v>
      </c>
      <c r="AO31" s="31">
        <v>0</v>
      </c>
      <c r="AP31" s="31">
        <v>1.5</v>
      </c>
      <c r="AQ31" s="31">
        <v>0</v>
      </c>
      <c r="AR31" s="31">
        <v>0</v>
      </c>
      <c r="AS31" s="31">
        <v>0</v>
      </c>
      <c r="AT31" s="31">
        <v>4</v>
      </c>
      <c r="AU31" s="26">
        <f>(VLOOKUP($AF$8,[3]!Prices[#Data],2,FALSE)*AF31)+(VLOOKUP($AG$8,[3]!Prices[#Data],2,FALSE)*AG31)+(VLOOKUP($AH$8,[3]!Prices[#Data],2,FALSE)*AH31)+(VLOOKUP($AI$8,[3]!Prices[#Data],2,FALSE)*AI31)+(VLOOKUP($AJ$8,[3]!Prices[#Data],2,FALSE)*AJ31)+(VLOOKUP($AK$8,[3]!Prices[#Data],2,FALSE)*AK31)+(VLOOKUP($AL$8,[3]!Prices[#Data],2,FALSE)*AL31)+(VLOOKUP($AM$8,[3]!Prices[#Data],2,FALSE)*AM31)+(VLOOKUP($AN$8,[3]!Prices[#Data],2,FALSE)*AN31)+(VLOOKUP($AO$8,[3]!Prices[#Data],2,FALSE)*AO31)+(VLOOKUP($AP$8,[3]!Prices[#Data],2,FALSE)*AP31)+(VLOOKUP($AT$8,[3]!Prices[#Data],2,FALSE)*AT31)+(VLOOKUP($AQ$8,[3]!Prices[#Data],2,FALSE)*AQ31)+(VLOOKUP($AR$8,[3]!Prices[#Data],2,FALSE)*AR31)+(VLOOKUP($AS$8,[3]!Prices[#Data],2,FALSE)*AS31)</f>
        <v>15144250</v>
      </c>
      <c r="AV31" s="26">
        <f t="shared" si="2"/>
        <v>4161149.9999999995</v>
      </c>
      <c r="AW31" s="30" t="str">
        <f t="shared" si="3"/>
        <v>Credit is above Limit. Requires HOTM approval</v>
      </c>
      <c r="AX31" s="30" t="str">
        <f>IFERROR(IF(VLOOKUP(C31,'[3]Overdue Credits'!$A:$F,6,0)&gt;2,"High Risk Customer",IF(VLOOKUP(C31,'[3]Overdue Credits'!$A:$F,6,0)&gt;0,"Medium Risk Customer","Low Risk Customer")),"Low Risk Customer")</f>
        <v>Low Risk Customer</v>
      </c>
      <c r="AY31" s="9"/>
      <c r="AZ31" s="9"/>
    </row>
    <row r="32" spans="1:52" ht="21" x14ac:dyDescent="0.4">
      <c r="A32" s="22">
        <v>203</v>
      </c>
      <c r="B32" s="32" t="s">
        <v>934</v>
      </c>
      <c r="C32" s="32" t="s">
        <v>739</v>
      </c>
      <c r="D32" s="32"/>
      <c r="E32" s="32" t="s">
        <v>740</v>
      </c>
      <c r="F32" s="32" t="s">
        <v>74</v>
      </c>
      <c r="G32" s="23">
        <v>80</v>
      </c>
      <c r="H32" s="39"/>
      <c r="I32" s="39"/>
      <c r="J32" s="39">
        <v>3</v>
      </c>
      <c r="K32" s="39">
        <v>1</v>
      </c>
      <c r="L32" s="39">
        <v>20</v>
      </c>
      <c r="M32" s="39">
        <v>0</v>
      </c>
      <c r="N32" s="39"/>
      <c r="O32" s="39">
        <v>47</v>
      </c>
      <c r="P32" s="39">
        <v>0</v>
      </c>
      <c r="Q32" s="39">
        <v>5</v>
      </c>
      <c r="R32" s="39"/>
      <c r="S32" s="39"/>
      <c r="T32" s="39"/>
      <c r="U32" s="39">
        <v>3</v>
      </c>
      <c r="V32" s="39">
        <v>2</v>
      </c>
      <c r="W32" s="39">
        <v>9</v>
      </c>
      <c r="X32" s="39">
        <v>30</v>
      </c>
      <c r="Y32" s="39"/>
      <c r="Z32" s="39"/>
      <c r="AA32" s="39"/>
      <c r="AB32" s="39"/>
      <c r="AC32" s="26">
        <v>14738500</v>
      </c>
      <c r="AE32" s="26">
        <f t="shared" si="1"/>
        <v>40.35</v>
      </c>
      <c r="AF32" s="35"/>
      <c r="AG32" s="31">
        <v>2</v>
      </c>
      <c r="AH32" s="31">
        <v>22</v>
      </c>
      <c r="AI32" s="29">
        <v>1</v>
      </c>
      <c r="AJ32" s="31"/>
      <c r="AK32" s="31">
        <v>7</v>
      </c>
      <c r="AL32" s="31">
        <v>3</v>
      </c>
      <c r="AM32" s="31">
        <v>1</v>
      </c>
      <c r="AN32" s="31">
        <v>0</v>
      </c>
      <c r="AO32" s="31">
        <v>0</v>
      </c>
      <c r="AP32" s="31">
        <v>1.35</v>
      </c>
      <c r="AQ32" s="31">
        <v>0</v>
      </c>
      <c r="AR32" s="31">
        <v>0</v>
      </c>
      <c r="AS32" s="31">
        <v>0</v>
      </c>
      <c r="AT32" s="31">
        <v>3</v>
      </c>
      <c r="AU32" s="26">
        <f>(VLOOKUP($AF$8,[3]!Prices[#Data],2,FALSE)*AF32)+(VLOOKUP($AG$8,[3]!Prices[#Data],2,FALSE)*AG32)+(VLOOKUP($AH$8,[3]!Prices[#Data],2,FALSE)*AH32)+(VLOOKUP($AI$8,[3]!Prices[#Data],2,FALSE)*AI32)+(VLOOKUP($AJ$8,[3]!Prices[#Data],2,FALSE)*AJ32)+(VLOOKUP($AK$8,[3]!Prices[#Data],2,FALSE)*AK32)+(VLOOKUP($AL$8,[3]!Prices[#Data],2,FALSE)*AL32)+(VLOOKUP($AM$8,[3]!Prices[#Data],2,FALSE)*AM32)+(VLOOKUP($AN$8,[3]!Prices[#Data],2,FALSE)*AN32)+(VLOOKUP($AO$8,[3]!Prices[#Data],2,FALSE)*AO32)+(VLOOKUP($AP$8,[3]!Prices[#Data],2,FALSE)*AP32)+(VLOOKUP($AT$8,[3]!Prices[#Data],2,FALSE)*AT32)+(VLOOKUP($AQ$8,[3]!Prices[#Data],2,FALSE)*AQ32)+(VLOOKUP($AR$8,[3]!Prices[#Data],2,FALSE)*AR32)+(VLOOKUP($AS$8,[3]!Prices[#Data],2,FALSE)*AS32)</f>
        <v>6703575</v>
      </c>
      <c r="AV32" s="26">
        <f t="shared" si="2"/>
        <v>5158475</v>
      </c>
      <c r="AW32" s="30" t="str">
        <f t="shared" si="3"/>
        <v>Credit is above Limit. Requires HOTM approval</v>
      </c>
      <c r="AX32" s="30" t="str">
        <f>IFERROR(IF(VLOOKUP(C32,'[3]Overdue Credits'!$A:$F,6,0)&gt;2,"High Risk Customer",IF(VLOOKUP(C32,'[3]Overdue Credits'!$A:$F,6,0)&gt;0,"Medium Risk Customer","Low Risk Customer")),"Low Risk Customer")</f>
        <v>Low Risk Customer</v>
      </c>
      <c r="AY32" s="9"/>
      <c r="AZ32" s="9"/>
    </row>
    <row r="33" spans="1:52" ht="21" x14ac:dyDescent="0.4">
      <c r="A33" s="22">
        <v>204</v>
      </c>
      <c r="B33" s="22" t="s">
        <v>934</v>
      </c>
      <c r="C33" s="22" t="s">
        <v>741</v>
      </c>
      <c r="D33" s="32"/>
      <c r="E33" s="32" t="s">
        <v>742</v>
      </c>
      <c r="F33" s="32" t="s">
        <v>67</v>
      </c>
      <c r="G33" s="23">
        <v>80</v>
      </c>
      <c r="H33" s="44"/>
      <c r="I33" s="44"/>
      <c r="J33" s="44">
        <v>2</v>
      </c>
      <c r="K33" s="44">
        <v>2</v>
      </c>
      <c r="L33" s="44">
        <v>5</v>
      </c>
      <c r="M33" s="44">
        <v>0</v>
      </c>
      <c r="N33" s="44"/>
      <c r="O33" s="44">
        <v>90</v>
      </c>
      <c r="P33" s="44">
        <v>0</v>
      </c>
      <c r="Q33" s="44">
        <v>30</v>
      </c>
      <c r="R33" s="44"/>
      <c r="S33" s="44"/>
      <c r="T33" s="44"/>
      <c r="U33" s="44">
        <v>0</v>
      </c>
      <c r="V33" s="44">
        <v>0</v>
      </c>
      <c r="W33" s="44">
        <v>6</v>
      </c>
      <c r="X33" s="44">
        <v>35</v>
      </c>
      <c r="Y33" s="44"/>
      <c r="Z33" s="44"/>
      <c r="AA33" s="44"/>
      <c r="AB33" s="44"/>
      <c r="AC33" s="26">
        <v>12575500</v>
      </c>
      <c r="AE33" s="26">
        <f t="shared" si="1"/>
        <v>49.5</v>
      </c>
      <c r="AF33" s="35"/>
      <c r="AG33" s="31">
        <v>5</v>
      </c>
      <c r="AH33" s="31">
        <v>20</v>
      </c>
      <c r="AI33" s="29">
        <v>1</v>
      </c>
      <c r="AJ33" s="31"/>
      <c r="AK33" s="31">
        <v>4</v>
      </c>
      <c r="AL33" s="31">
        <v>5</v>
      </c>
      <c r="AM33" s="31">
        <v>2</v>
      </c>
      <c r="AN33" s="31">
        <v>0</v>
      </c>
      <c r="AO33" s="31">
        <v>2</v>
      </c>
      <c r="AP33" s="31">
        <v>5.5</v>
      </c>
      <c r="AQ33" s="31">
        <v>0</v>
      </c>
      <c r="AR33" s="31">
        <v>0</v>
      </c>
      <c r="AS33" s="31">
        <v>0</v>
      </c>
      <c r="AT33" s="31">
        <v>5</v>
      </c>
      <c r="AU33" s="26">
        <f>(VLOOKUP($AF$8,[3]!Prices[#Data],2,FALSE)*AF33)+(VLOOKUP($AG$8,[3]!Prices[#Data],2,FALSE)*AG33)+(VLOOKUP($AH$8,[3]!Prices[#Data],2,FALSE)*AH33)+(VLOOKUP($AI$8,[3]!Prices[#Data],2,FALSE)*AI33)+(VLOOKUP($AJ$8,[3]!Prices[#Data],2,FALSE)*AJ33)+(VLOOKUP($AK$8,[3]!Prices[#Data],2,FALSE)*AK33)+(VLOOKUP($AL$8,[3]!Prices[#Data],2,FALSE)*AL33)+(VLOOKUP($AM$8,[3]!Prices[#Data],2,FALSE)*AM33)+(VLOOKUP($AN$8,[3]!Prices[#Data],2,FALSE)*AN33)+(VLOOKUP($AO$8,[3]!Prices[#Data],2,FALSE)*AO33)+(VLOOKUP($AP$8,[3]!Prices[#Data],2,FALSE)*AP33)+(VLOOKUP($AT$8,[3]!Prices[#Data],2,FALSE)*AT33)+(VLOOKUP($AQ$8,[3]!Prices[#Data],2,FALSE)*AQ33)+(VLOOKUP($AR$8,[3]!Prices[#Data],2,FALSE)*AR33)+(VLOOKUP($AS$8,[3]!Prices[#Data],2,FALSE)*AS33)</f>
        <v>7686250</v>
      </c>
      <c r="AV33" s="26">
        <f t="shared" si="2"/>
        <v>4401425</v>
      </c>
      <c r="AW33" s="30" t="str">
        <f t="shared" si="3"/>
        <v>Credit is above Limit. Requires HOTM approval</v>
      </c>
      <c r="AX33" s="30" t="str">
        <f>IFERROR(IF(VLOOKUP(C33,'[3]Overdue Credits'!$A:$F,6,0)&gt;2,"High Risk Customer",IF(VLOOKUP(C33,'[3]Overdue Credits'!$A:$F,6,0)&gt;0,"Medium Risk Customer","Low Risk Customer")),"Low Risk Customer")</f>
        <v>Low Risk Customer</v>
      </c>
      <c r="AY33" s="9"/>
      <c r="AZ33" s="9"/>
    </row>
    <row r="34" spans="1:52" ht="21" x14ac:dyDescent="0.4">
      <c r="A34" s="22">
        <v>205</v>
      </c>
      <c r="B34" s="32" t="s">
        <v>934</v>
      </c>
      <c r="C34" s="32" t="s">
        <v>743</v>
      </c>
      <c r="D34" s="32"/>
      <c r="E34" s="32" t="s">
        <v>744</v>
      </c>
      <c r="F34" s="32" t="s">
        <v>66</v>
      </c>
      <c r="G34" s="23">
        <v>80</v>
      </c>
      <c r="H34" s="39"/>
      <c r="I34" s="39"/>
      <c r="J34" s="39">
        <v>1</v>
      </c>
      <c r="K34" s="39">
        <v>0</v>
      </c>
      <c r="L34" s="39">
        <v>20</v>
      </c>
      <c r="M34" s="39">
        <v>1</v>
      </c>
      <c r="N34" s="39"/>
      <c r="O34" s="39">
        <v>20</v>
      </c>
      <c r="P34" s="39">
        <v>0</v>
      </c>
      <c r="Q34" s="39">
        <v>1</v>
      </c>
      <c r="R34" s="39"/>
      <c r="S34" s="39"/>
      <c r="T34" s="39"/>
      <c r="U34" s="39">
        <v>0</v>
      </c>
      <c r="V34" s="39">
        <v>1</v>
      </c>
      <c r="W34" s="39">
        <v>1</v>
      </c>
      <c r="X34" s="39">
        <v>25</v>
      </c>
      <c r="Y34" s="39"/>
      <c r="Z34" s="39"/>
      <c r="AA34" s="39"/>
      <c r="AB34" s="39"/>
      <c r="AC34" s="26">
        <v>13548000</v>
      </c>
      <c r="AE34" s="26">
        <f t="shared" si="1"/>
        <v>24.8</v>
      </c>
      <c r="AF34" s="35"/>
      <c r="AG34" s="31">
        <v>2</v>
      </c>
      <c r="AH34" s="31">
        <v>7</v>
      </c>
      <c r="AI34" s="29">
        <v>1</v>
      </c>
      <c r="AJ34" s="31">
        <v>2</v>
      </c>
      <c r="AK34" s="31">
        <v>9</v>
      </c>
      <c r="AL34" s="31">
        <v>1</v>
      </c>
      <c r="AM34" s="31">
        <v>0</v>
      </c>
      <c r="AN34" s="31">
        <v>0</v>
      </c>
      <c r="AO34" s="31">
        <v>0</v>
      </c>
      <c r="AP34" s="31">
        <v>1.8</v>
      </c>
      <c r="AQ34" s="31">
        <v>0</v>
      </c>
      <c r="AR34" s="31">
        <v>0</v>
      </c>
      <c r="AS34" s="31">
        <v>0</v>
      </c>
      <c r="AT34" s="31">
        <v>1</v>
      </c>
      <c r="AU34" s="26">
        <f>(VLOOKUP($AF$8,[3]!Prices[#Data],2,FALSE)*AF34)+(VLOOKUP($AG$8,[3]!Prices[#Data],2,FALSE)*AG34)+(VLOOKUP($AH$8,[3]!Prices[#Data],2,FALSE)*AH34)+(VLOOKUP($AI$8,[3]!Prices[#Data],2,FALSE)*AI34)+(VLOOKUP($AJ$8,[3]!Prices[#Data],2,FALSE)*AJ34)+(VLOOKUP($AK$8,[3]!Prices[#Data],2,FALSE)*AK34)+(VLOOKUP($AL$8,[3]!Prices[#Data],2,FALSE)*AL34)+(VLOOKUP($AM$8,[3]!Prices[#Data],2,FALSE)*AM34)+(VLOOKUP($AN$8,[3]!Prices[#Data],2,FALSE)*AN34)+(VLOOKUP($AO$8,[3]!Prices[#Data],2,FALSE)*AO34)+(VLOOKUP($AP$8,[3]!Prices[#Data],2,FALSE)*AP34)+(VLOOKUP($AT$8,[3]!Prices[#Data],2,FALSE)*AT34)+(VLOOKUP($AQ$8,[3]!Prices[#Data],2,FALSE)*AQ34)+(VLOOKUP($AR$8,[3]!Prices[#Data],2,FALSE)*AR34)+(VLOOKUP($AS$8,[3]!Prices[#Data],2,FALSE)*AS34)</f>
        <v>3861100</v>
      </c>
      <c r="AV34" s="26">
        <f t="shared" si="2"/>
        <v>4741800</v>
      </c>
      <c r="AW34" s="30" t="str">
        <f t="shared" si="3"/>
        <v>Credit is within Limit</v>
      </c>
      <c r="AX34" s="30" t="str">
        <f>IFERROR(IF(VLOOKUP(C34,'[3]Overdue Credits'!$A:$F,6,0)&gt;2,"High Risk Customer",IF(VLOOKUP(C34,'[3]Overdue Credits'!$A:$F,6,0)&gt;0,"Medium Risk Customer","Low Risk Customer")),"Low Risk Customer")</f>
        <v>Low Risk Customer</v>
      </c>
      <c r="AY34" s="9"/>
      <c r="AZ34" s="9"/>
    </row>
    <row r="35" spans="1:52" ht="21" x14ac:dyDescent="0.4">
      <c r="A35" s="22">
        <v>206</v>
      </c>
      <c r="B35" s="32" t="s">
        <v>934</v>
      </c>
      <c r="C35" s="32" t="s">
        <v>745</v>
      </c>
      <c r="D35" s="32"/>
      <c r="E35" s="32" t="s">
        <v>746</v>
      </c>
      <c r="F35" s="32" t="s">
        <v>74</v>
      </c>
      <c r="G35" s="23">
        <v>80</v>
      </c>
      <c r="H35" s="39"/>
      <c r="I35" s="39"/>
      <c r="J35" s="39">
        <v>3</v>
      </c>
      <c r="K35" s="39">
        <v>1</v>
      </c>
      <c r="L35" s="39">
        <v>5</v>
      </c>
      <c r="M35" s="39">
        <v>0</v>
      </c>
      <c r="N35" s="39"/>
      <c r="O35" s="39">
        <v>33</v>
      </c>
      <c r="P35" s="39">
        <v>0</v>
      </c>
      <c r="Q35" s="39">
        <v>2</v>
      </c>
      <c r="R35" s="39"/>
      <c r="S35" s="39"/>
      <c r="T35" s="39"/>
      <c r="U35" s="39">
        <v>2</v>
      </c>
      <c r="V35" s="39">
        <v>3</v>
      </c>
      <c r="W35" s="39">
        <v>6</v>
      </c>
      <c r="X35" s="39">
        <v>15</v>
      </c>
      <c r="Y35" s="39"/>
      <c r="Z35" s="39"/>
      <c r="AA35" s="39"/>
      <c r="AB35" s="39"/>
      <c r="AC35" s="26">
        <v>12564000</v>
      </c>
      <c r="AE35" s="26">
        <f t="shared" si="1"/>
        <v>24.45</v>
      </c>
      <c r="AF35" s="35"/>
      <c r="AG35" s="31">
        <v>2</v>
      </c>
      <c r="AH35" s="31">
        <v>11</v>
      </c>
      <c r="AI35" s="29">
        <v>1</v>
      </c>
      <c r="AJ35" s="31"/>
      <c r="AK35" s="31">
        <v>2</v>
      </c>
      <c r="AL35" s="31">
        <v>3</v>
      </c>
      <c r="AM35" s="31">
        <v>1</v>
      </c>
      <c r="AN35" s="31">
        <v>0</v>
      </c>
      <c r="AO35" s="31">
        <v>1</v>
      </c>
      <c r="AP35" s="31">
        <v>1.45</v>
      </c>
      <c r="AQ35" s="31">
        <v>0</v>
      </c>
      <c r="AR35" s="31">
        <v>0</v>
      </c>
      <c r="AS35" s="31">
        <v>0</v>
      </c>
      <c r="AT35" s="31">
        <v>2</v>
      </c>
      <c r="AU35" s="26">
        <f>(VLOOKUP($AF$8,[3]!Prices[#Data],2,FALSE)*AF35)+(VLOOKUP($AG$8,[3]!Prices[#Data],2,FALSE)*AG35)+(VLOOKUP($AH$8,[3]!Prices[#Data],2,FALSE)*AH35)+(VLOOKUP($AI$8,[3]!Prices[#Data],2,FALSE)*AI35)+(VLOOKUP($AJ$8,[3]!Prices[#Data],2,FALSE)*AJ35)+(VLOOKUP($AK$8,[3]!Prices[#Data],2,FALSE)*AK35)+(VLOOKUP($AL$8,[3]!Prices[#Data],2,FALSE)*AL35)+(VLOOKUP($AM$8,[3]!Prices[#Data],2,FALSE)*AM35)+(VLOOKUP($AN$8,[3]!Prices[#Data],2,FALSE)*AN35)+(VLOOKUP($AO$8,[3]!Prices[#Data],2,FALSE)*AO35)+(VLOOKUP($AP$8,[3]!Prices[#Data],2,FALSE)*AP35)+(VLOOKUP($AT$8,[3]!Prices[#Data],2,FALSE)*AT35)+(VLOOKUP($AQ$8,[3]!Prices[#Data],2,FALSE)*AQ35)+(VLOOKUP($AR$8,[3]!Prices[#Data],2,FALSE)*AR35)+(VLOOKUP($AS$8,[3]!Prices[#Data],2,FALSE)*AS35)</f>
        <v>3961525</v>
      </c>
      <c r="AV35" s="26">
        <f t="shared" si="2"/>
        <v>4397400</v>
      </c>
      <c r="AW35" s="30" t="str">
        <f t="shared" si="3"/>
        <v>Credit is within Limit</v>
      </c>
      <c r="AX35" s="30" t="str">
        <f>IFERROR(IF(VLOOKUP(C35,'[3]Overdue Credits'!$A:$F,6,0)&gt;2,"High Risk Customer",IF(VLOOKUP(C35,'[3]Overdue Credits'!$A:$F,6,0)&gt;0,"Medium Risk Customer","Low Risk Customer")),"Low Risk Customer")</f>
        <v>Low Risk Customer</v>
      </c>
      <c r="AY35" s="9"/>
      <c r="AZ35" s="9"/>
    </row>
    <row r="36" spans="1:52" ht="21" x14ac:dyDescent="0.4">
      <c r="A36" s="22">
        <v>207</v>
      </c>
      <c r="B36" s="32" t="s">
        <v>934</v>
      </c>
      <c r="C36" s="32" t="s">
        <v>877</v>
      </c>
      <c r="D36" s="32"/>
      <c r="E36" s="32" t="s">
        <v>878</v>
      </c>
      <c r="F36" s="32" t="s">
        <v>74</v>
      </c>
      <c r="G36" s="23">
        <v>550</v>
      </c>
      <c r="H36" s="39"/>
      <c r="I36" s="39"/>
      <c r="J36" s="39">
        <v>0</v>
      </c>
      <c r="K36" s="39">
        <v>0</v>
      </c>
      <c r="L36" s="39">
        <v>0</v>
      </c>
      <c r="M36" s="39">
        <v>0</v>
      </c>
      <c r="N36" s="39"/>
      <c r="O36" s="39">
        <v>0</v>
      </c>
      <c r="P36" s="39">
        <v>0</v>
      </c>
      <c r="Q36" s="39">
        <v>0</v>
      </c>
      <c r="R36" s="39"/>
      <c r="S36" s="39"/>
      <c r="T36" s="39"/>
      <c r="U36" s="39">
        <v>0</v>
      </c>
      <c r="V36" s="39">
        <v>0</v>
      </c>
      <c r="W36" s="39">
        <v>0</v>
      </c>
      <c r="X36" s="39">
        <v>0</v>
      </c>
      <c r="Y36" s="39"/>
      <c r="Z36" s="39"/>
      <c r="AA36" s="39"/>
      <c r="AB36" s="39"/>
      <c r="AC36" s="26">
        <v>85756500</v>
      </c>
      <c r="AE36" s="26">
        <f t="shared" si="1"/>
        <v>0</v>
      </c>
      <c r="AF36" s="35"/>
      <c r="AG36" s="31"/>
      <c r="AH36" s="31">
        <v>0</v>
      </c>
      <c r="AI36" s="29">
        <v>0</v>
      </c>
      <c r="AJ36" s="31"/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/>
      <c r="AQ36" s="31">
        <v>0</v>
      </c>
      <c r="AR36" s="31">
        <v>0</v>
      </c>
      <c r="AS36" s="31">
        <v>0</v>
      </c>
      <c r="AT36" s="31">
        <v>0</v>
      </c>
      <c r="AU36" s="26">
        <f>(VLOOKUP($AF$8,[3]!Prices[#Data],2,FALSE)*AF36)+(VLOOKUP($AG$8,[3]!Prices[#Data],2,FALSE)*AG36)+(VLOOKUP($AH$8,[3]!Prices[#Data],2,FALSE)*AH36)+(VLOOKUP($AI$8,[3]!Prices[#Data],2,FALSE)*AI36)+(VLOOKUP($AJ$8,[3]!Prices[#Data],2,FALSE)*AJ36)+(VLOOKUP($AK$8,[3]!Prices[#Data],2,FALSE)*AK36)+(VLOOKUP($AL$8,[3]!Prices[#Data],2,FALSE)*AL36)+(VLOOKUP($AM$8,[3]!Prices[#Data],2,FALSE)*AM36)+(VLOOKUP($AN$8,[3]!Prices[#Data],2,FALSE)*AN36)+(VLOOKUP($AO$8,[3]!Prices[#Data],2,FALSE)*AO36)+(VLOOKUP($AP$8,[3]!Prices[#Data],2,FALSE)*AP36)+(VLOOKUP($AT$8,[3]!Prices[#Data],2,FALSE)*AT36)+(VLOOKUP($AQ$8,[3]!Prices[#Data],2,FALSE)*AQ36)+(VLOOKUP($AR$8,[3]!Prices[#Data],2,FALSE)*AR36)+(VLOOKUP($AS$8,[3]!Prices[#Data],2,FALSE)*AS36)</f>
        <v>0</v>
      </c>
      <c r="AV36" s="26">
        <f t="shared" si="2"/>
        <v>30014774.999999996</v>
      </c>
      <c r="AW36" s="30" t="str">
        <f t="shared" si="3"/>
        <v xml:space="preserve"> </v>
      </c>
      <c r="AX36" s="30" t="str">
        <f>IFERROR(IF(VLOOKUP(C36,'[3]Overdue Credits'!$A:$F,6,0)&gt;2,"High Risk Customer",IF(VLOOKUP(C36,'[3]Overdue Credits'!$A:$F,6,0)&gt;0,"Medium Risk Customer","Low Risk Customer")),"Low Risk Customer")</f>
        <v>Low Risk Customer</v>
      </c>
      <c r="AY36" s="9"/>
      <c r="AZ36" s="9"/>
    </row>
    <row r="37" spans="1:52" ht="21" x14ac:dyDescent="0.4">
      <c r="A37" s="22">
        <v>208</v>
      </c>
      <c r="B37" s="32" t="s">
        <v>934</v>
      </c>
      <c r="C37" s="32" t="s">
        <v>747</v>
      </c>
      <c r="D37" s="32"/>
      <c r="E37" s="32" t="s">
        <v>748</v>
      </c>
      <c r="F37" s="32" t="s">
        <v>74</v>
      </c>
      <c r="G37" s="23">
        <v>130</v>
      </c>
      <c r="H37" s="39"/>
      <c r="I37" s="39"/>
      <c r="J37" s="39">
        <v>0</v>
      </c>
      <c r="K37" s="39">
        <v>0</v>
      </c>
      <c r="L37" s="39">
        <v>0</v>
      </c>
      <c r="M37" s="39">
        <v>0</v>
      </c>
      <c r="N37" s="39"/>
      <c r="O37" s="39">
        <v>0</v>
      </c>
      <c r="P37" s="39">
        <v>0</v>
      </c>
      <c r="Q37" s="39">
        <v>0</v>
      </c>
      <c r="R37" s="39"/>
      <c r="S37" s="39"/>
      <c r="T37" s="39"/>
      <c r="U37" s="39">
        <v>0</v>
      </c>
      <c r="V37" s="39">
        <v>0</v>
      </c>
      <c r="W37" s="39">
        <v>0</v>
      </c>
      <c r="X37" s="39">
        <v>0</v>
      </c>
      <c r="Y37" s="39"/>
      <c r="Z37" s="39"/>
      <c r="AA37" s="39"/>
      <c r="AB37" s="39"/>
      <c r="AC37" s="26">
        <v>23188500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26">
        <f>(VLOOKUP($AF$8,[3]!Prices[#Data],2,FALSE)*AF37)+(VLOOKUP($AG$8,[3]!Prices[#Data],2,FALSE)*AG37)+(VLOOKUP($AH$8,[3]!Prices[#Data],2,FALSE)*AH37)+(VLOOKUP($AI$8,[3]!Prices[#Data],2,FALSE)*AI37)+(VLOOKUP($AJ$8,[3]!Prices[#Data],2,FALSE)*AJ37)+(VLOOKUP($AK$8,[3]!Prices[#Data],2,FALSE)*AK37)+(VLOOKUP($AL$8,[3]!Prices[#Data],2,FALSE)*AL37)+(VLOOKUP($AM$8,[3]!Prices[#Data],2,FALSE)*AM37)+(VLOOKUP($AN$8,[3]!Prices[#Data],2,FALSE)*AN37)+(VLOOKUP($AO$8,[3]!Prices[#Data],2,FALSE)*AO37)+(VLOOKUP($AP$8,[3]!Prices[#Data],2,FALSE)*AP37)+(VLOOKUP($AT$8,[3]!Prices[#Data],2,FALSE)*AT37)+(VLOOKUP($AQ$8,[3]!Prices[#Data],2,FALSE)*AQ37)+(VLOOKUP($AR$8,[3]!Prices[#Data],2,FALSE)*AR37)+(VLOOKUP($AS$8,[3]!Prices[#Data],2,FALSE)*AS37)</f>
        <v>0</v>
      </c>
      <c r="AV37" s="26">
        <f t="shared" si="2"/>
        <v>8115974.9999999991</v>
      </c>
      <c r="AW37" s="30" t="str">
        <f t="shared" si="3"/>
        <v xml:space="preserve"> </v>
      </c>
      <c r="AX37" s="30" t="str">
        <f>IFERROR(IF(VLOOKUP(C37,'[3]Overdue Credits'!$A:$F,6,0)&gt;2,"High Risk Customer",IF(VLOOKUP(C37,'[3]Overdue Credits'!$A:$F,6,0)&gt;0,"Medium Risk Customer","Low Risk Customer")),"Low Risk Customer")</f>
        <v>Low Risk Customer</v>
      </c>
      <c r="AY37" s="9"/>
      <c r="AZ37" s="9"/>
    </row>
    <row r="38" spans="1:52" ht="21" x14ac:dyDescent="0.4">
      <c r="A38" s="22">
        <v>209</v>
      </c>
      <c r="B38" s="22" t="s">
        <v>934</v>
      </c>
      <c r="C38" s="22" t="s">
        <v>871</v>
      </c>
      <c r="D38" s="32"/>
      <c r="E38" s="32" t="s">
        <v>935</v>
      </c>
      <c r="F38" s="32" t="s">
        <v>936</v>
      </c>
      <c r="G38" s="23">
        <v>130</v>
      </c>
      <c r="H38" s="44"/>
      <c r="I38" s="44"/>
      <c r="J38" s="44">
        <v>2</v>
      </c>
      <c r="K38" s="44">
        <v>0</v>
      </c>
      <c r="L38" s="44">
        <v>10</v>
      </c>
      <c r="M38" s="44">
        <v>0</v>
      </c>
      <c r="N38" s="44"/>
      <c r="O38" s="44">
        <v>38</v>
      </c>
      <c r="P38" s="44">
        <v>0</v>
      </c>
      <c r="Q38" s="44">
        <v>5</v>
      </c>
      <c r="R38" s="44"/>
      <c r="S38" s="44"/>
      <c r="T38" s="44"/>
      <c r="U38" s="44"/>
      <c r="V38" s="44">
        <v>3</v>
      </c>
      <c r="W38" s="44">
        <v>7</v>
      </c>
      <c r="X38" s="44">
        <v>25</v>
      </c>
      <c r="Y38" s="44"/>
      <c r="Z38" s="44"/>
      <c r="AA38" s="44"/>
      <c r="AB38" s="44"/>
      <c r="AC38" s="26">
        <v>22900500</v>
      </c>
      <c r="AE38" s="26">
        <f t="shared" si="1"/>
        <v>26.3</v>
      </c>
      <c r="AF38" s="35"/>
      <c r="AG38" s="31">
        <v>1</v>
      </c>
      <c r="AH38" s="31">
        <v>15</v>
      </c>
      <c r="AI38" s="29">
        <v>1</v>
      </c>
      <c r="AJ38" s="31"/>
      <c r="AK38" s="31">
        <v>1</v>
      </c>
      <c r="AL38" s="31">
        <v>3</v>
      </c>
      <c r="AM38" s="31">
        <v>1.3</v>
      </c>
      <c r="AN38" s="31">
        <v>0</v>
      </c>
      <c r="AO38" s="31">
        <v>1</v>
      </c>
      <c r="AP38" s="31">
        <v>0</v>
      </c>
      <c r="AQ38" s="31">
        <v>0</v>
      </c>
      <c r="AR38" s="31"/>
      <c r="AS38" s="31">
        <v>0</v>
      </c>
      <c r="AT38" s="31">
        <v>3</v>
      </c>
      <c r="AU38" s="26">
        <f>(VLOOKUP($AF$8,[3]!Prices[#Data],2,FALSE)*AF38)+(VLOOKUP($AG$8,[3]!Prices[#Data],2,FALSE)*AG38)+(VLOOKUP($AH$8,[3]!Prices[#Data],2,FALSE)*AH38)+(VLOOKUP($AI$8,[3]!Prices[#Data],2,FALSE)*AI38)+(VLOOKUP($AJ$8,[3]!Prices[#Data],2,FALSE)*AJ38)+(VLOOKUP($AK$8,[3]!Prices[#Data],2,FALSE)*AK38)+(VLOOKUP($AL$8,[3]!Prices[#Data],2,FALSE)*AL38)+(VLOOKUP($AM$8,[3]!Prices[#Data],2,FALSE)*AM38)+(VLOOKUP($AN$8,[3]!Prices[#Data],2,FALSE)*AN38)+(VLOOKUP($AO$8,[3]!Prices[#Data],2,FALSE)*AO38)+(VLOOKUP($AP$8,[3]!Prices[#Data],2,FALSE)*AP38)+(VLOOKUP($AT$8,[3]!Prices[#Data],2,FALSE)*AT38)+(VLOOKUP($AQ$8,[3]!Prices[#Data],2,FALSE)*AQ38)+(VLOOKUP($AR$8,[3]!Prices[#Data],2,FALSE)*AR38)+(VLOOKUP($AS$8,[3]!Prices[#Data],2,FALSE)*AS38)</f>
        <v>4404600</v>
      </c>
      <c r="AV38" s="26">
        <f t="shared" si="2"/>
        <v>8015174.9999999991</v>
      </c>
      <c r="AW38" s="30" t="str">
        <f t="shared" si="3"/>
        <v>Credit is within Limit</v>
      </c>
      <c r="AX38" s="30" t="str">
        <f>IFERROR(IF(VLOOKUP(C38,'[3]Overdue Credits'!$A:$F,6,0)&gt;2,"High Risk Customer",IF(VLOOKUP(C38,'[3]Overdue Credits'!$A:$F,6,0)&gt;0,"Medium Risk Customer","Low Risk Customer")),"Low Risk Customer")</f>
        <v>Low Risk Customer</v>
      </c>
      <c r="AY38" s="9"/>
      <c r="AZ38" s="9"/>
    </row>
    <row r="39" spans="1:52" ht="21" x14ac:dyDescent="0.4">
      <c r="A39" s="22">
        <v>210</v>
      </c>
      <c r="B39" s="32" t="s">
        <v>934</v>
      </c>
      <c r="C39" s="32" t="s">
        <v>937</v>
      </c>
      <c r="D39" s="32"/>
      <c r="E39" s="32" t="s">
        <v>922</v>
      </c>
      <c r="F39" s="32" t="s">
        <v>74</v>
      </c>
      <c r="G39" s="23">
        <v>250</v>
      </c>
      <c r="H39" s="39"/>
      <c r="I39" s="39"/>
      <c r="J39" s="39">
        <v>1</v>
      </c>
      <c r="K39" s="39">
        <v>1</v>
      </c>
      <c r="L39" s="39">
        <v>10</v>
      </c>
      <c r="M39" s="39"/>
      <c r="N39" s="39"/>
      <c r="O39" s="39">
        <v>70</v>
      </c>
      <c r="P39" s="39"/>
      <c r="Q39" s="39">
        <v>1</v>
      </c>
      <c r="R39" s="39"/>
      <c r="S39" s="39"/>
      <c r="T39" s="39"/>
      <c r="U39" s="39"/>
      <c r="V39" s="39"/>
      <c r="W39" s="39">
        <v>9</v>
      </c>
      <c r="X39" s="39">
        <v>28</v>
      </c>
      <c r="Y39" s="39"/>
      <c r="Z39" s="39"/>
      <c r="AA39" s="39"/>
      <c r="AB39" s="39"/>
      <c r="AC39" s="26">
        <v>45638500</v>
      </c>
      <c r="AE39" s="26">
        <f t="shared" si="1"/>
        <v>40</v>
      </c>
      <c r="AF39" s="35"/>
      <c r="AG39" s="31">
        <v>1</v>
      </c>
      <c r="AH39" s="31">
        <v>15</v>
      </c>
      <c r="AI39" s="29"/>
      <c r="AJ39" s="31"/>
      <c r="AK39" s="31">
        <v>5</v>
      </c>
      <c r="AL39" s="31">
        <v>10</v>
      </c>
      <c r="AM39" s="31"/>
      <c r="AN39" s="31"/>
      <c r="AO39" s="31"/>
      <c r="AP39" s="31">
        <v>5</v>
      </c>
      <c r="AQ39" s="31"/>
      <c r="AR39" s="31"/>
      <c r="AS39" s="31"/>
      <c r="AT39" s="31">
        <v>4</v>
      </c>
      <c r="AU39" s="26">
        <f>(VLOOKUP($AF$8,[3]!Prices[#Data],2,FALSE)*AF39)+(VLOOKUP($AG$8,[3]!Prices[#Data],2,FALSE)*AG39)+(VLOOKUP($AH$8,[3]!Prices[#Data],2,FALSE)*AH39)+(VLOOKUP($AI$8,[3]!Prices[#Data],2,FALSE)*AI39)+(VLOOKUP($AJ$8,[3]!Prices[#Data],2,FALSE)*AJ39)+(VLOOKUP($AK$8,[3]!Prices[#Data],2,FALSE)*AK39)+(VLOOKUP($AL$8,[3]!Prices[#Data],2,FALSE)*AL39)+(VLOOKUP($AM$8,[3]!Prices[#Data],2,FALSE)*AM39)+(VLOOKUP($AN$8,[3]!Prices[#Data],2,FALSE)*AN39)+(VLOOKUP($AO$8,[3]!Prices[#Data],2,FALSE)*AO39)+(VLOOKUP($AP$8,[3]!Prices[#Data],2,FALSE)*AP39)+(VLOOKUP($AT$8,[3]!Prices[#Data],2,FALSE)*AT39)+(VLOOKUP($AQ$8,[3]!Prices[#Data],2,FALSE)*AQ39)+(VLOOKUP($AR$8,[3]!Prices[#Data],2,FALSE)*AR39)+(VLOOKUP($AS$8,[3]!Prices[#Data],2,FALSE)*AS39)</f>
        <v>6106000</v>
      </c>
      <c r="AV39" s="26">
        <f t="shared" si="2"/>
        <v>15973474.999999998</v>
      </c>
      <c r="AW39" s="30" t="str">
        <f t="shared" si="3"/>
        <v>Credit is within Limit</v>
      </c>
      <c r="AX39" s="30" t="str">
        <f>IFERROR(IF(VLOOKUP(C39,'[3]Overdue Credits'!$A:$F,6,0)&gt;2,"High Risk Customer",IF(VLOOKUP(C39,'[3]Overdue Credits'!$A:$F,6,0)&gt;0,"Medium Risk Customer","Low Risk Customer")),"Low Risk Customer")</f>
        <v>Low Risk Customer</v>
      </c>
      <c r="AY39" s="9"/>
      <c r="AZ39" s="9"/>
    </row>
    <row r="40" spans="1:52" ht="21" x14ac:dyDescent="0.4">
      <c r="A40" s="22">
        <v>211</v>
      </c>
      <c r="B40" s="32" t="s">
        <v>934</v>
      </c>
      <c r="C40" s="32" t="s">
        <v>749</v>
      </c>
      <c r="D40" s="32"/>
      <c r="E40" s="32" t="s">
        <v>750</v>
      </c>
      <c r="F40" s="32" t="s">
        <v>392</v>
      </c>
      <c r="G40" s="23">
        <v>105</v>
      </c>
      <c r="H40" s="39"/>
      <c r="I40" s="39"/>
      <c r="J40" s="39">
        <v>15</v>
      </c>
      <c r="K40" s="39">
        <v>2</v>
      </c>
      <c r="L40" s="39">
        <v>9</v>
      </c>
      <c r="M40" s="39">
        <v>1</v>
      </c>
      <c r="N40" s="39"/>
      <c r="O40" s="39">
        <v>140</v>
      </c>
      <c r="P40" s="39">
        <v>10</v>
      </c>
      <c r="Q40" s="39">
        <v>50</v>
      </c>
      <c r="R40" s="39"/>
      <c r="S40" s="39"/>
      <c r="T40" s="39"/>
      <c r="U40" s="39">
        <v>8</v>
      </c>
      <c r="V40" s="39">
        <v>10</v>
      </c>
      <c r="W40" s="39">
        <v>20</v>
      </c>
      <c r="X40" s="39">
        <v>110</v>
      </c>
      <c r="Y40" s="39"/>
      <c r="Z40" s="39"/>
      <c r="AA40" s="39"/>
      <c r="AB40" s="39"/>
      <c r="AC40" s="26">
        <v>17586500</v>
      </c>
      <c r="AE40" s="26">
        <f t="shared" si="1"/>
        <v>109.2</v>
      </c>
      <c r="AF40" s="35"/>
      <c r="AG40" s="31">
        <v>3</v>
      </c>
      <c r="AH40" s="31">
        <v>72</v>
      </c>
      <c r="AI40" s="29">
        <v>1</v>
      </c>
      <c r="AJ40" s="31"/>
      <c r="AK40" s="31">
        <v>6.5</v>
      </c>
      <c r="AL40" s="31">
        <v>20</v>
      </c>
      <c r="AM40" s="31">
        <v>1.2</v>
      </c>
      <c r="AN40" s="31">
        <v>0</v>
      </c>
      <c r="AO40" s="31">
        <v>2</v>
      </c>
      <c r="AP40" s="31">
        <v>2</v>
      </c>
      <c r="AQ40" s="31">
        <v>0</v>
      </c>
      <c r="AR40" s="31">
        <v>0</v>
      </c>
      <c r="AS40" s="31">
        <v>0</v>
      </c>
      <c r="AT40" s="31">
        <v>1.5</v>
      </c>
      <c r="AU40" s="26">
        <f>(VLOOKUP($AF$8,[3]!Prices[#Data],2,FALSE)*AF40)+(VLOOKUP($AG$8,[3]!Prices[#Data],2,FALSE)*AG40)+(VLOOKUP($AH$8,[3]!Prices[#Data],2,FALSE)*AH40)+(VLOOKUP($AI$8,[3]!Prices[#Data],2,FALSE)*AI40)+(VLOOKUP($AJ$8,[3]!Prices[#Data],2,FALSE)*AJ40)+(VLOOKUP($AK$8,[3]!Prices[#Data],2,FALSE)*AK40)+(VLOOKUP($AL$8,[3]!Prices[#Data],2,FALSE)*AL40)+(VLOOKUP($AM$8,[3]!Prices[#Data],2,FALSE)*AM40)+(VLOOKUP($AN$8,[3]!Prices[#Data],2,FALSE)*AN40)+(VLOOKUP($AO$8,[3]!Prices[#Data],2,FALSE)*AO40)+(VLOOKUP($AP$8,[3]!Prices[#Data],2,FALSE)*AP40)+(VLOOKUP($AT$8,[3]!Prices[#Data],2,FALSE)*AT40)+(VLOOKUP($AQ$8,[3]!Prices[#Data],2,FALSE)*AQ40)+(VLOOKUP($AR$8,[3]!Prices[#Data],2,FALSE)*AR40)+(VLOOKUP($AS$8,[3]!Prices[#Data],2,FALSE)*AS40)</f>
        <v>19018400</v>
      </c>
      <c r="AV40" s="26">
        <f t="shared" si="2"/>
        <v>6155275</v>
      </c>
      <c r="AW40" s="30" t="str">
        <f t="shared" si="3"/>
        <v>Credit is above Limit. Requires HOTM approval</v>
      </c>
      <c r="AX40" s="30" t="str">
        <f>IFERROR(IF(VLOOKUP(C40,'[3]Overdue Credits'!$A:$F,6,0)&gt;2,"High Risk Customer",IF(VLOOKUP(C40,'[3]Overdue Credits'!$A:$F,6,0)&gt;0,"Medium Risk Customer","Low Risk Customer")),"Low Risk Customer")</f>
        <v>Low Risk Customer</v>
      </c>
      <c r="AY40" s="9"/>
      <c r="AZ40" s="9"/>
    </row>
    <row r="41" spans="1:52" ht="21" x14ac:dyDescent="0.4">
      <c r="A41" s="22">
        <v>212</v>
      </c>
      <c r="B41" s="32" t="s">
        <v>934</v>
      </c>
      <c r="C41" s="32" t="s">
        <v>751</v>
      </c>
      <c r="D41" s="32"/>
      <c r="E41" s="32" t="s">
        <v>752</v>
      </c>
      <c r="F41" s="32" t="s">
        <v>392</v>
      </c>
      <c r="G41" s="23">
        <v>130</v>
      </c>
      <c r="H41" s="39"/>
      <c r="I41" s="39"/>
      <c r="J41" s="39">
        <v>26</v>
      </c>
      <c r="K41" s="39">
        <v>1</v>
      </c>
      <c r="L41" s="39">
        <v>40</v>
      </c>
      <c r="M41" s="39">
        <v>1</v>
      </c>
      <c r="N41" s="39"/>
      <c r="O41" s="39">
        <v>120</v>
      </c>
      <c r="P41" s="39">
        <v>5</v>
      </c>
      <c r="Q41" s="39">
        <v>22</v>
      </c>
      <c r="R41" s="39"/>
      <c r="S41" s="39"/>
      <c r="T41" s="39"/>
      <c r="U41" s="39">
        <v>5</v>
      </c>
      <c r="V41" s="39">
        <v>10</v>
      </c>
      <c r="W41" s="39">
        <v>17</v>
      </c>
      <c r="X41" s="39">
        <v>110</v>
      </c>
      <c r="Y41" s="39"/>
      <c r="Z41" s="39"/>
      <c r="AA41" s="39"/>
      <c r="AB41" s="39"/>
      <c r="AC41" s="26">
        <v>22380500</v>
      </c>
      <c r="AE41" s="26">
        <f t="shared" si="1"/>
        <v>109</v>
      </c>
      <c r="AF41" s="35"/>
      <c r="AG41" s="31">
        <v>5</v>
      </c>
      <c r="AH41" s="31">
        <v>55</v>
      </c>
      <c r="AI41" s="29">
        <v>1</v>
      </c>
      <c r="AJ41" s="31">
        <v>10</v>
      </c>
      <c r="AK41" s="31">
        <v>16</v>
      </c>
      <c r="AL41" s="31">
        <v>14</v>
      </c>
      <c r="AM41" s="31">
        <v>0</v>
      </c>
      <c r="AN41" s="31">
        <v>0</v>
      </c>
      <c r="AO41" s="31">
        <v>1</v>
      </c>
      <c r="AP41" s="31">
        <v>2</v>
      </c>
      <c r="AQ41" s="31">
        <v>0</v>
      </c>
      <c r="AR41" s="31">
        <v>0</v>
      </c>
      <c r="AS41" s="31">
        <v>0</v>
      </c>
      <c r="AT41" s="31">
        <v>5</v>
      </c>
      <c r="AU41" s="26">
        <f>(VLOOKUP($AF$8,[3]!Prices[#Data],2,FALSE)*AF41)+(VLOOKUP($AG$8,[3]!Prices[#Data],2,FALSE)*AG41)+(VLOOKUP($AH$8,[3]!Prices[#Data],2,FALSE)*AH41)+(VLOOKUP($AI$8,[3]!Prices[#Data],2,FALSE)*AI41)+(VLOOKUP($AJ$8,[3]!Prices[#Data],2,FALSE)*AJ41)+(VLOOKUP($AK$8,[3]!Prices[#Data],2,FALSE)*AK41)+(VLOOKUP($AL$8,[3]!Prices[#Data],2,FALSE)*AL41)+(VLOOKUP($AM$8,[3]!Prices[#Data],2,FALSE)*AM41)+(VLOOKUP($AN$8,[3]!Prices[#Data],2,FALSE)*AN41)+(VLOOKUP($AO$8,[3]!Prices[#Data],2,FALSE)*AO41)+(VLOOKUP($AP$8,[3]!Prices[#Data],2,FALSE)*AP41)+(VLOOKUP($AT$8,[3]!Prices[#Data],2,FALSE)*AT41)+(VLOOKUP($AQ$8,[3]!Prices[#Data],2,FALSE)*AQ41)+(VLOOKUP($AR$8,[3]!Prices[#Data],2,FALSE)*AR41)+(VLOOKUP($AS$8,[3]!Prices[#Data],2,FALSE)*AS41)</f>
        <v>18018000</v>
      </c>
      <c r="AV41" s="26">
        <f t="shared" si="2"/>
        <v>7833174.9999999991</v>
      </c>
      <c r="AW41" s="30" t="str">
        <f t="shared" si="3"/>
        <v>Credit is above Limit. Requires HOTM approval</v>
      </c>
      <c r="AX41" s="30" t="str">
        <f>IFERROR(IF(VLOOKUP(C41,'[3]Overdue Credits'!$A:$F,6,0)&gt;2,"High Risk Customer",IF(VLOOKUP(C41,'[3]Overdue Credits'!$A:$F,6,0)&gt;0,"Medium Risk Customer","Low Risk Customer")),"Low Risk Customer")</f>
        <v>Low Risk Customer</v>
      </c>
      <c r="AY41" s="9"/>
      <c r="AZ41" s="9"/>
    </row>
    <row r="42" spans="1:52" ht="21" x14ac:dyDescent="0.4">
      <c r="A42" s="22">
        <v>213</v>
      </c>
      <c r="B42" s="32" t="s">
        <v>934</v>
      </c>
      <c r="C42" s="32" t="s">
        <v>753</v>
      </c>
      <c r="D42" s="32"/>
      <c r="E42" s="32" t="s">
        <v>754</v>
      </c>
      <c r="F42" s="32" t="s">
        <v>74</v>
      </c>
      <c r="G42" s="23">
        <v>1100</v>
      </c>
      <c r="H42" s="39"/>
      <c r="I42" s="39"/>
      <c r="J42" s="39">
        <v>2</v>
      </c>
      <c r="K42" s="39">
        <v>1</v>
      </c>
      <c r="L42" s="39">
        <v>8</v>
      </c>
      <c r="M42" s="39">
        <v>0</v>
      </c>
      <c r="N42" s="39"/>
      <c r="O42" s="39">
        <v>77</v>
      </c>
      <c r="P42" s="39">
        <v>0</v>
      </c>
      <c r="Q42" s="39">
        <v>3</v>
      </c>
      <c r="R42" s="39"/>
      <c r="S42" s="39"/>
      <c r="T42" s="39"/>
      <c r="U42" s="39">
        <v>3</v>
      </c>
      <c r="V42" s="39">
        <v>1</v>
      </c>
      <c r="W42" s="39">
        <v>8</v>
      </c>
      <c r="X42" s="39">
        <v>42</v>
      </c>
      <c r="Y42" s="39"/>
      <c r="Z42" s="39"/>
      <c r="AA42" s="39"/>
      <c r="AB42" s="39"/>
      <c r="AC42" s="26">
        <v>203750000</v>
      </c>
      <c r="AE42" s="26">
        <f t="shared" si="1"/>
        <v>42</v>
      </c>
      <c r="AF42" s="35"/>
      <c r="AG42" s="31">
        <v>2</v>
      </c>
      <c r="AH42" s="31">
        <v>10</v>
      </c>
      <c r="AI42" s="29">
        <v>1</v>
      </c>
      <c r="AJ42" s="31"/>
      <c r="AK42" s="31">
        <v>10</v>
      </c>
      <c r="AL42" s="31">
        <v>10</v>
      </c>
      <c r="AM42" s="31">
        <v>4</v>
      </c>
      <c r="AN42" s="31">
        <v>0</v>
      </c>
      <c r="AO42" s="31">
        <v>1.2</v>
      </c>
      <c r="AP42" s="31">
        <v>1</v>
      </c>
      <c r="AQ42" s="31">
        <v>0</v>
      </c>
      <c r="AR42" s="31">
        <v>0</v>
      </c>
      <c r="AS42" s="31">
        <v>0</v>
      </c>
      <c r="AT42" s="31">
        <v>2.8</v>
      </c>
      <c r="AU42" s="26">
        <f>(VLOOKUP($AF$8,[3]!Prices[#Data],2,FALSE)*AF42)+(VLOOKUP($AG$8,[3]!Prices[#Data],2,FALSE)*AG42)+(VLOOKUP($AH$8,[3]!Prices[#Data],2,FALSE)*AH42)+(VLOOKUP($AI$8,[3]!Prices[#Data],2,FALSE)*AI42)+(VLOOKUP($AJ$8,[3]!Prices[#Data],2,FALSE)*AJ42)+(VLOOKUP($AK$8,[3]!Prices[#Data],2,FALSE)*AK42)+(VLOOKUP($AL$8,[3]!Prices[#Data],2,FALSE)*AL42)+(VLOOKUP($AM$8,[3]!Prices[#Data],2,FALSE)*AM42)+(VLOOKUP($AN$8,[3]!Prices[#Data],2,FALSE)*AN42)+(VLOOKUP($AO$8,[3]!Prices[#Data],2,FALSE)*AO42)+(VLOOKUP($AP$8,[3]!Prices[#Data],2,FALSE)*AP42)+(VLOOKUP($AT$8,[3]!Prices[#Data],2,FALSE)*AT42)+(VLOOKUP($AQ$8,[3]!Prices[#Data],2,FALSE)*AQ42)+(VLOOKUP($AR$8,[3]!Prices[#Data],2,FALSE)*AR42)+(VLOOKUP($AS$8,[3]!Prices[#Data],2,FALSE)*AS42)</f>
        <v>6497200</v>
      </c>
      <c r="AV42" s="26">
        <f t="shared" si="2"/>
        <v>71312500</v>
      </c>
      <c r="AW42" s="30" t="str">
        <f t="shared" si="3"/>
        <v>Credit is within Limit</v>
      </c>
      <c r="AX42" s="30" t="str">
        <f>IFERROR(IF(VLOOKUP(C42,'[3]Overdue Credits'!$A:$F,6,0)&gt;2,"High Risk Customer",IF(VLOOKUP(C42,'[3]Overdue Credits'!$A:$F,6,0)&gt;0,"Medium Risk Customer","Low Risk Customer")),"Low Risk Customer")</f>
        <v>Low Risk Customer</v>
      </c>
      <c r="AY42" s="9"/>
      <c r="AZ42" s="9"/>
    </row>
    <row r="43" spans="1:52" ht="21" x14ac:dyDescent="0.4">
      <c r="A43" s="22">
        <v>214</v>
      </c>
      <c r="B43" s="22" t="s">
        <v>934</v>
      </c>
      <c r="C43" s="22" t="s">
        <v>755</v>
      </c>
      <c r="D43" s="32"/>
      <c r="E43" s="32" t="s">
        <v>756</v>
      </c>
      <c r="F43" s="32" t="s">
        <v>67</v>
      </c>
      <c r="G43" s="23">
        <v>1100</v>
      </c>
      <c r="H43" s="44"/>
      <c r="I43" s="44"/>
      <c r="J43" s="44">
        <v>10</v>
      </c>
      <c r="K43" s="44">
        <v>1</v>
      </c>
      <c r="L43" s="44">
        <v>5</v>
      </c>
      <c r="M43" s="44">
        <v>0</v>
      </c>
      <c r="N43" s="44"/>
      <c r="O43" s="44">
        <v>71</v>
      </c>
      <c r="P43" s="44">
        <v>0</v>
      </c>
      <c r="Q43" s="44">
        <v>5</v>
      </c>
      <c r="R43" s="44"/>
      <c r="S43" s="44"/>
      <c r="T43" s="44"/>
      <c r="U43" s="44">
        <v>1</v>
      </c>
      <c r="V43" s="44">
        <v>3</v>
      </c>
      <c r="W43" s="44">
        <v>4</v>
      </c>
      <c r="X43" s="44">
        <v>65</v>
      </c>
      <c r="Y43" s="44"/>
      <c r="Z43" s="44"/>
      <c r="AA43" s="44"/>
      <c r="AB43" s="44"/>
      <c r="AC43" s="26">
        <v>208098000</v>
      </c>
      <c r="AE43" s="26">
        <f t="shared" si="1"/>
        <v>49.1</v>
      </c>
      <c r="AF43" s="35"/>
      <c r="AG43" s="31">
        <v>2</v>
      </c>
      <c r="AH43" s="31">
        <v>20</v>
      </c>
      <c r="AI43" s="29">
        <v>1</v>
      </c>
      <c r="AJ43" s="31"/>
      <c r="AK43" s="31">
        <v>10</v>
      </c>
      <c r="AL43" s="31">
        <v>12</v>
      </c>
      <c r="AM43" s="31">
        <v>1.1000000000000001</v>
      </c>
      <c r="AN43" s="31">
        <v>0</v>
      </c>
      <c r="AO43" s="31">
        <v>1</v>
      </c>
      <c r="AP43" s="31">
        <v>1</v>
      </c>
      <c r="AQ43" s="31">
        <v>0</v>
      </c>
      <c r="AR43" s="31">
        <v>0</v>
      </c>
      <c r="AS43" s="31">
        <v>0</v>
      </c>
      <c r="AT43" s="31">
        <v>1</v>
      </c>
      <c r="AU43" s="26">
        <f>(VLOOKUP($AF$8,[3]!Prices[#Data],2,FALSE)*AF43)+(VLOOKUP($AG$8,[3]!Prices[#Data],2,FALSE)*AG43)+(VLOOKUP($AH$8,[3]!Prices[#Data],2,FALSE)*AH43)+(VLOOKUP($AI$8,[3]!Prices[#Data],2,FALSE)*AI43)+(VLOOKUP($AJ$8,[3]!Prices[#Data],2,FALSE)*AJ43)+(VLOOKUP($AK$8,[3]!Prices[#Data],2,FALSE)*AK43)+(VLOOKUP($AL$8,[3]!Prices[#Data],2,FALSE)*AL43)+(VLOOKUP($AM$8,[3]!Prices[#Data],2,FALSE)*AM43)+(VLOOKUP($AN$8,[3]!Prices[#Data],2,FALSE)*AN43)+(VLOOKUP($AO$8,[3]!Prices[#Data],2,FALSE)*AO43)+(VLOOKUP($AP$8,[3]!Prices[#Data],2,FALSE)*AP43)+(VLOOKUP($AT$8,[3]!Prices[#Data],2,FALSE)*AT43)+(VLOOKUP($AQ$8,[3]!Prices[#Data],2,FALSE)*AQ43)+(VLOOKUP($AR$8,[3]!Prices[#Data],2,FALSE)*AR43)+(VLOOKUP($AS$8,[3]!Prices[#Data],2,FALSE)*AS43)</f>
        <v>8055200</v>
      </c>
      <c r="AV43" s="26">
        <f t="shared" si="2"/>
        <v>72834300</v>
      </c>
      <c r="AW43" s="30" t="str">
        <f t="shared" si="3"/>
        <v>Credit is within Limit</v>
      </c>
      <c r="AX43" s="30" t="str">
        <f>IFERROR(IF(VLOOKUP(C43,'[3]Overdue Credits'!$A:$F,6,0)&gt;2,"High Risk Customer",IF(VLOOKUP(C43,'[3]Overdue Credits'!$A:$F,6,0)&gt;0,"Medium Risk Customer","Low Risk Customer")),"Low Risk Customer")</f>
        <v>Low Risk Customer</v>
      </c>
      <c r="AY43" s="9"/>
      <c r="AZ43" s="9"/>
    </row>
    <row r="44" spans="1:52" ht="21" x14ac:dyDescent="0.4">
      <c r="A44" s="22">
        <v>215</v>
      </c>
      <c r="B44" s="32" t="s">
        <v>934</v>
      </c>
      <c r="C44" s="32" t="s">
        <v>757</v>
      </c>
      <c r="D44" s="32"/>
      <c r="E44" s="32" t="s">
        <v>758</v>
      </c>
      <c r="F44" s="32" t="s">
        <v>67</v>
      </c>
      <c r="G44" s="23">
        <v>250</v>
      </c>
      <c r="H44" s="39"/>
      <c r="I44" s="39"/>
      <c r="J44" s="39">
        <v>10</v>
      </c>
      <c r="K44" s="39">
        <v>1</v>
      </c>
      <c r="L44" s="39">
        <v>6</v>
      </c>
      <c r="M44" s="39">
        <v>0</v>
      </c>
      <c r="N44" s="39"/>
      <c r="O44" s="39">
        <v>90</v>
      </c>
      <c r="P44" s="39">
        <v>0</v>
      </c>
      <c r="Q44" s="39">
        <v>4</v>
      </c>
      <c r="R44" s="39"/>
      <c r="S44" s="39"/>
      <c r="T44" s="39"/>
      <c r="U44" s="39">
        <v>3</v>
      </c>
      <c r="V44" s="39">
        <v>5</v>
      </c>
      <c r="W44" s="39">
        <v>5</v>
      </c>
      <c r="X44" s="39">
        <v>61</v>
      </c>
      <c r="Y44" s="39"/>
      <c r="Z44" s="39"/>
      <c r="AA44" s="39"/>
      <c r="AB44" s="39"/>
      <c r="AC44" s="26">
        <v>45079000</v>
      </c>
      <c r="AE44" s="26">
        <f t="shared" si="1"/>
        <v>56.8</v>
      </c>
      <c r="AF44" s="35"/>
      <c r="AG44" s="31">
        <v>2</v>
      </c>
      <c r="AH44" s="31">
        <v>25</v>
      </c>
      <c r="AI44" s="29">
        <v>3</v>
      </c>
      <c r="AJ44" s="31">
        <v>1</v>
      </c>
      <c r="AK44" s="31">
        <v>4</v>
      </c>
      <c r="AL44" s="31">
        <v>6</v>
      </c>
      <c r="AM44" s="31">
        <v>4</v>
      </c>
      <c r="AN44" s="31">
        <v>0</v>
      </c>
      <c r="AO44" s="31">
        <v>1</v>
      </c>
      <c r="AP44" s="31">
        <v>1.8</v>
      </c>
      <c r="AQ44" s="31">
        <v>0</v>
      </c>
      <c r="AR44" s="31">
        <v>0</v>
      </c>
      <c r="AS44" s="31">
        <v>0</v>
      </c>
      <c r="AT44" s="31">
        <v>9</v>
      </c>
      <c r="AU44" s="26">
        <f>(VLOOKUP($AF$8,[3]!Prices[#Data],2,FALSE)*AF44)+(VLOOKUP($AG$8,[3]!Prices[#Data],2,FALSE)*AG44)+(VLOOKUP($AH$8,[3]!Prices[#Data],2,FALSE)*AH44)+(VLOOKUP($AI$8,[3]!Prices[#Data],2,FALSE)*AI44)+(VLOOKUP($AJ$8,[3]!Prices[#Data],2,FALSE)*AJ44)+(VLOOKUP($AK$8,[3]!Prices[#Data],2,FALSE)*AK44)+(VLOOKUP($AL$8,[3]!Prices[#Data],2,FALSE)*AL44)+(VLOOKUP($AM$8,[3]!Prices[#Data],2,FALSE)*AM44)+(VLOOKUP($AN$8,[3]!Prices[#Data],2,FALSE)*AN44)+(VLOOKUP($AO$8,[3]!Prices[#Data],2,FALSE)*AO44)+(VLOOKUP($AP$8,[3]!Prices[#Data],2,FALSE)*AP44)+(VLOOKUP($AT$8,[3]!Prices[#Data],2,FALSE)*AT44)+(VLOOKUP($AQ$8,[3]!Prices[#Data],2,FALSE)*AQ44)+(VLOOKUP($AR$8,[3]!Prices[#Data],2,FALSE)*AR44)+(VLOOKUP($AS$8,[3]!Prices[#Data],2,FALSE)*AS44)</f>
        <v>9063100</v>
      </c>
      <c r="AV44" s="26">
        <f t="shared" si="2"/>
        <v>15777649.999999998</v>
      </c>
      <c r="AW44" s="30" t="str">
        <f t="shared" si="3"/>
        <v>Credit is within Limit</v>
      </c>
      <c r="AX44" s="30" t="str">
        <f>IFERROR(IF(VLOOKUP(C44,'[3]Overdue Credits'!$A:$F,6,0)&gt;2,"High Risk Customer",IF(VLOOKUP(C44,'[3]Overdue Credits'!$A:$F,6,0)&gt;0,"Medium Risk Customer","Low Risk Customer")),"Low Risk Customer")</f>
        <v>Low Risk Customer</v>
      </c>
      <c r="AY44" s="9"/>
      <c r="AZ44" s="9"/>
    </row>
    <row r="45" spans="1:52" ht="21" x14ac:dyDescent="0.4">
      <c r="A45" s="22">
        <v>216</v>
      </c>
      <c r="B45" s="32" t="s">
        <v>934</v>
      </c>
      <c r="C45" s="32" t="s">
        <v>759</v>
      </c>
      <c r="D45" s="32"/>
      <c r="E45" s="32" t="s">
        <v>760</v>
      </c>
      <c r="F45" s="32" t="s">
        <v>74</v>
      </c>
      <c r="G45" s="23">
        <v>800</v>
      </c>
      <c r="H45" s="39"/>
      <c r="I45" s="39"/>
      <c r="J45" s="39">
        <v>5</v>
      </c>
      <c r="K45" s="39">
        <v>1</v>
      </c>
      <c r="L45" s="39">
        <v>10</v>
      </c>
      <c r="M45" s="39">
        <v>0</v>
      </c>
      <c r="N45" s="39"/>
      <c r="O45" s="39">
        <v>80</v>
      </c>
      <c r="P45" s="39">
        <v>0</v>
      </c>
      <c r="Q45" s="39">
        <v>2</v>
      </c>
      <c r="R45" s="39"/>
      <c r="S45" s="39"/>
      <c r="T45" s="39"/>
      <c r="U45" s="39">
        <v>0</v>
      </c>
      <c r="V45" s="39">
        <v>4</v>
      </c>
      <c r="W45" s="39">
        <v>10</v>
      </c>
      <c r="X45" s="39">
        <v>63</v>
      </c>
      <c r="Y45" s="39"/>
      <c r="Z45" s="39"/>
      <c r="AA45" s="39"/>
      <c r="AB45" s="39"/>
      <c r="AC45" s="26">
        <v>138181500</v>
      </c>
      <c r="AE45" s="26">
        <f t="shared" si="1"/>
        <v>62.800000000000004</v>
      </c>
      <c r="AF45" s="35"/>
      <c r="AG45" s="31">
        <v>2</v>
      </c>
      <c r="AH45" s="31">
        <v>25</v>
      </c>
      <c r="AI45" s="29">
        <v>1</v>
      </c>
      <c r="AJ45" s="31">
        <v>6.1</v>
      </c>
      <c r="AK45" s="31">
        <v>9</v>
      </c>
      <c r="AL45" s="31">
        <v>13</v>
      </c>
      <c r="AM45" s="31">
        <v>1</v>
      </c>
      <c r="AN45" s="31">
        <v>0</v>
      </c>
      <c r="AO45" s="31">
        <v>1</v>
      </c>
      <c r="AP45" s="31">
        <v>3</v>
      </c>
      <c r="AQ45" s="31">
        <v>0</v>
      </c>
      <c r="AR45" s="31">
        <v>0</v>
      </c>
      <c r="AS45" s="31">
        <v>0</v>
      </c>
      <c r="AT45" s="31">
        <v>1.7</v>
      </c>
      <c r="AU45" s="26">
        <f>(VLOOKUP($AF$8,[3]!Prices[#Data],2,FALSE)*AF45)+(VLOOKUP($AG$8,[3]!Prices[#Data],2,FALSE)*AG45)+(VLOOKUP($AH$8,[3]!Prices[#Data],2,FALSE)*AH45)+(VLOOKUP($AI$8,[3]!Prices[#Data],2,FALSE)*AI45)+(VLOOKUP($AJ$8,[3]!Prices[#Data],2,FALSE)*AJ45)+(VLOOKUP($AK$8,[3]!Prices[#Data],2,FALSE)*AK45)+(VLOOKUP($AL$8,[3]!Prices[#Data],2,FALSE)*AL45)+(VLOOKUP($AM$8,[3]!Prices[#Data],2,FALSE)*AM45)+(VLOOKUP($AN$8,[3]!Prices[#Data],2,FALSE)*AN45)+(VLOOKUP($AO$8,[3]!Prices[#Data],2,FALSE)*AO45)+(VLOOKUP($AP$8,[3]!Prices[#Data],2,FALSE)*AP45)+(VLOOKUP($AT$8,[3]!Prices[#Data],2,FALSE)*AT45)+(VLOOKUP($AQ$8,[3]!Prices[#Data],2,FALSE)*AQ45)+(VLOOKUP($AR$8,[3]!Prices[#Data],2,FALSE)*AR45)+(VLOOKUP($AS$8,[3]!Prices[#Data],2,FALSE)*AS45)</f>
        <v>10141600</v>
      </c>
      <c r="AV45" s="26">
        <f t="shared" si="2"/>
        <v>48363525</v>
      </c>
      <c r="AW45" s="30" t="str">
        <f t="shared" si="3"/>
        <v>Credit is within Limit</v>
      </c>
      <c r="AX45" s="30" t="str">
        <f>IFERROR(IF(VLOOKUP(C45,'[3]Overdue Credits'!$A:$F,6,0)&gt;2,"High Risk Customer",IF(VLOOKUP(C45,'[3]Overdue Credits'!$A:$F,6,0)&gt;0,"Medium Risk Customer","Low Risk Customer")),"Low Risk Customer")</f>
        <v>Low Risk Customer</v>
      </c>
      <c r="AY45" s="9"/>
      <c r="AZ45" s="9"/>
    </row>
    <row r="46" spans="1:52" ht="21" x14ac:dyDescent="0.4">
      <c r="A46" s="22">
        <v>217</v>
      </c>
      <c r="B46" s="32" t="s">
        <v>934</v>
      </c>
      <c r="C46" s="32" t="s">
        <v>761</v>
      </c>
      <c r="D46" s="32"/>
      <c r="E46" s="32" t="s">
        <v>762</v>
      </c>
      <c r="F46" s="32" t="s">
        <v>74</v>
      </c>
      <c r="G46" s="23">
        <v>200</v>
      </c>
      <c r="H46" s="39"/>
      <c r="I46" s="39"/>
      <c r="J46" s="39">
        <v>4</v>
      </c>
      <c r="K46" s="39">
        <v>1</v>
      </c>
      <c r="L46" s="39">
        <v>10</v>
      </c>
      <c r="M46" s="39">
        <v>0</v>
      </c>
      <c r="N46" s="39"/>
      <c r="O46" s="39">
        <v>92</v>
      </c>
      <c r="P46" s="39">
        <v>2</v>
      </c>
      <c r="Q46" s="39">
        <v>4</v>
      </c>
      <c r="R46" s="39"/>
      <c r="S46" s="39"/>
      <c r="T46" s="39"/>
      <c r="U46" s="39">
        <v>0</v>
      </c>
      <c r="V46" s="39">
        <v>0</v>
      </c>
      <c r="W46" s="39">
        <v>9</v>
      </c>
      <c r="X46" s="39">
        <v>48</v>
      </c>
      <c r="Y46" s="39"/>
      <c r="Z46" s="39"/>
      <c r="AA46" s="39"/>
      <c r="AB46" s="39"/>
      <c r="AC46" s="26">
        <v>37685000</v>
      </c>
      <c r="AE46" s="26">
        <f t="shared" si="1"/>
        <v>53</v>
      </c>
      <c r="AF46" s="35"/>
      <c r="AG46" s="31">
        <v>3</v>
      </c>
      <c r="AH46" s="31">
        <v>23</v>
      </c>
      <c r="AI46" s="29">
        <v>0</v>
      </c>
      <c r="AJ46" s="31"/>
      <c r="AK46" s="31">
        <v>15</v>
      </c>
      <c r="AL46" s="31">
        <v>5</v>
      </c>
      <c r="AM46" s="31">
        <v>1</v>
      </c>
      <c r="AN46" s="31">
        <v>0</v>
      </c>
      <c r="AO46" s="31">
        <v>1</v>
      </c>
      <c r="AP46" s="31">
        <v>1</v>
      </c>
      <c r="AQ46" s="31">
        <v>0</v>
      </c>
      <c r="AR46" s="31">
        <v>0</v>
      </c>
      <c r="AS46" s="31">
        <v>0</v>
      </c>
      <c r="AT46" s="31">
        <v>4</v>
      </c>
      <c r="AU46" s="26">
        <f>(VLOOKUP($AF$8,[3]!Prices[#Data],2,FALSE)*AF46)+(VLOOKUP($AG$8,[3]!Prices[#Data],2,FALSE)*AG46)+(VLOOKUP($AH$8,[3]!Prices[#Data],2,FALSE)*AH46)+(VLOOKUP($AI$8,[3]!Prices[#Data],2,FALSE)*AI46)+(VLOOKUP($AJ$8,[3]!Prices[#Data],2,FALSE)*AJ46)+(VLOOKUP($AK$8,[3]!Prices[#Data],2,FALSE)*AK46)+(VLOOKUP($AL$8,[3]!Prices[#Data],2,FALSE)*AL46)+(VLOOKUP($AM$8,[3]!Prices[#Data],2,FALSE)*AM46)+(VLOOKUP($AN$8,[3]!Prices[#Data],2,FALSE)*AN46)+(VLOOKUP($AO$8,[3]!Prices[#Data],2,FALSE)*AO46)+(VLOOKUP($AP$8,[3]!Prices[#Data],2,FALSE)*AP46)+(VLOOKUP($AT$8,[3]!Prices[#Data],2,FALSE)*AT46)+(VLOOKUP($AQ$8,[3]!Prices[#Data],2,FALSE)*AQ46)+(VLOOKUP($AR$8,[3]!Prices[#Data],2,FALSE)*AR46)+(VLOOKUP($AS$8,[3]!Prices[#Data],2,FALSE)*AS46)</f>
        <v>8464000</v>
      </c>
      <c r="AV46" s="26">
        <f t="shared" si="2"/>
        <v>13189750</v>
      </c>
      <c r="AW46" s="30" t="str">
        <f t="shared" si="3"/>
        <v>Credit is within Limit</v>
      </c>
      <c r="AX46" s="30" t="str">
        <f>IFERROR(IF(VLOOKUP(C46,'[3]Overdue Credits'!$A:$F,6,0)&gt;2,"High Risk Customer",IF(VLOOKUP(C46,'[3]Overdue Credits'!$A:$F,6,0)&gt;0,"Medium Risk Customer","Low Risk Customer")),"Low Risk Customer")</f>
        <v>Low Risk Customer</v>
      </c>
      <c r="AY46" s="9"/>
      <c r="AZ46" s="9"/>
    </row>
    <row r="47" spans="1:52" ht="21" x14ac:dyDescent="0.4">
      <c r="A47" s="22">
        <v>218</v>
      </c>
      <c r="B47" s="32" t="s">
        <v>934</v>
      </c>
      <c r="C47" s="32" t="s">
        <v>763</v>
      </c>
      <c r="D47" s="32"/>
      <c r="E47" s="32" t="s">
        <v>764</v>
      </c>
      <c r="F47" s="32" t="s">
        <v>74</v>
      </c>
      <c r="G47" s="23">
        <v>250</v>
      </c>
      <c r="H47" s="39"/>
      <c r="I47" s="39"/>
      <c r="J47" s="39">
        <v>1</v>
      </c>
      <c r="K47" s="39">
        <v>1</v>
      </c>
      <c r="L47" s="39">
        <v>5</v>
      </c>
      <c r="M47" s="39">
        <v>0</v>
      </c>
      <c r="N47" s="39"/>
      <c r="O47" s="39">
        <v>66</v>
      </c>
      <c r="P47" s="39">
        <v>0</v>
      </c>
      <c r="Q47" s="39">
        <v>1</v>
      </c>
      <c r="R47" s="39"/>
      <c r="S47" s="39"/>
      <c r="T47" s="39"/>
      <c r="U47" s="39">
        <v>0</v>
      </c>
      <c r="V47" s="39">
        <v>5</v>
      </c>
      <c r="W47" s="39">
        <v>5</v>
      </c>
      <c r="X47" s="39">
        <v>36</v>
      </c>
      <c r="Y47" s="39"/>
      <c r="Z47" s="39"/>
      <c r="AA47" s="39"/>
      <c r="AB47" s="39"/>
      <c r="AC47" s="26">
        <v>46192500</v>
      </c>
      <c r="AE47" s="26">
        <f t="shared" si="1"/>
        <v>42.2</v>
      </c>
      <c r="AF47" s="35"/>
      <c r="AG47" s="31">
        <v>2</v>
      </c>
      <c r="AH47" s="31">
        <v>20</v>
      </c>
      <c r="AI47" s="29">
        <v>1</v>
      </c>
      <c r="AJ47" s="31">
        <v>5</v>
      </c>
      <c r="AK47" s="31">
        <v>5</v>
      </c>
      <c r="AL47" s="31">
        <v>6</v>
      </c>
      <c r="AM47" s="31">
        <v>0.5</v>
      </c>
      <c r="AN47" s="31">
        <v>0</v>
      </c>
      <c r="AO47" s="31">
        <v>1.5</v>
      </c>
      <c r="AP47" s="31">
        <v>1.2</v>
      </c>
      <c r="AQ47" s="31">
        <v>0</v>
      </c>
      <c r="AR47" s="31">
        <v>0</v>
      </c>
      <c r="AS47" s="31">
        <v>0</v>
      </c>
      <c r="AT47" s="31">
        <v>0</v>
      </c>
      <c r="AU47" s="26">
        <f>(VLOOKUP($AF$8,[3]!Prices[#Data],2,FALSE)*AF47)+(VLOOKUP($AG$8,[3]!Prices[#Data],2,FALSE)*AG47)+(VLOOKUP($AH$8,[3]!Prices[#Data],2,FALSE)*AH47)+(VLOOKUP($AI$8,[3]!Prices[#Data],2,FALSE)*AI47)+(VLOOKUP($AJ$8,[3]!Prices[#Data],2,FALSE)*AJ47)+(VLOOKUP($AK$8,[3]!Prices[#Data],2,FALSE)*AK47)+(VLOOKUP($AL$8,[3]!Prices[#Data],2,FALSE)*AL47)+(VLOOKUP($AM$8,[3]!Prices[#Data],2,FALSE)*AM47)+(VLOOKUP($AN$8,[3]!Prices[#Data],2,FALSE)*AN47)+(VLOOKUP($AO$8,[3]!Prices[#Data],2,FALSE)*AO47)+(VLOOKUP($AP$8,[3]!Prices[#Data],2,FALSE)*AP47)+(VLOOKUP($AT$8,[3]!Prices[#Data],2,FALSE)*AT47)+(VLOOKUP($AQ$8,[3]!Prices[#Data],2,FALSE)*AQ47)+(VLOOKUP($AR$8,[3]!Prices[#Data],2,FALSE)*AR47)+(VLOOKUP($AS$8,[3]!Prices[#Data],2,FALSE)*AS47)</f>
        <v>7047900</v>
      </c>
      <c r="AV47" s="26">
        <f t="shared" si="2"/>
        <v>16167374.999999998</v>
      </c>
      <c r="AW47" s="30" t="str">
        <f t="shared" si="3"/>
        <v>Credit is within Limit</v>
      </c>
      <c r="AX47" s="30" t="str">
        <f>IFERROR(IF(VLOOKUP(C47,'[3]Overdue Credits'!$A:$F,6,0)&gt;2,"High Risk Customer",IF(VLOOKUP(C47,'[3]Overdue Credits'!$A:$F,6,0)&gt;0,"Medium Risk Customer","Low Risk Customer")),"Low Risk Customer")</f>
        <v>Medium Risk Customer</v>
      </c>
      <c r="AY47" s="9"/>
      <c r="AZ47" s="9"/>
    </row>
    <row r="48" spans="1:52" ht="21" x14ac:dyDescent="0.4">
      <c r="A48" s="22">
        <v>219</v>
      </c>
      <c r="B48" s="22" t="s">
        <v>934</v>
      </c>
      <c r="C48" s="22" t="s">
        <v>765</v>
      </c>
      <c r="D48" s="32"/>
      <c r="E48" s="32" t="s">
        <v>766</v>
      </c>
      <c r="F48" s="32" t="s">
        <v>66</v>
      </c>
      <c r="G48" s="23">
        <v>0</v>
      </c>
      <c r="H48" s="44"/>
      <c r="I48" s="44"/>
      <c r="J48" s="44">
        <v>1</v>
      </c>
      <c r="K48" s="44">
        <v>1</v>
      </c>
      <c r="L48" s="44">
        <v>4</v>
      </c>
      <c r="M48" s="44">
        <v>0</v>
      </c>
      <c r="N48" s="44"/>
      <c r="O48" s="44">
        <v>20</v>
      </c>
      <c r="P48" s="44">
        <v>0</v>
      </c>
      <c r="Q48" s="44">
        <v>2</v>
      </c>
      <c r="R48" s="44"/>
      <c r="S48" s="44"/>
      <c r="T48" s="44"/>
      <c r="U48" s="44"/>
      <c r="V48" s="44">
        <v>17</v>
      </c>
      <c r="W48" s="44">
        <v>11</v>
      </c>
      <c r="X48" s="44">
        <v>14</v>
      </c>
      <c r="Y48" s="44"/>
      <c r="Z48" s="44"/>
      <c r="AA48" s="44"/>
      <c r="AB48" s="44"/>
      <c r="AC48" s="26">
        <v>0</v>
      </c>
      <c r="AE48" s="26">
        <f t="shared" si="1"/>
        <v>21</v>
      </c>
      <c r="AF48" s="35"/>
      <c r="AG48" s="31"/>
      <c r="AH48" s="31">
        <v>6</v>
      </c>
      <c r="AI48" s="29">
        <v>1</v>
      </c>
      <c r="AJ48" s="31">
        <v>1</v>
      </c>
      <c r="AK48" s="31">
        <v>3</v>
      </c>
      <c r="AL48" s="31">
        <v>7</v>
      </c>
      <c r="AM48" s="31">
        <v>1</v>
      </c>
      <c r="AN48" s="31">
        <v>0</v>
      </c>
      <c r="AO48" s="31">
        <v>1</v>
      </c>
      <c r="AP48" s="31">
        <v>0</v>
      </c>
      <c r="AQ48" s="31">
        <v>0</v>
      </c>
      <c r="AR48" s="31">
        <v>0</v>
      </c>
      <c r="AS48" s="31">
        <v>0</v>
      </c>
      <c r="AT48" s="31">
        <v>1</v>
      </c>
      <c r="AU48" s="26">
        <f>(VLOOKUP($AF$8,[3]!Prices[#Data],2,FALSE)*AF48)+(VLOOKUP($AG$8,[3]!Prices[#Data],2,FALSE)*AG48)+(VLOOKUP($AH$8,[3]!Prices[#Data],2,FALSE)*AH48)+(VLOOKUP($AI$8,[3]!Prices[#Data],2,FALSE)*AI48)+(VLOOKUP($AJ$8,[3]!Prices[#Data],2,FALSE)*AJ48)+(VLOOKUP($AK$8,[3]!Prices[#Data],2,FALSE)*AK48)+(VLOOKUP($AL$8,[3]!Prices[#Data],2,FALSE)*AL48)+(VLOOKUP($AM$8,[3]!Prices[#Data],2,FALSE)*AM48)+(VLOOKUP($AN$8,[3]!Prices[#Data],2,FALSE)*AN48)+(VLOOKUP($AO$8,[3]!Prices[#Data],2,FALSE)*AO48)+(VLOOKUP($AP$8,[3]!Prices[#Data],2,FALSE)*AP48)+(VLOOKUP($AT$8,[3]!Prices[#Data],2,FALSE)*AT48)+(VLOOKUP($AQ$8,[3]!Prices[#Data],2,FALSE)*AQ48)+(VLOOKUP($AR$8,[3]!Prices[#Data],2,FALSE)*AR48)+(VLOOKUP($AS$8,[3]!Prices[#Data],2,FALSE)*AS48)</f>
        <v>3368500</v>
      </c>
      <c r="AV48" s="26">
        <f t="shared" si="2"/>
        <v>0</v>
      </c>
      <c r="AW48" s="30" t="str">
        <f t="shared" si="3"/>
        <v>Credit is above Limit. Requires HOTM approval</v>
      </c>
      <c r="AX48" s="30" t="str">
        <f>IFERROR(IF(VLOOKUP(C48,'[3]Overdue Credits'!$A:$F,6,0)&gt;2,"High Risk Customer",IF(VLOOKUP(C48,'[3]Overdue Credits'!$A:$F,6,0)&gt;0,"Medium Risk Customer","Low Risk Customer")),"Low Risk Customer")</f>
        <v>Low Risk Customer</v>
      </c>
      <c r="AY48" s="9"/>
      <c r="AZ48" s="9"/>
    </row>
    <row r="49" spans="1:52" ht="21" x14ac:dyDescent="0.4">
      <c r="A49" s="22">
        <v>220</v>
      </c>
      <c r="B49" s="32" t="s">
        <v>934</v>
      </c>
      <c r="C49" s="32" t="s">
        <v>767</v>
      </c>
      <c r="D49" s="32"/>
      <c r="E49" s="32" t="s">
        <v>768</v>
      </c>
      <c r="F49" s="32" t="s">
        <v>67</v>
      </c>
      <c r="G49" s="23">
        <v>120</v>
      </c>
      <c r="H49" s="39"/>
      <c r="I49" s="39"/>
      <c r="J49" s="39">
        <v>3</v>
      </c>
      <c r="K49" s="39">
        <v>2</v>
      </c>
      <c r="L49" s="39">
        <v>5</v>
      </c>
      <c r="M49" s="39">
        <v>1</v>
      </c>
      <c r="N49" s="39"/>
      <c r="O49" s="39">
        <v>70</v>
      </c>
      <c r="P49" s="39">
        <v>2</v>
      </c>
      <c r="Q49" s="39">
        <v>5</v>
      </c>
      <c r="R49" s="39"/>
      <c r="S49" s="39"/>
      <c r="T49" s="39"/>
      <c r="U49" s="39">
        <v>5</v>
      </c>
      <c r="V49" s="39">
        <v>20</v>
      </c>
      <c r="W49" s="39">
        <v>22</v>
      </c>
      <c r="X49" s="39">
        <v>45</v>
      </c>
      <c r="Y49" s="39"/>
      <c r="Z49" s="39"/>
      <c r="AA49" s="39"/>
      <c r="AB49" s="39"/>
      <c r="AC49" s="26">
        <v>20137000</v>
      </c>
      <c r="AE49" s="26">
        <f t="shared" si="1"/>
        <v>58.900000000000006</v>
      </c>
      <c r="AF49" s="35"/>
      <c r="AG49" s="31">
        <v>2</v>
      </c>
      <c r="AH49" s="31">
        <v>20</v>
      </c>
      <c r="AI49" s="29">
        <v>1</v>
      </c>
      <c r="AJ49" s="31">
        <v>0.7</v>
      </c>
      <c r="AK49" s="31">
        <v>8</v>
      </c>
      <c r="AL49" s="31">
        <v>13</v>
      </c>
      <c r="AM49" s="31">
        <v>1</v>
      </c>
      <c r="AN49" s="31">
        <v>0</v>
      </c>
      <c r="AO49" s="31">
        <v>1</v>
      </c>
      <c r="AP49" s="31">
        <v>2.2000000000000002</v>
      </c>
      <c r="AQ49" s="31">
        <v>0</v>
      </c>
      <c r="AR49" s="31">
        <v>0</v>
      </c>
      <c r="AS49" s="31">
        <v>0</v>
      </c>
      <c r="AT49" s="31">
        <v>10</v>
      </c>
      <c r="AU49" s="26">
        <f>(VLOOKUP($AF$8,[3]!Prices[#Data],2,FALSE)*AF49)+(VLOOKUP($AG$8,[3]!Prices[#Data],2,FALSE)*AG49)+(VLOOKUP($AH$8,[3]!Prices[#Data],2,FALSE)*AH49)+(VLOOKUP($AI$8,[3]!Prices[#Data],2,FALSE)*AI49)+(VLOOKUP($AJ$8,[3]!Prices[#Data],2,FALSE)*AJ49)+(VLOOKUP($AK$8,[3]!Prices[#Data],2,FALSE)*AK49)+(VLOOKUP($AL$8,[3]!Prices[#Data],2,FALSE)*AL49)+(VLOOKUP($AM$8,[3]!Prices[#Data],2,FALSE)*AM49)+(VLOOKUP($AN$8,[3]!Prices[#Data],2,FALSE)*AN49)+(VLOOKUP($AO$8,[3]!Prices[#Data],2,FALSE)*AO49)+(VLOOKUP($AP$8,[3]!Prices[#Data],2,FALSE)*AP49)+(VLOOKUP($AT$8,[3]!Prices[#Data],2,FALSE)*AT49)+(VLOOKUP($AQ$8,[3]!Prices[#Data],2,FALSE)*AQ49)+(VLOOKUP($AR$8,[3]!Prices[#Data],2,FALSE)*AR49)+(VLOOKUP($AS$8,[3]!Prices[#Data],2,FALSE)*AS49)</f>
        <v>8949200</v>
      </c>
      <c r="AV49" s="26">
        <f t="shared" si="2"/>
        <v>7047950</v>
      </c>
      <c r="AW49" s="30" t="str">
        <f t="shared" si="3"/>
        <v>Credit is above Limit. Requires HOTM approval</v>
      </c>
      <c r="AX49" s="30" t="str">
        <f>IFERROR(IF(VLOOKUP(C49,'[3]Overdue Credits'!$A:$F,6,0)&gt;2,"High Risk Customer",IF(VLOOKUP(C49,'[3]Overdue Credits'!$A:$F,6,0)&gt;0,"Medium Risk Customer","Low Risk Customer")),"Low Risk Customer")</f>
        <v>Low Risk Customer</v>
      </c>
      <c r="AY49" s="9"/>
      <c r="AZ49" s="9"/>
    </row>
    <row r="50" spans="1:52" ht="21" x14ac:dyDescent="0.4">
      <c r="A50" s="22">
        <v>221</v>
      </c>
      <c r="B50" s="32" t="s">
        <v>934</v>
      </c>
      <c r="C50" s="32" t="s">
        <v>769</v>
      </c>
      <c r="D50" s="32"/>
      <c r="E50" s="32" t="s">
        <v>770</v>
      </c>
      <c r="F50" s="32" t="s">
        <v>74</v>
      </c>
      <c r="G50" s="23">
        <v>170</v>
      </c>
      <c r="H50" s="39"/>
      <c r="I50" s="39"/>
      <c r="J50" s="39">
        <v>6</v>
      </c>
      <c r="K50" s="39">
        <v>1</v>
      </c>
      <c r="L50" s="39">
        <v>20</v>
      </c>
      <c r="M50" s="39">
        <v>0</v>
      </c>
      <c r="N50" s="39"/>
      <c r="O50" s="39">
        <v>83</v>
      </c>
      <c r="P50" s="39">
        <v>0</v>
      </c>
      <c r="Q50" s="39">
        <v>30</v>
      </c>
      <c r="R50" s="39"/>
      <c r="S50" s="39"/>
      <c r="T50" s="39"/>
      <c r="U50" s="39">
        <v>1</v>
      </c>
      <c r="V50" s="39">
        <v>1</v>
      </c>
      <c r="W50" s="39">
        <v>2</v>
      </c>
      <c r="X50" s="39">
        <v>36</v>
      </c>
      <c r="Y50" s="39"/>
      <c r="Z50" s="39"/>
      <c r="AA50" s="39"/>
      <c r="AB50" s="39"/>
      <c r="AC50" s="26">
        <v>28980000</v>
      </c>
      <c r="AE50" s="26">
        <f t="shared" si="1"/>
        <v>61</v>
      </c>
      <c r="AF50" s="35"/>
      <c r="AG50" s="31">
        <v>2</v>
      </c>
      <c r="AH50" s="31">
        <v>30</v>
      </c>
      <c r="AI50" s="29">
        <v>1</v>
      </c>
      <c r="AJ50" s="31">
        <v>12</v>
      </c>
      <c r="AK50" s="31">
        <v>0</v>
      </c>
      <c r="AL50" s="31">
        <v>5</v>
      </c>
      <c r="AM50" s="31">
        <v>3</v>
      </c>
      <c r="AN50" s="31">
        <v>0</v>
      </c>
      <c r="AO50" s="31">
        <v>1</v>
      </c>
      <c r="AP50" s="31">
        <v>1</v>
      </c>
      <c r="AQ50" s="31">
        <v>0</v>
      </c>
      <c r="AR50" s="31">
        <v>0</v>
      </c>
      <c r="AS50" s="31">
        <v>0</v>
      </c>
      <c r="AT50" s="31">
        <v>6</v>
      </c>
      <c r="AU50" s="26">
        <f>(VLOOKUP($AF$8,[3]!Prices[#Data],2,FALSE)*AF50)+(VLOOKUP($AG$8,[3]!Prices[#Data],2,FALSE)*AG50)+(VLOOKUP($AH$8,[3]!Prices[#Data],2,FALSE)*AH50)+(VLOOKUP($AI$8,[3]!Prices[#Data],2,FALSE)*AI50)+(VLOOKUP($AJ$8,[3]!Prices[#Data],2,FALSE)*AJ50)+(VLOOKUP($AK$8,[3]!Prices[#Data],2,FALSE)*AK50)+(VLOOKUP($AL$8,[3]!Prices[#Data],2,FALSE)*AL50)+(VLOOKUP($AM$8,[3]!Prices[#Data],2,FALSE)*AM50)+(VLOOKUP($AN$8,[3]!Prices[#Data],2,FALSE)*AN50)+(VLOOKUP($AO$8,[3]!Prices[#Data],2,FALSE)*AO50)+(VLOOKUP($AP$8,[3]!Prices[#Data],2,FALSE)*AP50)+(VLOOKUP($AT$8,[3]!Prices[#Data],2,FALSE)*AT50)+(VLOOKUP($AQ$8,[3]!Prices[#Data],2,FALSE)*AQ50)+(VLOOKUP($AR$8,[3]!Prices[#Data],2,FALSE)*AR50)+(VLOOKUP($AS$8,[3]!Prices[#Data],2,FALSE)*AS50)</f>
        <v>9908000</v>
      </c>
      <c r="AV50" s="26">
        <f t="shared" si="2"/>
        <v>10143000</v>
      </c>
      <c r="AW50" s="30" t="str">
        <f t="shared" si="3"/>
        <v>Credit is within Limit</v>
      </c>
      <c r="AX50" s="30" t="str">
        <f>IFERROR(IF(VLOOKUP(C50,'[3]Overdue Credits'!$A:$F,6,0)&gt;2,"High Risk Customer",IF(VLOOKUP(C50,'[3]Overdue Credits'!$A:$F,6,0)&gt;0,"Medium Risk Customer","Low Risk Customer")),"Low Risk Customer")</f>
        <v>Low Risk Customer</v>
      </c>
      <c r="AY50" s="9"/>
      <c r="AZ50" s="9"/>
    </row>
    <row r="51" spans="1:52" ht="21" x14ac:dyDescent="0.4">
      <c r="A51" s="22">
        <v>222</v>
      </c>
      <c r="B51" s="32" t="s">
        <v>934</v>
      </c>
      <c r="C51" s="32" t="s">
        <v>771</v>
      </c>
      <c r="D51" s="32"/>
      <c r="E51" s="32" t="s">
        <v>772</v>
      </c>
      <c r="F51" s="32" t="s">
        <v>74</v>
      </c>
      <c r="G51" s="23">
        <v>175</v>
      </c>
      <c r="H51" s="39"/>
      <c r="I51" s="39"/>
      <c r="J51" s="39">
        <v>6</v>
      </c>
      <c r="K51" s="39">
        <v>1</v>
      </c>
      <c r="L51" s="39">
        <v>10</v>
      </c>
      <c r="M51" s="39">
        <v>0</v>
      </c>
      <c r="N51" s="39"/>
      <c r="O51" s="39">
        <v>50</v>
      </c>
      <c r="P51" s="39">
        <v>0</v>
      </c>
      <c r="Q51" s="39">
        <v>5</v>
      </c>
      <c r="R51" s="39"/>
      <c r="S51" s="39"/>
      <c r="T51" s="39"/>
      <c r="U51" s="39"/>
      <c r="V51" s="39">
        <v>1</v>
      </c>
      <c r="W51" s="39">
        <v>1</v>
      </c>
      <c r="X51" s="39">
        <v>46</v>
      </c>
      <c r="Y51" s="39"/>
      <c r="Z51" s="39"/>
      <c r="AA51" s="39"/>
      <c r="AB51" s="39"/>
      <c r="AC51" s="26">
        <v>28992500</v>
      </c>
      <c r="AE51" s="26">
        <f t="shared" si="1"/>
        <v>41</v>
      </c>
      <c r="AF51" s="35"/>
      <c r="AG51" s="31">
        <v>2</v>
      </c>
      <c r="AH51" s="31">
        <v>15</v>
      </c>
      <c r="AI51" s="29">
        <v>1</v>
      </c>
      <c r="AJ51" s="31">
        <v>10</v>
      </c>
      <c r="AK51" s="31">
        <v>0</v>
      </c>
      <c r="AL51" s="31">
        <v>6</v>
      </c>
      <c r="AM51" s="31">
        <v>2</v>
      </c>
      <c r="AN51" s="31">
        <v>0</v>
      </c>
      <c r="AO51" s="31">
        <v>1</v>
      </c>
      <c r="AP51" s="31">
        <v>1</v>
      </c>
      <c r="AQ51" s="31">
        <v>0</v>
      </c>
      <c r="AR51" s="31">
        <v>0</v>
      </c>
      <c r="AS51" s="31">
        <v>0</v>
      </c>
      <c r="AT51" s="31">
        <v>3</v>
      </c>
      <c r="AU51" s="26">
        <f>(VLOOKUP($AF$8,[3]!Prices[#Data],2,FALSE)*AF51)+(VLOOKUP($AG$8,[3]!Prices[#Data],2,FALSE)*AG51)+(VLOOKUP($AH$8,[3]!Prices[#Data],2,FALSE)*AH51)+(VLOOKUP($AI$8,[3]!Prices[#Data],2,FALSE)*AI51)+(VLOOKUP($AJ$8,[3]!Prices[#Data],2,FALSE)*AJ51)+(VLOOKUP($AK$8,[3]!Prices[#Data],2,FALSE)*AK51)+(VLOOKUP($AL$8,[3]!Prices[#Data],2,FALSE)*AL51)+(VLOOKUP($AM$8,[3]!Prices[#Data],2,FALSE)*AM51)+(VLOOKUP($AN$8,[3]!Prices[#Data],2,FALSE)*AN51)+(VLOOKUP($AO$8,[3]!Prices[#Data],2,FALSE)*AO51)+(VLOOKUP($AP$8,[3]!Prices[#Data],2,FALSE)*AP51)+(VLOOKUP($AT$8,[3]!Prices[#Data],2,FALSE)*AT51)+(VLOOKUP($AQ$8,[3]!Prices[#Data],2,FALSE)*AQ51)+(VLOOKUP($AR$8,[3]!Prices[#Data],2,FALSE)*AR51)+(VLOOKUP($AS$8,[3]!Prices[#Data],2,FALSE)*AS51)</f>
        <v>6519500</v>
      </c>
      <c r="AV51" s="26">
        <f t="shared" si="2"/>
        <v>10147375</v>
      </c>
      <c r="AW51" s="30" t="str">
        <f t="shared" si="3"/>
        <v>Credit is within Limit</v>
      </c>
      <c r="AX51" s="30" t="str">
        <f>IFERROR(IF(VLOOKUP(C51,'[3]Overdue Credits'!$A:$F,6,0)&gt;2,"High Risk Customer",IF(VLOOKUP(C51,'[3]Overdue Credits'!$A:$F,6,0)&gt;0,"Medium Risk Customer","Low Risk Customer")),"Low Risk Customer")</f>
        <v>Low Risk Customer</v>
      </c>
      <c r="AY51" s="9"/>
      <c r="AZ51" s="9"/>
    </row>
    <row r="52" spans="1:52" ht="21" x14ac:dyDescent="0.4">
      <c r="A52" s="22">
        <v>223</v>
      </c>
      <c r="B52" s="32" t="s">
        <v>938</v>
      </c>
      <c r="C52" s="32" t="s">
        <v>775</v>
      </c>
      <c r="D52" s="32"/>
      <c r="E52" s="32" t="s">
        <v>776</v>
      </c>
      <c r="F52" s="32" t="s">
        <v>74</v>
      </c>
      <c r="G52" s="23">
        <v>0</v>
      </c>
      <c r="H52" s="39"/>
      <c r="I52" s="39"/>
      <c r="J52" s="39">
        <v>2</v>
      </c>
      <c r="K52" s="39">
        <v>6</v>
      </c>
      <c r="L52" s="39">
        <v>2</v>
      </c>
      <c r="M52" s="39"/>
      <c r="N52" s="39">
        <v>20</v>
      </c>
      <c r="O52" s="39">
        <v>100</v>
      </c>
      <c r="P52" s="39">
        <v>17</v>
      </c>
      <c r="Q52" s="39">
        <v>2</v>
      </c>
      <c r="R52" s="39">
        <v>2</v>
      </c>
      <c r="S52" s="39">
        <v>0</v>
      </c>
      <c r="T52" s="39">
        <v>0</v>
      </c>
      <c r="U52" s="39">
        <v>5</v>
      </c>
      <c r="V52" s="39">
        <v>5</v>
      </c>
      <c r="W52" s="39">
        <v>5</v>
      </c>
      <c r="X52" s="39">
        <v>24</v>
      </c>
      <c r="Y52" s="39"/>
      <c r="Z52" s="39">
        <v>0</v>
      </c>
      <c r="AA52" s="39">
        <v>0</v>
      </c>
      <c r="AB52" s="39">
        <v>0</v>
      </c>
      <c r="AC52" s="26">
        <v>0</v>
      </c>
      <c r="AE52" s="26">
        <f t="shared" si="1"/>
        <v>58</v>
      </c>
      <c r="AF52" s="35"/>
      <c r="AG52" s="31">
        <v>2</v>
      </c>
      <c r="AH52" s="31">
        <v>52</v>
      </c>
      <c r="AI52" s="29"/>
      <c r="AJ52" s="31"/>
      <c r="AK52" s="31">
        <v>3</v>
      </c>
      <c r="AL52" s="31"/>
      <c r="AM52" s="31"/>
      <c r="AN52" s="31"/>
      <c r="AO52" s="31"/>
      <c r="AP52" s="31"/>
      <c r="AQ52" s="31"/>
      <c r="AR52" s="31"/>
      <c r="AS52" s="31"/>
      <c r="AT52" s="31">
        <v>1</v>
      </c>
      <c r="AU52" s="26">
        <f>(VLOOKUP($AF$8,[3]!Prices[#Data],2,FALSE)*AF52)+(VLOOKUP($AG$8,[3]!Prices[#Data],2,FALSE)*AG52)+(VLOOKUP($AH$8,[3]!Prices[#Data],2,FALSE)*AH52)+(VLOOKUP($AI$8,[3]!Prices[#Data],2,FALSE)*AI52)+(VLOOKUP($AJ$8,[3]!Prices[#Data],2,FALSE)*AJ52)+(VLOOKUP($AK$8,[3]!Prices[#Data],2,FALSE)*AK52)+(VLOOKUP($AL$8,[3]!Prices[#Data],2,FALSE)*AL52)+(VLOOKUP($AM$8,[3]!Prices[#Data],2,FALSE)*AM52)+(VLOOKUP($AN$8,[3]!Prices[#Data],2,FALSE)*AN52)+(VLOOKUP($AO$8,[3]!Prices[#Data],2,FALSE)*AO52)+(VLOOKUP($AP$8,[3]!Prices[#Data],2,FALSE)*AP52)+(VLOOKUP($AT$8,[3]!Prices[#Data],2,FALSE)*AT52)+(VLOOKUP($AQ$8,[3]!Prices[#Data],2,FALSE)*AQ52)+(VLOOKUP($AR$8,[3]!Prices[#Data],2,FALSE)*AR52)+(VLOOKUP($AS$8,[3]!Prices[#Data],2,FALSE)*AS52)</f>
        <v>10629000</v>
      </c>
      <c r="AV52" s="26">
        <f t="shared" si="2"/>
        <v>0</v>
      </c>
      <c r="AW52" s="30" t="str">
        <f t="shared" si="3"/>
        <v>Credit is above Limit. Requires HOTM approval</v>
      </c>
      <c r="AX52" s="30" t="str">
        <f>IFERROR(IF(VLOOKUP(C52,'[3]Overdue Credits'!$A:$F,6,0)&gt;2,"High Risk Customer",IF(VLOOKUP(C52,'[3]Overdue Credits'!$A:$F,6,0)&gt;0,"Medium Risk Customer","Low Risk Customer")),"Low Risk Customer")</f>
        <v>Low Risk Customer</v>
      </c>
      <c r="AY52" s="9"/>
      <c r="AZ52" s="9"/>
    </row>
    <row r="53" spans="1:52" ht="21" x14ac:dyDescent="0.4">
      <c r="A53" s="22">
        <v>224</v>
      </c>
      <c r="B53" s="22" t="s">
        <v>938</v>
      </c>
      <c r="C53" s="22" t="s">
        <v>777</v>
      </c>
      <c r="D53" s="32"/>
      <c r="E53" s="32" t="s">
        <v>778</v>
      </c>
      <c r="F53" s="32" t="s">
        <v>66</v>
      </c>
      <c r="G53" s="23">
        <v>70</v>
      </c>
      <c r="H53" s="44"/>
      <c r="I53" s="44"/>
      <c r="J53" s="44">
        <v>1</v>
      </c>
      <c r="K53" s="44">
        <v>0</v>
      </c>
      <c r="L53" s="44">
        <v>5</v>
      </c>
      <c r="M53" s="44"/>
      <c r="N53" s="44">
        <v>6</v>
      </c>
      <c r="O53" s="44">
        <v>35</v>
      </c>
      <c r="P53" s="44">
        <v>5</v>
      </c>
      <c r="Q53" s="44">
        <v>0</v>
      </c>
      <c r="R53" s="44">
        <v>0</v>
      </c>
      <c r="S53" s="44">
        <v>0</v>
      </c>
      <c r="T53" s="44">
        <v>0</v>
      </c>
      <c r="U53" s="44">
        <v>3</v>
      </c>
      <c r="V53" s="44">
        <v>3</v>
      </c>
      <c r="W53" s="44">
        <v>2</v>
      </c>
      <c r="X53" s="44">
        <v>10</v>
      </c>
      <c r="Y53" s="44"/>
      <c r="Z53" s="44">
        <v>0</v>
      </c>
      <c r="AA53" s="44">
        <v>0</v>
      </c>
      <c r="AB53" s="44">
        <v>0</v>
      </c>
      <c r="AC53" s="26">
        <v>11164000</v>
      </c>
      <c r="AE53" s="26">
        <f t="shared" si="1"/>
        <v>22</v>
      </c>
      <c r="AF53" s="35"/>
      <c r="AG53" s="31">
        <v>1</v>
      </c>
      <c r="AH53" s="31">
        <v>18</v>
      </c>
      <c r="AI53" s="29"/>
      <c r="AJ53" s="31"/>
      <c r="AK53" s="31">
        <v>2</v>
      </c>
      <c r="AL53" s="31"/>
      <c r="AM53" s="31"/>
      <c r="AN53" s="31"/>
      <c r="AO53" s="31"/>
      <c r="AP53" s="31"/>
      <c r="AQ53" s="31"/>
      <c r="AR53" s="31"/>
      <c r="AS53" s="31"/>
      <c r="AT53" s="31">
        <v>1</v>
      </c>
      <c r="AU53" s="26">
        <f>(VLOOKUP($AF$8,[3]!Prices[#Data],2,FALSE)*AF53)+(VLOOKUP($AG$8,[3]!Prices[#Data],2,FALSE)*AG53)+(VLOOKUP($AH$8,[3]!Prices[#Data],2,FALSE)*AH53)+(VLOOKUP($AI$8,[3]!Prices[#Data],2,FALSE)*AI53)+(VLOOKUP($AJ$8,[3]!Prices[#Data],2,FALSE)*AJ53)+(VLOOKUP($AK$8,[3]!Prices[#Data],2,FALSE)*AK53)+(VLOOKUP($AL$8,[3]!Prices[#Data],2,FALSE)*AL53)+(VLOOKUP($AM$8,[3]!Prices[#Data],2,FALSE)*AM53)+(VLOOKUP($AN$8,[3]!Prices[#Data],2,FALSE)*AN53)+(VLOOKUP($AO$8,[3]!Prices[#Data],2,FALSE)*AO53)+(VLOOKUP($AP$8,[3]!Prices[#Data],2,FALSE)*AP53)+(VLOOKUP($AT$8,[3]!Prices[#Data],2,FALSE)*AT53)+(VLOOKUP($AQ$8,[3]!Prices[#Data],2,FALSE)*AQ53)+(VLOOKUP($AR$8,[3]!Prices[#Data],2,FALSE)*AR53)+(VLOOKUP($AS$8,[3]!Prices[#Data],2,FALSE)*AS53)</f>
        <v>3924000</v>
      </c>
      <c r="AV53" s="26">
        <f t="shared" si="2"/>
        <v>3907399.9999999995</v>
      </c>
      <c r="AW53" s="30" t="str">
        <f t="shared" si="3"/>
        <v>Credit is above Limit. Requires HOTM approval</v>
      </c>
      <c r="AX53" s="30" t="str">
        <f>IFERROR(IF(VLOOKUP(C53,'[3]Overdue Credits'!$A:$F,6,0)&gt;2,"High Risk Customer",IF(VLOOKUP(C53,'[3]Overdue Credits'!$A:$F,6,0)&gt;0,"Medium Risk Customer","Low Risk Customer")),"Low Risk Customer")</f>
        <v>Low Risk Customer</v>
      </c>
      <c r="AY53" s="9"/>
      <c r="AZ53" s="9"/>
    </row>
    <row r="54" spans="1:52" ht="21" x14ac:dyDescent="0.4">
      <c r="A54" s="22">
        <v>225</v>
      </c>
      <c r="B54" s="32" t="s">
        <v>938</v>
      </c>
      <c r="C54" s="32" t="s">
        <v>779</v>
      </c>
      <c r="D54" s="32"/>
      <c r="E54" s="32" t="s">
        <v>780</v>
      </c>
      <c r="F54" s="32" t="s">
        <v>66</v>
      </c>
      <c r="G54" s="23">
        <v>170</v>
      </c>
      <c r="H54" s="39"/>
      <c r="I54" s="39"/>
      <c r="J54" s="39">
        <v>1</v>
      </c>
      <c r="K54" s="39">
        <v>0</v>
      </c>
      <c r="L54" s="39">
        <v>5</v>
      </c>
      <c r="M54" s="39"/>
      <c r="N54" s="39"/>
      <c r="O54" s="39">
        <v>50</v>
      </c>
      <c r="P54" s="39">
        <v>6</v>
      </c>
      <c r="Q54" s="39">
        <v>1</v>
      </c>
      <c r="R54" s="39">
        <v>0</v>
      </c>
      <c r="S54" s="39">
        <v>0</v>
      </c>
      <c r="T54" s="39">
        <v>0</v>
      </c>
      <c r="U54" s="39">
        <v>3</v>
      </c>
      <c r="V54" s="39">
        <v>3</v>
      </c>
      <c r="W54" s="39">
        <v>3</v>
      </c>
      <c r="X54" s="39">
        <v>8</v>
      </c>
      <c r="Y54" s="39"/>
      <c r="Z54" s="39">
        <v>0</v>
      </c>
      <c r="AA54" s="39">
        <v>0</v>
      </c>
      <c r="AB54" s="39"/>
      <c r="AC54" s="26">
        <v>28860000</v>
      </c>
      <c r="AE54" s="26">
        <f t="shared" si="1"/>
        <v>28</v>
      </c>
      <c r="AF54" s="35"/>
      <c r="AG54" s="31">
        <v>1</v>
      </c>
      <c r="AH54" s="31">
        <v>20</v>
      </c>
      <c r="AI54" s="29"/>
      <c r="AJ54" s="31"/>
      <c r="AK54" s="31">
        <v>5</v>
      </c>
      <c r="AL54" s="31"/>
      <c r="AM54" s="31"/>
      <c r="AN54" s="31"/>
      <c r="AO54" s="31"/>
      <c r="AP54" s="31"/>
      <c r="AQ54" s="31"/>
      <c r="AR54" s="31"/>
      <c r="AS54" s="31"/>
      <c r="AT54" s="31">
        <v>2</v>
      </c>
      <c r="AU54" s="26">
        <f>(VLOOKUP($AF$8,[3]!Prices[#Data],2,FALSE)*AF54)+(VLOOKUP($AG$8,[3]!Prices[#Data],2,FALSE)*AG54)+(VLOOKUP($AH$8,[3]!Prices[#Data],2,FALSE)*AH54)+(VLOOKUP($AI$8,[3]!Prices[#Data],2,FALSE)*AI54)+(VLOOKUP($AJ$8,[3]!Prices[#Data],2,FALSE)*AJ54)+(VLOOKUP($AK$8,[3]!Prices[#Data],2,FALSE)*AK54)+(VLOOKUP($AL$8,[3]!Prices[#Data],2,FALSE)*AL54)+(VLOOKUP($AM$8,[3]!Prices[#Data],2,FALSE)*AM54)+(VLOOKUP($AN$8,[3]!Prices[#Data],2,FALSE)*AN54)+(VLOOKUP($AO$8,[3]!Prices[#Data],2,FALSE)*AO54)+(VLOOKUP($AP$8,[3]!Prices[#Data],2,FALSE)*AP54)+(VLOOKUP($AT$8,[3]!Prices[#Data],2,FALSE)*AT54)+(VLOOKUP($AQ$8,[3]!Prices[#Data],2,FALSE)*AQ54)+(VLOOKUP($AR$8,[3]!Prices[#Data],2,FALSE)*AR54)+(VLOOKUP($AS$8,[3]!Prices[#Data],2,FALSE)*AS54)</f>
        <v>4824000</v>
      </c>
      <c r="AV54" s="26">
        <f t="shared" si="2"/>
        <v>10101000</v>
      </c>
      <c r="AW54" s="30" t="str">
        <f t="shared" si="3"/>
        <v>Credit is within Limit</v>
      </c>
      <c r="AX54" s="30" t="str">
        <f>IFERROR(IF(VLOOKUP(C54,'[3]Overdue Credits'!$A:$F,6,0)&gt;2,"High Risk Customer",IF(VLOOKUP(C54,'[3]Overdue Credits'!$A:$F,6,0)&gt;0,"Medium Risk Customer","Low Risk Customer")),"Low Risk Customer")</f>
        <v>Low Risk Customer</v>
      </c>
      <c r="AY54" s="9"/>
      <c r="AZ54" s="9"/>
    </row>
    <row r="55" spans="1:52" ht="21" x14ac:dyDescent="0.4">
      <c r="A55" s="22">
        <v>226</v>
      </c>
      <c r="B55" s="32" t="s">
        <v>938</v>
      </c>
      <c r="C55" s="32" t="s">
        <v>785</v>
      </c>
      <c r="D55" s="32"/>
      <c r="E55" s="32" t="s">
        <v>786</v>
      </c>
      <c r="F55" s="32" t="s">
        <v>74</v>
      </c>
      <c r="G55" s="23">
        <v>80</v>
      </c>
      <c r="H55" s="39"/>
      <c r="I55" s="39"/>
      <c r="J55" s="39">
        <v>1</v>
      </c>
      <c r="K55" s="39">
        <v>11</v>
      </c>
      <c r="L55" s="39">
        <v>2</v>
      </c>
      <c r="M55" s="39"/>
      <c r="N55" s="39">
        <v>10</v>
      </c>
      <c r="O55" s="39">
        <v>50</v>
      </c>
      <c r="P55" s="39">
        <v>7</v>
      </c>
      <c r="Q55" s="39">
        <v>2</v>
      </c>
      <c r="R55" s="39">
        <v>2</v>
      </c>
      <c r="S55" s="39">
        <v>0</v>
      </c>
      <c r="T55" s="39">
        <v>0</v>
      </c>
      <c r="U55" s="39">
        <v>5</v>
      </c>
      <c r="V55" s="39">
        <v>5</v>
      </c>
      <c r="W55" s="39">
        <v>5</v>
      </c>
      <c r="X55" s="39">
        <v>40</v>
      </c>
      <c r="Y55" s="39"/>
      <c r="Z55" s="39">
        <v>0</v>
      </c>
      <c r="AA55" s="39"/>
      <c r="AB55" s="39"/>
      <c r="AC55" s="26">
        <v>13296000</v>
      </c>
      <c r="AE55" s="26">
        <f t="shared" si="1"/>
        <v>41</v>
      </c>
      <c r="AF55" s="35"/>
      <c r="AG55" s="31">
        <v>2</v>
      </c>
      <c r="AH55" s="31">
        <v>35</v>
      </c>
      <c r="AI55" s="29"/>
      <c r="AJ55" s="31"/>
      <c r="AK55" s="31">
        <v>3</v>
      </c>
      <c r="AL55" s="31"/>
      <c r="AM55" s="31"/>
      <c r="AN55" s="31"/>
      <c r="AO55" s="31"/>
      <c r="AP55" s="31"/>
      <c r="AQ55" s="31"/>
      <c r="AR55" s="31"/>
      <c r="AS55" s="31"/>
      <c r="AT55" s="31">
        <v>1</v>
      </c>
      <c r="AU55" s="26">
        <f>(VLOOKUP($AF$8,[3]!Prices[#Data],2,FALSE)*AF55)+(VLOOKUP($AG$8,[3]!Prices[#Data],2,FALSE)*AG55)+(VLOOKUP($AH$8,[3]!Prices[#Data],2,FALSE)*AH55)+(VLOOKUP($AI$8,[3]!Prices[#Data],2,FALSE)*AI55)+(VLOOKUP($AJ$8,[3]!Prices[#Data],2,FALSE)*AJ55)+(VLOOKUP($AK$8,[3]!Prices[#Data],2,FALSE)*AK55)+(VLOOKUP($AL$8,[3]!Prices[#Data],2,FALSE)*AL55)+(VLOOKUP($AM$8,[3]!Prices[#Data],2,FALSE)*AM55)+(VLOOKUP($AN$8,[3]!Prices[#Data],2,FALSE)*AN55)+(VLOOKUP($AO$8,[3]!Prices[#Data],2,FALSE)*AO55)+(VLOOKUP($AP$8,[3]!Prices[#Data],2,FALSE)*AP55)+(VLOOKUP($AT$8,[3]!Prices[#Data],2,FALSE)*AT55)+(VLOOKUP($AQ$8,[3]!Prices[#Data],2,FALSE)*AQ55)+(VLOOKUP($AR$8,[3]!Prices[#Data],2,FALSE)*AR55)+(VLOOKUP($AS$8,[3]!Prices[#Data],2,FALSE)*AS55)</f>
        <v>7424500</v>
      </c>
      <c r="AV55" s="26">
        <f t="shared" si="2"/>
        <v>4653600</v>
      </c>
      <c r="AW55" s="30" t="str">
        <f t="shared" si="3"/>
        <v>Credit is above Limit. Requires HOTM approval</v>
      </c>
      <c r="AX55" s="30" t="str">
        <f>IFERROR(IF(VLOOKUP(C55,'[3]Overdue Credits'!$A:$F,6,0)&gt;2,"High Risk Customer",IF(VLOOKUP(C55,'[3]Overdue Credits'!$A:$F,6,0)&gt;0,"Medium Risk Customer","Low Risk Customer")),"Low Risk Customer")</f>
        <v>Low Risk Customer</v>
      </c>
      <c r="AY55" s="9"/>
      <c r="AZ55" s="9"/>
    </row>
    <row r="56" spans="1:52" ht="21" x14ac:dyDescent="0.4">
      <c r="A56" s="22">
        <v>227</v>
      </c>
      <c r="B56" s="32" t="s">
        <v>938</v>
      </c>
      <c r="C56" s="32" t="s">
        <v>791</v>
      </c>
      <c r="D56" s="32"/>
      <c r="E56" s="32" t="s">
        <v>792</v>
      </c>
      <c r="F56" s="32" t="s">
        <v>74</v>
      </c>
      <c r="G56" s="23">
        <v>180</v>
      </c>
      <c r="H56" s="39"/>
      <c r="I56" s="39"/>
      <c r="J56" s="39">
        <v>2</v>
      </c>
      <c r="K56" s="39">
        <v>0</v>
      </c>
      <c r="L56" s="39">
        <v>3</v>
      </c>
      <c r="M56" s="39"/>
      <c r="N56" s="39"/>
      <c r="O56" s="39">
        <v>81</v>
      </c>
      <c r="P56" s="39">
        <v>11</v>
      </c>
      <c r="Q56" s="39">
        <v>1</v>
      </c>
      <c r="R56" s="39">
        <v>0</v>
      </c>
      <c r="S56" s="39">
        <v>0</v>
      </c>
      <c r="T56" s="39">
        <v>0</v>
      </c>
      <c r="U56" s="39">
        <v>2</v>
      </c>
      <c r="V56" s="39">
        <v>5</v>
      </c>
      <c r="W56" s="39">
        <v>5</v>
      </c>
      <c r="X56" s="39">
        <v>30</v>
      </c>
      <c r="Y56" s="39"/>
      <c r="Z56" s="39">
        <v>0</v>
      </c>
      <c r="AA56" s="39">
        <v>0</v>
      </c>
      <c r="AB56" s="39">
        <v>0</v>
      </c>
      <c r="AC56" s="26">
        <v>27585500</v>
      </c>
      <c r="AE56" s="26">
        <f t="shared" si="1"/>
        <v>47</v>
      </c>
      <c r="AF56" s="35"/>
      <c r="AG56" s="31">
        <v>2</v>
      </c>
      <c r="AH56" s="31">
        <v>40</v>
      </c>
      <c r="AI56" s="29"/>
      <c r="AJ56" s="31"/>
      <c r="AK56" s="31">
        <v>4</v>
      </c>
      <c r="AL56" s="31"/>
      <c r="AM56" s="31"/>
      <c r="AN56" s="31"/>
      <c r="AO56" s="31"/>
      <c r="AP56" s="31"/>
      <c r="AQ56" s="31"/>
      <c r="AR56" s="31"/>
      <c r="AS56" s="31"/>
      <c r="AT56" s="31">
        <v>1</v>
      </c>
      <c r="AU56" s="26">
        <f>(VLOOKUP($AF$8,[3]!Prices[#Data],2,FALSE)*AF56)+(VLOOKUP($AG$8,[3]!Prices[#Data],2,FALSE)*AG56)+(VLOOKUP($AH$8,[3]!Prices[#Data],2,FALSE)*AH56)+(VLOOKUP($AI$8,[3]!Prices[#Data],2,FALSE)*AI56)+(VLOOKUP($AJ$8,[3]!Prices[#Data],2,FALSE)*AJ56)+(VLOOKUP($AK$8,[3]!Prices[#Data],2,FALSE)*AK56)+(VLOOKUP($AL$8,[3]!Prices[#Data],2,FALSE)*AL56)+(VLOOKUP($AM$8,[3]!Prices[#Data],2,FALSE)*AM56)+(VLOOKUP($AN$8,[3]!Prices[#Data],2,FALSE)*AN56)+(VLOOKUP($AO$8,[3]!Prices[#Data],2,FALSE)*AO56)+(VLOOKUP($AP$8,[3]!Prices[#Data],2,FALSE)*AP56)+(VLOOKUP($AT$8,[3]!Prices[#Data],2,FALSE)*AT56)+(VLOOKUP($AQ$8,[3]!Prices[#Data],2,FALSE)*AQ56)+(VLOOKUP($AR$8,[3]!Prices[#Data],2,FALSE)*AR56)+(VLOOKUP($AS$8,[3]!Prices[#Data],2,FALSE)*AS56)</f>
        <v>8511000</v>
      </c>
      <c r="AV56" s="26">
        <f t="shared" si="2"/>
        <v>9654925</v>
      </c>
      <c r="AW56" s="30" t="str">
        <f t="shared" si="3"/>
        <v>Credit is within Limit</v>
      </c>
      <c r="AX56" s="30" t="str">
        <f>IFERROR(IF(VLOOKUP(C56,'[3]Overdue Credits'!$A:$F,6,0)&gt;2,"High Risk Customer",IF(VLOOKUP(C56,'[3]Overdue Credits'!$A:$F,6,0)&gt;0,"Medium Risk Customer","Low Risk Customer")),"Low Risk Customer")</f>
        <v>Medium Risk Customer</v>
      </c>
      <c r="AY56" s="9"/>
      <c r="AZ56" s="9"/>
    </row>
    <row r="57" spans="1:52" ht="21" x14ac:dyDescent="0.4">
      <c r="A57" s="22">
        <v>228</v>
      </c>
      <c r="B57" s="32" t="s">
        <v>938</v>
      </c>
      <c r="C57" s="32" t="s">
        <v>875</v>
      </c>
      <c r="D57" s="32"/>
      <c r="E57" s="32" t="s">
        <v>940</v>
      </c>
      <c r="F57" s="32" t="s">
        <v>74</v>
      </c>
      <c r="G57" s="23">
        <v>70</v>
      </c>
      <c r="H57" s="39"/>
      <c r="I57" s="39"/>
      <c r="J57" s="39">
        <v>2</v>
      </c>
      <c r="K57" s="39">
        <v>2</v>
      </c>
      <c r="L57" s="39">
        <v>3</v>
      </c>
      <c r="M57" s="39"/>
      <c r="N57" s="39"/>
      <c r="O57" s="39">
        <v>96</v>
      </c>
      <c r="P57" s="39">
        <v>10</v>
      </c>
      <c r="Q57" s="39">
        <v>2</v>
      </c>
      <c r="R57" s="39">
        <v>0</v>
      </c>
      <c r="S57" s="39">
        <v>0</v>
      </c>
      <c r="T57" s="39">
        <v>0</v>
      </c>
      <c r="U57" s="39">
        <v>5</v>
      </c>
      <c r="V57" s="39">
        <v>5</v>
      </c>
      <c r="W57" s="39">
        <v>5</v>
      </c>
      <c r="X57" s="39">
        <v>10</v>
      </c>
      <c r="Y57" s="39"/>
      <c r="Z57" s="39">
        <v>0</v>
      </c>
      <c r="AA57" s="39">
        <v>0</v>
      </c>
      <c r="AB57" s="39">
        <v>0</v>
      </c>
      <c r="AC57" s="26">
        <v>9930000</v>
      </c>
      <c r="AE57" s="26">
        <f t="shared" si="1"/>
        <v>48</v>
      </c>
      <c r="AF57" s="35"/>
      <c r="AG57" s="31">
        <v>2</v>
      </c>
      <c r="AH57" s="31">
        <v>40</v>
      </c>
      <c r="AI57" s="29"/>
      <c r="AJ57" s="31"/>
      <c r="AK57" s="31">
        <v>4</v>
      </c>
      <c r="AL57" s="31"/>
      <c r="AM57" s="31"/>
      <c r="AN57" s="31"/>
      <c r="AO57" s="31"/>
      <c r="AP57" s="31"/>
      <c r="AQ57" s="31"/>
      <c r="AR57" s="31"/>
      <c r="AS57" s="31"/>
      <c r="AT57" s="31">
        <v>2</v>
      </c>
      <c r="AU57" s="26">
        <f>(VLOOKUP($AF$8,[3]!Prices[#Data],2,FALSE)*AF57)+(VLOOKUP($AG$8,[3]!Prices[#Data],2,FALSE)*AG57)+(VLOOKUP($AH$8,[3]!Prices[#Data],2,FALSE)*AH57)+(VLOOKUP($AI$8,[3]!Prices[#Data],2,FALSE)*AI57)+(VLOOKUP($AJ$8,[3]!Prices[#Data],2,FALSE)*AJ57)+(VLOOKUP($AK$8,[3]!Prices[#Data],2,FALSE)*AK57)+(VLOOKUP($AL$8,[3]!Prices[#Data],2,FALSE)*AL57)+(VLOOKUP($AM$8,[3]!Prices[#Data],2,FALSE)*AM57)+(VLOOKUP($AN$8,[3]!Prices[#Data],2,FALSE)*AN57)+(VLOOKUP($AO$8,[3]!Prices[#Data],2,FALSE)*AO57)+(VLOOKUP($AP$8,[3]!Prices[#Data],2,FALSE)*AP57)+(VLOOKUP($AT$8,[3]!Prices[#Data],2,FALSE)*AT57)+(VLOOKUP($AQ$8,[3]!Prices[#Data],2,FALSE)*AQ57)+(VLOOKUP($AR$8,[3]!Prices[#Data],2,FALSE)*AR57)+(VLOOKUP($AS$8,[3]!Prices[#Data],2,FALSE)*AS57)</f>
        <v>8602000</v>
      </c>
      <c r="AV57" s="26">
        <f t="shared" si="2"/>
        <v>3475500</v>
      </c>
      <c r="AW57" s="30" t="str">
        <f t="shared" si="3"/>
        <v>Credit is above Limit. Requires HOTM approval</v>
      </c>
      <c r="AX57" s="30" t="str">
        <f>IFERROR(IF(VLOOKUP(C57,'[3]Overdue Credits'!$A:$F,6,0)&gt;2,"High Risk Customer",IF(VLOOKUP(C57,'[3]Overdue Credits'!$A:$F,6,0)&gt;0,"Medium Risk Customer","Low Risk Customer")),"Low Risk Customer")</f>
        <v>Low Risk Customer</v>
      </c>
      <c r="AY57" s="9"/>
      <c r="AZ57" s="9"/>
    </row>
    <row r="58" spans="1:52" ht="21" x14ac:dyDescent="0.4">
      <c r="A58" s="22">
        <v>229</v>
      </c>
      <c r="B58" s="22" t="s">
        <v>938</v>
      </c>
      <c r="C58" s="22" t="s">
        <v>797</v>
      </c>
      <c r="D58" s="32"/>
      <c r="E58" s="32" t="s">
        <v>798</v>
      </c>
      <c r="F58" s="32" t="s">
        <v>67</v>
      </c>
      <c r="G58" s="23">
        <v>185</v>
      </c>
      <c r="H58" s="44"/>
      <c r="I58" s="44"/>
      <c r="J58" s="44">
        <v>3</v>
      </c>
      <c r="K58" s="44">
        <v>0</v>
      </c>
      <c r="L58" s="44">
        <v>3</v>
      </c>
      <c r="M58" s="44"/>
      <c r="N58" s="44"/>
      <c r="O58" s="44">
        <v>162</v>
      </c>
      <c r="P58" s="44">
        <v>17</v>
      </c>
      <c r="Q58" s="44">
        <v>2</v>
      </c>
      <c r="R58" s="44">
        <v>0</v>
      </c>
      <c r="S58" s="44">
        <v>0</v>
      </c>
      <c r="T58" s="44">
        <v>0</v>
      </c>
      <c r="U58" s="44">
        <v>3</v>
      </c>
      <c r="V58" s="44">
        <v>10</v>
      </c>
      <c r="W58" s="44">
        <v>10</v>
      </c>
      <c r="X58" s="44">
        <v>60</v>
      </c>
      <c r="Y58" s="44"/>
      <c r="Z58" s="44">
        <v>0</v>
      </c>
      <c r="AA58" s="44">
        <v>0</v>
      </c>
      <c r="AB58" s="44">
        <v>0</v>
      </c>
      <c r="AC58" s="26">
        <v>31321500</v>
      </c>
      <c r="AE58" s="26">
        <f t="shared" si="1"/>
        <v>88</v>
      </c>
      <c r="AF58" s="35"/>
      <c r="AG58" s="31">
        <v>2</v>
      </c>
      <c r="AH58" s="31">
        <v>80</v>
      </c>
      <c r="AI58" s="29"/>
      <c r="AJ58" s="31"/>
      <c r="AK58" s="31">
        <v>5</v>
      </c>
      <c r="AL58" s="31"/>
      <c r="AM58" s="31"/>
      <c r="AN58" s="31"/>
      <c r="AO58" s="31"/>
      <c r="AP58" s="31"/>
      <c r="AQ58" s="31"/>
      <c r="AR58" s="31"/>
      <c r="AS58" s="31"/>
      <c r="AT58" s="31">
        <v>1</v>
      </c>
      <c r="AU58" s="26">
        <f>(VLOOKUP($AF$8,[3]!Prices[#Data],2,FALSE)*AF58)+(VLOOKUP($AG$8,[3]!Prices[#Data],2,FALSE)*AG58)+(VLOOKUP($AH$8,[3]!Prices[#Data],2,FALSE)*AH58)+(VLOOKUP($AI$8,[3]!Prices[#Data],2,FALSE)*AI58)+(VLOOKUP($AJ$8,[3]!Prices[#Data],2,FALSE)*AJ58)+(VLOOKUP($AK$8,[3]!Prices[#Data],2,FALSE)*AK58)+(VLOOKUP($AL$8,[3]!Prices[#Data],2,FALSE)*AL58)+(VLOOKUP($AM$8,[3]!Prices[#Data],2,FALSE)*AM58)+(VLOOKUP($AN$8,[3]!Prices[#Data],2,FALSE)*AN58)+(VLOOKUP($AO$8,[3]!Prices[#Data],2,FALSE)*AO58)+(VLOOKUP($AP$8,[3]!Prices[#Data],2,FALSE)*AP58)+(VLOOKUP($AT$8,[3]!Prices[#Data],2,FALSE)*AT58)+(VLOOKUP($AQ$8,[3]!Prices[#Data],2,FALSE)*AQ58)+(VLOOKUP($AR$8,[3]!Prices[#Data],2,FALSE)*AR58)+(VLOOKUP($AS$8,[3]!Prices[#Data],2,FALSE)*AS58)</f>
        <v>16195000</v>
      </c>
      <c r="AV58" s="26">
        <f t="shared" si="2"/>
        <v>10962525</v>
      </c>
      <c r="AW58" s="30" t="str">
        <f t="shared" si="3"/>
        <v>Credit is above Limit. Requires HOTM approval</v>
      </c>
      <c r="AX58" s="30" t="str">
        <f>IFERROR(IF(VLOOKUP(C58,'[3]Overdue Credits'!$A:$F,6,0)&gt;2,"High Risk Customer",IF(VLOOKUP(C58,'[3]Overdue Credits'!$A:$F,6,0)&gt;0,"Medium Risk Customer","Low Risk Customer")),"Low Risk Customer")</f>
        <v>Low Risk Customer</v>
      </c>
      <c r="AY58" s="9"/>
      <c r="AZ58" s="9"/>
    </row>
    <row r="59" spans="1:52" ht="21" x14ac:dyDescent="0.4">
      <c r="A59" s="22">
        <v>230</v>
      </c>
      <c r="B59" s="32" t="s">
        <v>938</v>
      </c>
      <c r="C59" s="32" t="s">
        <v>799</v>
      </c>
      <c r="D59" s="32"/>
      <c r="E59" s="32" t="s">
        <v>939</v>
      </c>
      <c r="F59" s="32" t="s">
        <v>67</v>
      </c>
      <c r="G59" s="23">
        <v>165</v>
      </c>
      <c r="H59" s="39"/>
      <c r="I59" s="39"/>
      <c r="J59" s="39">
        <v>2</v>
      </c>
      <c r="K59" s="39">
        <v>0</v>
      </c>
      <c r="L59" s="39">
        <v>6</v>
      </c>
      <c r="M59" s="39"/>
      <c r="N59" s="39"/>
      <c r="O59" s="39">
        <v>130</v>
      </c>
      <c r="P59" s="39">
        <v>11</v>
      </c>
      <c r="Q59" s="39">
        <v>1</v>
      </c>
      <c r="R59" s="39">
        <v>0</v>
      </c>
      <c r="S59" s="39">
        <v>0</v>
      </c>
      <c r="T59" s="39">
        <v>0</v>
      </c>
      <c r="U59" s="39">
        <v>10</v>
      </c>
      <c r="V59" s="39">
        <v>10</v>
      </c>
      <c r="W59" s="39">
        <v>10</v>
      </c>
      <c r="X59" s="39">
        <v>40</v>
      </c>
      <c r="Y59" s="39"/>
      <c r="Z59" s="39">
        <v>0</v>
      </c>
      <c r="AA59" s="39">
        <v>0</v>
      </c>
      <c r="AB59" s="39">
        <v>0</v>
      </c>
      <c r="AC59" s="26">
        <v>27884000</v>
      </c>
      <c r="AE59" s="26">
        <f t="shared" si="1"/>
        <v>70</v>
      </c>
      <c r="AF59" s="35"/>
      <c r="AG59" s="31">
        <v>2</v>
      </c>
      <c r="AH59" s="31">
        <v>60</v>
      </c>
      <c r="AI59" s="29"/>
      <c r="AJ59" s="31"/>
      <c r="AK59" s="31">
        <v>5</v>
      </c>
      <c r="AL59" s="31">
        <v>2</v>
      </c>
      <c r="AM59" s="31"/>
      <c r="AN59" s="31"/>
      <c r="AO59" s="31"/>
      <c r="AP59" s="31"/>
      <c r="AQ59" s="31"/>
      <c r="AR59" s="31"/>
      <c r="AS59" s="31"/>
      <c r="AT59" s="31">
        <v>1</v>
      </c>
      <c r="AU59" s="26">
        <f>(VLOOKUP($AF$8,[3]!Prices[#Data],2,FALSE)*AF59)+(VLOOKUP($AG$8,[3]!Prices[#Data],2,FALSE)*AG59)+(VLOOKUP($AH$8,[3]!Prices[#Data],2,FALSE)*AH59)+(VLOOKUP($AI$8,[3]!Prices[#Data],2,FALSE)*AI59)+(VLOOKUP($AJ$8,[3]!Prices[#Data],2,FALSE)*AJ59)+(VLOOKUP($AK$8,[3]!Prices[#Data],2,FALSE)*AK59)+(VLOOKUP($AL$8,[3]!Prices[#Data],2,FALSE)*AL59)+(VLOOKUP($AM$8,[3]!Prices[#Data],2,FALSE)*AM59)+(VLOOKUP($AN$8,[3]!Prices[#Data],2,FALSE)*AN59)+(VLOOKUP($AO$8,[3]!Prices[#Data],2,FALSE)*AO59)+(VLOOKUP($AP$8,[3]!Prices[#Data],2,FALSE)*AP59)+(VLOOKUP($AT$8,[3]!Prices[#Data],2,FALSE)*AT59)+(VLOOKUP($AQ$8,[3]!Prices[#Data],2,FALSE)*AQ59)+(VLOOKUP($AR$8,[3]!Prices[#Data],2,FALSE)*AR59)+(VLOOKUP($AS$8,[3]!Prices[#Data],2,FALSE)*AS59)</f>
        <v>12729000</v>
      </c>
      <c r="AV59" s="26">
        <f t="shared" si="2"/>
        <v>9759400</v>
      </c>
      <c r="AW59" s="30" t="str">
        <f t="shared" si="3"/>
        <v>Credit is above Limit. Requires HOTM approval</v>
      </c>
      <c r="AX59" s="30" t="str">
        <f>IFERROR(IF(VLOOKUP(C59,'[3]Overdue Credits'!$A:$F,6,0)&gt;2,"High Risk Customer",IF(VLOOKUP(C59,'[3]Overdue Credits'!$A:$F,6,0)&gt;0,"Medium Risk Customer","Low Risk Customer")),"Low Risk Customer")</f>
        <v>Low Risk Customer</v>
      </c>
      <c r="AY59" s="9"/>
      <c r="AZ59" s="9"/>
    </row>
    <row r="60" spans="1:52" ht="21" x14ac:dyDescent="0.4">
      <c r="A60" s="22">
        <v>231</v>
      </c>
      <c r="B60" s="32" t="s">
        <v>938</v>
      </c>
      <c r="C60" s="32" t="s">
        <v>801</v>
      </c>
      <c r="D60" s="32"/>
      <c r="E60" s="32" t="s">
        <v>802</v>
      </c>
      <c r="F60" s="32" t="s">
        <v>392</v>
      </c>
      <c r="G60" s="23">
        <v>145</v>
      </c>
      <c r="H60" s="39"/>
      <c r="I60" s="39"/>
      <c r="J60" s="39">
        <v>10</v>
      </c>
      <c r="K60" s="39">
        <v>71</v>
      </c>
      <c r="L60" s="39">
        <v>5</v>
      </c>
      <c r="M60" s="39"/>
      <c r="N60" s="39">
        <v>45</v>
      </c>
      <c r="O60" s="39">
        <v>300</v>
      </c>
      <c r="P60" s="39">
        <v>32</v>
      </c>
      <c r="Q60" s="39">
        <v>2</v>
      </c>
      <c r="R60" s="39">
        <v>10</v>
      </c>
      <c r="S60" s="39">
        <v>0</v>
      </c>
      <c r="T60" s="39">
        <v>0</v>
      </c>
      <c r="U60" s="39">
        <v>20</v>
      </c>
      <c r="V60" s="39">
        <v>30</v>
      </c>
      <c r="W60" s="39">
        <v>30</v>
      </c>
      <c r="X60" s="39">
        <v>300</v>
      </c>
      <c r="Y60" s="39"/>
      <c r="Z60" s="39">
        <v>0</v>
      </c>
      <c r="AA60" s="39"/>
      <c r="AB60" s="39"/>
      <c r="AC60" s="26">
        <v>24194000</v>
      </c>
      <c r="AE60" s="26">
        <f t="shared" si="1"/>
        <v>254</v>
      </c>
      <c r="AF60" s="35"/>
      <c r="AG60" s="31">
        <v>3</v>
      </c>
      <c r="AH60" s="31">
        <v>245</v>
      </c>
      <c r="AI60" s="29"/>
      <c r="AJ60" s="31"/>
      <c r="AK60" s="31">
        <v>5</v>
      </c>
      <c r="AL60" s="31"/>
      <c r="AM60" s="31"/>
      <c r="AN60" s="31"/>
      <c r="AO60" s="31"/>
      <c r="AP60" s="31"/>
      <c r="AQ60" s="31"/>
      <c r="AR60" s="31"/>
      <c r="AS60" s="31"/>
      <c r="AT60" s="31">
        <v>1</v>
      </c>
      <c r="AU60" s="26">
        <f>(VLOOKUP($AF$8,[3]!Prices[#Data],2,FALSE)*AF60)+(VLOOKUP($AG$8,[3]!Prices[#Data],2,FALSE)*AG60)+(VLOOKUP($AH$8,[3]!Prices[#Data],2,FALSE)*AH60)+(VLOOKUP($AI$8,[3]!Prices[#Data],2,FALSE)*AI60)+(VLOOKUP($AJ$8,[3]!Prices[#Data],2,FALSE)*AJ60)+(VLOOKUP($AK$8,[3]!Prices[#Data],2,FALSE)*AK60)+(VLOOKUP($AL$8,[3]!Prices[#Data],2,FALSE)*AL60)+(VLOOKUP($AM$8,[3]!Prices[#Data],2,FALSE)*AM60)+(VLOOKUP($AN$8,[3]!Prices[#Data],2,FALSE)*AN60)+(VLOOKUP($AO$8,[3]!Prices[#Data],2,FALSE)*AO60)+(VLOOKUP($AP$8,[3]!Prices[#Data],2,FALSE)*AP60)+(VLOOKUP($AT$8,[3]!Prices[#Data],2,FALSE)*AT60)+(VLOOKUP($AQ$8,[3]!Prices[#Data],2,FALSE)*AQ60)+(VLOOKUP($AR$8,[3]!Prices[#Data],2,FALSE)*AR60)+(VLOOKUP($AS$8,[3]!Prices[#Data],2,FALSE)*AS60)</f>
        <v>47449500</v>
      </c>
      <c r="AV60" s="26">
        <f t="shared" si="2"/>
        <v>8467900</v>
      </c>
      <c r="AW60" s="30" t="str">
        <f t="shared" si="3"/>
        <v>Credit is above Limit. Requires HOTM approval</v>
      </c>
      <c r="AX60" s="30" t="str">
        <f>IFERROR(IF(VLOOKUP(C60,'[3]Overdue Credits'!$A:$F,6,0)&gt;2,"High Risk Customer",IF(VLOOKUP(C60,'[3]Overdue Credits'!$A:$F,6,0)&gt;0,"Medium Risk Customer","Low Risk Customer")),"Low Risk Customer")</f>
        <v>Low Risk Customer</v>
      </c>
      <c r="AY60" s="9"/>
      <c r="AZ60" s="9"/>
    </row>
    <row r="61" spans="1:52" ht="21" x14ac:dyDescent="0.4">
      <c r="A61" s="22">
        <v>232</v>
      </c>
      <c r="B61" s="32" t="s">
        <v>938</v>
      </c>
      <c r="C61" s="32" t="s">
        <v>803</v>
      </c>
      <c r="D61" s="32"/>
      <c r="E61" s="32" t="s">
        <v>804</v>
      </c>
      <c r="F61" s="32" t="s">
        <v>74</v>
      </c>
      <c r="G61" s="23">
        <v>357</v>
      </c>
      <c r="H61" s="39"/>
      <c r="I61" s="39"/>
      <c r="J61" s="39">
        <v>3</v>
      </c>
      <c r="K61" s="39">
        <v>10</v>
      </c>
      <c r="L61" s="39">
        <v>4</v>
      </c>
      <c r="M61" s="39"/>
      <c r="N61" s="39">
        <v>10</v>
      </c>
      <c r="O61" s="39">
        <v>54</v>
      </c>
      <c r="P61" s="39">
        <v>10</v>
      </c>
      <c r="Q61" s="39">
        <v>2</v>
      </c>
      <c r="R61" s="39">
        <v>2</v>
      </c>
      <c r="S61" s="39">
        <v>0</v>
      </c>
      <c r="T61" s="39">
        <v>0</v>
      </c>
      <c r="U61" s="39">
        <v>5</v>
      </c>
      <c r="V61" s="39">
        <v>5</v>
      </c>
      <c r="W61" s="39">
        <v>5</v>
      </c>
      <c r="X61" s="39">
        <v>30</v>
      </c>
      <c r="Y61" s="39"/>
      <c r="Z61" s="39">
        <v>0</v>
      </c>
      <c r="AA61" s="39"/>
      <c r="AB61" s="39"/>
      <c r="AC61" s="26">
        <v>58629500</v>
      </c>
      <c r="AE61" s="26">
        <f t="shared" si="1"/>
        <v>40</v>
      </c>
      <c r="AF61" s="35"/>
      <c r="AG61" s="31">
        <v>2</v>
      </c>
      <c r="AH61" s="31">
        <v>35</v>
      </c>
      <c r="AI61" s="29"/>
      <c r="AJ61" s="31"/>
      <c r="AK61" s="31">
        <v>2</v>
      </c>
      <c r="AL61" s="31"/>
      <c r="AM61" s="31"/>
      <c r="AN61" s="31"/>
      <c r="AO61" s="31"/>
      <c r="AP61" s="31"/>
      <c r="AQ61" s="31"/>
      <c r="AR61" s="31"/>
      <c r="AS61" s="31"/>
      <c r="AT61" s="31">
        <v>1</v>
      </c>
      <c r="AU61" s="26">
        <f>(VLOOKUP($AF$8,[3]!Prices[#Data],2,FALSE)*AF61)+(VLOOKUP($AG$8,[3]!Prices[#Data],2,FALSE)*AG61)+(VLOOKUP($AH$8,[3]!Prices[#Data],2,FALSE)*AH61)+(VLOOKUP($AI$8,[3]!Prices[#Data],2,FALSE)*AI61)+(VLOOKUP($AJ$8,[3]!Prices[#Data],2,FALSE)*AJ61)+(VLOOKUP($AK$8,[3]!Prices[#Data],2,FALSE)*AK61)+(VLOOKUP($AL$8,[3]!Prices[#Data],2,FALSE)*AL61)+(VLOOKUP($AM$8,[3]!Prices[#Data],2,FALSE)*AM61)+(VLOOKUP($AN$8,[3]!Prices[#Data],2,FALSE)*AN61)+(VLOOKUP($AO$8,[3]!Prices[#Data],2,FALSE)*AO61)+(VLOOKUP($AP$8,[3]!Prices[#Data],2,FALSE)*AP61)+(VLOOKUP($AT$8,[3]!Prices[#Data],2,FALSE)*AT61)+(VLOOKUP($AQ$8,[3]!Prices[#Data],2,FALSE)*AQ61)+(VLOOKUP($AR$8,[3]!Prices[#Data],2,FALSE)*AR61)+(VLOOKUP($AS$8,[3]!Prices[#Data],2,FALSE)*AS61)</f>
        <v>7280500</v>
      </c>
      <c r="AV61" s="26">
        <f t="shared" si="2"/>
        <v>20520325</v>
      </c>
      <c r="AW61" s="30" t="str">
        <f t="shared" si="3"/>
        <v>Credit is within Limit</v>
      </c>
      <c r="AX61" s="30" t="str">
        <f>IFERROR(IF(VLOOKUP(C61,'[3]Overdue Credits'!$A:$F,6,0)&gt;2,"High Risk Customer",IF(VLOOKUP(C61,'[3]Overdue Credits'!$A:$F,6,0)&gt;0,"Medium Risk Customer","Low Risk Customer")),"Low Risk Customer")</f>
        <v>Low Risk Customer</v>
      </c>
      <c r="AY61" s="9"/>
      <c r="AZ61" s="9"/>
    </row>
    <row r="62" spans="1:52" ht="21" x14ac:dyDescent="0.4">
      <c r="A62" s="22">
        <v>233</v>
      </c>
      <c r="B62" s="32" t="s">
        <v>938</v>
      </c>
      <c r="C62" s="32" t="s">
        <v>805</v>
      </c>
      <c r="D62" s="32"/>
      <c r="E62" s="32" t="s">
        <v>806</v>
      </c>
      <c r="F62" s="32" t="s">
        <v>74</v>
      </c>
      <c r="G62" s="23">
        <v>375</v>
      </c>
      <c r="H62" s="39"/>
      <c r="I62" s="39"/>
      <c r="J62" s="39">
        <v>1</v>
      </c>
      <c r="K62" s="39">
        <v>0</v>
      </c>
      <c r="L62" s="39">
        <v>1</v>
      </c>
      <c r="M62" s="39"/>
      <c r="N62" s="39">
        <v>2</v>
      </c>
      <c r="O62" s="39">
        <v>145</v>
      </c>
      <c r="P62" s="39">
        <v>5</v>
      </c>
      <c r="Q62" s="39">
        <v>1</v>
      </c>
      <c r="R62" s="39">
        <v>0</v>
      </c>
      <c r="S62" s="39">
        <v>0</v>
      </c>
      <c r="T62" s="39">
        <v>0</v>
      </c>
      <c r="U62" s="39">
        <v>10</v>
      </c>
      <c r="V62" s="39">
        <v>10</v>
      </c>
      <c r="W62" s="39">
        <v>5</v>
      </c>
      <c r="X62" s="39">
        <v>20</v>
      </c>
      <c r="Y62" s="39"/>
      <c r="Z62" s="39">
        <v>0</v>
      </c>
      <c r="AA62" s="39">
        <v>0</v>
      </c>
      <c r="AB62" s="39">
        <v>0</v>
      </c>
      <c r="AC62" s="26">
        <v>61509500</v>
      </c>
      <c r="AE62" s="26">
        <f t="shared" si="1"/>
        <v>65</v>
      </c>
      <c r="AF62" s="35"/>
      <c r="AG62" s="31">
        <v>1</v>
      </c>
      <c r="AH62" s="31">
        <v>60</v>
      </c>
      <c r="AI62" s="29"/>
      <c r="AJ62" s="31"/>
      <c r="AK62" s="31">
        <v>4</v>
      </c>
      <c r="AL62" s="31"/>
      <c r="AM62" s="31"/>
      <c r="AN62" s="31"/>
      <c r="AO62" s="31"/>
      <c r="AP62" s="31"/>
      <c r="AQ62" s="31"/>
      <c r="AR62" s="31"/>
      <c r="AS62" s="31"/>
      <c r="AT62" s="31"/>
      <c r="AU62" s="26">
        <f>(VLOOKUP($AF$8,[3]!Prices[#Data],2,FALSE)*AF62)+(VLOOKUP($AG$8,[3]!Prices[#Data],2,FALSE)*AG62)+(VLOOKUP($AH$8,[3]!Prices[#Data],2,FALSE)*AH62)+(VLOOKUP($AI$8,[3]!Prices[#Data],2,FALSE)*AI62)+(VLOOKUP($AJ$8,[3]!Prices[#Data],2,FALSE)*AJ62)+(VLOOKUP($AK$8,[3]!Prices[#Data],2,FALSE)*AK62)+(VLOOKUP($AL$8,[3]!Prices[#Data],2,FALSE)*AL62)+(VLOOKUP($AM$8,[3]!Prices[#Data],2,FALSE)*AM62)+(VLOOKUP($AN$8,[3]!Prices[#Data],2,FALSE)*AN62)+(VLOOKUP($AO$8,[3]!Prices[#Data],2,FALSE)*AO62)+(VLOOKUP($AP$8,[3]!Prices[#Data],2,FALSE)*AP62)+(VLOOKUP($AT$8,[3]!Prices[#Data],2,FALSE)*AT62)+(VLOOKUP($AQ$8,[3]!Prices[#Data],2,FALSE)*AQ62)+(VLOOKUP($AR$8,[3]!Prices[#Data],2,FALSE)*AR62)+(VLOOKUP($AS$8,[3]!Prices[#Data],2,FALSE)*AS62)</f>
        <v>12038000</v>
      </c>
      <c r="AV62" s="26">
        <f t="shared" si="2"/>
        <v>21528325</v>
      </c>
      <c r="AW62" s="30" t="str">
        <f t="shared" si="3"/>
        <v>Credit is within Limit</v>
      </c>
      <c r="AX62" s="30" t="str">
        <f>IFERROR(IF(VLOOKUP(C62,'[3]Overdue Credits'!$A:$F,6,0)&gt;2,"High Risk Customer",IF(VLOOKUP(C62,'[3]Overdue Credits'!$A:$F,6,0)&gt;0,"Medium Risk Customer","Low Risk Customer")),"Low Risk Customer")</f>
        <v>Low Risk Customer</v>
      </c>
      <c r="AY62" s="9"/>
      <c r="AZ62" s="9"/>
    </row>
    <row r="63" spans="1:52" ht="21" x14ac:dyDescent="0.4">
      <c r="A63" s="22">
        <v>234</v>
      </c>
      <c r="B63" s="22" t="s">
        <v>938</v>
      </c>
      <c r="C63" s="22" t="s">
        <v>807</v>
      </c>
      <c r="D63" s="32"/>
      <c r="E63" s="32" t="s">
        <v>808</v>
      </c>
      <c r="F63" s="32" t="s">
        <v>66</v>
      </c>
      <c r="G63" s="23">
        <v>120</v>
      </c>
      <c r="H63" s="44"/>
      <c r="I63" s="44"/>
      <c r="J63" s="44">
        <v>1</v>
      </c>
      <c r="K63" s="44">
        <v>0</v>
      </c>
      <c r="L63" s="44">
        <v>5</v>
      </c>
      <c r="M63" s="44"/>
      <c r="N63" s="44"/>
      <c r="O63" s="44">
        <v>45</v>
      </c>
      <c r="P63" s="44">
        <v>1</v>
      </c>
      <c r="Q63" s="44">
        <v>1</v>
      </c>
      <c r="R63" s="44">
        <v>0</v>
      </c>
      <c r="S63" s="44">
        <v>0</v>
      </c>
      <c r="T63" s="44">
        <v>0</v>
      </c>
      <c r="U63" s="44">
        <v>2</v>
      </c>
      <c r="V63" s="44">
        <v>3</v>
      </c>
      <c r="W63" s="44">
        <v>2</v>
      </c>
      <c r="X63" s="44">
        <v>10</v>
      </c>
      <c r="Y63" s="44"/>
      <c r="Z63" s="44">
        <v>0</v>
      </c>
      <c r="AA63" s="44">
        <v>0</v>
      </c>
      <c r="AB63" s="44">
        <v>0</v>
      </c>
      <c r="AC63" s="26">
        <v>20299500</v>
      </c>
      <c r="AE63" s="26">
        <f t="shared" si="1"/>
        <v>21</v>
      </c>
      <c r="AF63" s="35"/>
      <c r="AG63" s="31">
        <v>1</v>
      </c>
      <c r="AH63" s="31">
        <v>15</v>
      </c>
      <c r="AI63" s="29"/>
      <c r="AJ63" s="31"/>
      <c r="AK63" s="31">
        <v>3</v>
      </c>
      <c r="AL63" s="31"/>
      <c r="AM63" s="31"/>
      <c r="AN63" s="31"/>
      <c r="AO63" s="31"/>
      <c r="AP63" s="31"/>
      <c r="AQ63" s="31"/>
      <c r="AR63" s="31"/>
      <c r="AS63" s="31"/>
      <c r="AT63" s="31">
        <v>2</v>
      </c>
      <c r="AU63" s="26">
        <f>(VLOOKUP($AF$8,[3]!Prices[#Data],2,FALSE)*AF63)+(VLOOKUP($AG$8,[3]!Prices[#Data],2,FALSE)*AG63)+(VLOOKUP($AH$8,[3]!Prices[#Data],2,FALSE)*AH63)+(VLOOKUP($AI$8,[3]!Prices[#Data],2,FALSE)*AI63)+(VLOOKUP($AJ$8,[3]!Prices[#Data],2,FALSE)*AJ63)+(VLOOKUP($AK$8,[3]!Prices[#Data],2,FALSE)*AK63)+(VLOOKUP($AL$8,[3]!Prices[#Data],2,FALSE)*AL63)+(VLOOKUP($AM$8,[3]!Prices[#Data],2,FALSE)*AM63)+(VLOOKUP($AN$8,[3]!Prices[#Data],2,FALSE)*AN63)+(VLOOKUP($AO$8,[3]!Prices[#Data],2,FALSE)*AO63)+(VLOOKUP($AP$8,[3]!Prices[#Data],2,FALSE)*AP63)+(VLOOKUP($AT$8,[3]!Prices[#Data],2,FALSE)*AT63)+(VLOOKUP($AQ$8,[3]!Prices[#Data],2,FALSE)*AQ63)+(VLOOKUP($AR$8,[3]!Prices[#Data],2,FALSE)*AR63)+(VLOOKUP($AS$8,[3]!Prices[#Data],2,FALSE)*AS63)</f>
        <v>3593500</v>
      </c>
      <c r="AV63" s="26">
        <f t="shared" si="2"/>
        <v>7104825</v>
      </c>
      <c r="AW63" s="30" t="str">
        <f t="shared" si="3"/>
        <v>Credit is within Limit</v>
      </c>
      <c r="AX63" s="30" t="str">
        <f>IFERROR(IF(VLOOKUP(C63,'[3]Overdue Credits'!$A:$F,6,0)&gt;2,"High Risk Customer",IF(VLOOKUP(C63,'[3]Overdue Credits'!$A:$F,6,0)&gt;0,"Medium Risk Customer","Low Risk Customer")),"Low Risk Customer")</f>
        <v>Low Risk Customer</v>
      </c>
      <c r="AY63" s="9"/>
      <c r="AZ63" s="9"/>
    </row>
    <row r="64" spans="1:52" ht="21" x14ac:dyDescent="0.4">
      <c r="A64" s="22">
        <v>235</v>
      </c>
      <c r="B64" s="32" t="s">
        <v>941</v>
      </c>
      <c r="C64" s="32" t="s">
        <v>819</v>
      </c>
      <c r="D64" s="32"/>
      <c r="E64" s="32" t="s">
        <v>944</v>
      </c>
      <c r="F64" s="32" t="s">
        <v>67</v>
      </c>
      <c r="G64" s="23">
        <v>180</v>
      </c>
      <c r="H64" s="39"/>
      <c r="I64" s="39"/>
      <c r="J64" s="39">
        <v>2</v>
      </c>
      <c r="K64" s="39">
        <v>1</v>
      </c>
      <c r="L64" s="39">
        <v>4</v>
      </c>
      <c r="M64" s="39"/>
      <c r="N64" s="39">
        <v>38</v>
      </c>
      <c r="O64" s="39">
        <v>10</v>
      </c>
      <c r="P64" s="39"/>
      <c r="Q64" s="39">
        <v>30</v>
      </c>
      <c r="R64" s="39"/>
      <c r="S64" s="39"/>
      <c r="T64" s="39"/>
      <c r="U64" s="39">
        <v>15</v>
      </c>
      <c r="V64" s="39">
        <v>108</v>
      </c>
      <c r="W64" s="39">
        <v>185</v>
      </c>
      <c r="X64" s="39">
        <v>107</v>
      </c>
      <c r="Y64" s="39"/>
      <c r="Z64" s="39"/>
      <c r="AA64" s="39"/>
      <c r="AB64" s="39"/>
      <c r="AC64" s="26">
        <v>30417000</v>
      </c>
      <c r="AE64" s="26">
        <f t="shared" si="1"/>
        <v>137</v>
      </c>
      <c r="AF64" s="35"/>
      <c r="AG64" s="31">
        <v>28</v>
      </c>
      <c r="AH64" s="31">
        <v>15</v>
      </c>
      <c r="AI64" s="29">
        <v>2</v>
      </c>
      <c r="AJ64" s="31"/>
      <c r="AK64" s="31">
        <v>26</v>
      </c>
      <c r="AL64" s="31">
        <v>25</v>
      </c>
      <c r="AM64" s="31">
        <v>10</v>
      </c>
      <c r="AN64" s="31"/>
      <c r="AO64" s="31">
        <v>0</v>
      </c>
      <c r="AP64" s="31">
        <v>16</v>
      </c>
      <c r="AQ64" s="31">
        <v>0</v>
      </c>
      <c r="AR64" s="31"/>
      <c r="AS64" s="31"/>
      <c r="AT64" s="31">
        <v>15</v>
      </c>
      <c r="AU64" s="26">
        <f>(VLOOKUP($AF$8,[3]!Prices[#Data],2,FALSE)*AF64)+(VLOOKUP($AG$8,[3]!Prices[#Data],2,FALSE)*AG64)+(VLOOKUP($AH$8,[3]!Prices[#Data],2,FALSE)*AH64)+(VLOOKUP($AI$8,[3]!Prices[#Data],2,FALSE)*AI64)+(VLOOKUP($AJ$8,[3]!Prices[#Data],2,FALSE)*AJ64)+(VLOOKUP($AK$8,[3]!Prices[#Data],2,FALSE)*AK64)+(VLOOKUP($AL$8,[3]!Prices[#Data],2,FALSE)*AL64)+(VLOOKUP($AM$8,[3]!Prices[#Data],2,FALSE)*AM64)+(VLOOKUP($AN$8,[3]!Prices[#Data],2,FALSE)*AN64)+(VLOOKUP($AO$8,[3]!Prices[#Data],2,FALSE)*AO64)+(VLOOKUP($AP$8,[3]!Prices[#Data],2,FALSE)*AP64)+(VLOOKUP($AT$8,[3]!Prices[#Data],2,FALSE)*AT64)+(VLOOKUP($AQ$8,[3]!Prices[#Data],2,FALSE)*AQ64)+(VLOOKUP($AR$8,[3]!Prices[#Data],2,FALSE)*AR64)+(VLOOKUP($AS$8,[3]!Prices[#Data],2,FALSE)*AS64)</f>
        <v>19629500</v>
      </c>
      <c r="AV64" s="26">
        <f t="shared" si="2"/>
        <v>10645950</v>
      </c>
      <c r="AW64" s="30" t="str">
        <f t="shared" si="3"/>
        <v>Credit is above Limit. Requires HOTM approval</v>
      </c>
      <c r="AX64" s="30" t="str">
        <f>IFERROR(IF(VLOOKUP(C64,'[3]Overdue Credits'!$A:$F,6,0)&gt;2,"High Risk Customer",IF(VLOOKUP(C64,'[3]Overdue Credits'!$A:$F,6,0)&gt;0,"Medium Risk Customer","Low Risk Customer")),"Low Risk Customer")</f>
        <v>Low Risk Customer</v>
      </c>
      <c r="AY64" s="9"/>
      <c r="AZ64" s="9"/>
    </row>
    <row r="65" spans="1:52" ht="21" x14ac:dyDescent="0.4">
      <c r="A65" s="22">
        <v>236</v>
      </c>
      <c r="B65" s="32" t="s">
        <v>941</v>
      </c>
      <c r="C65" s="32" t="s">
        <v>821</v>
      </c>
      <c r="D65" s="32"/>
      <c r="E65" s="32" t="s">
        <v>822</v>
      </c>
      <c r="F65" s="32" t="s">
        <v>113</v>
      </c>
      <c r="G65" s="23">
        <v>70</v>
      </c>
      <c r="H65" s="39"/>
      <c r="I65" s="39"/>
      <c r="J65" s="39">
        <v>10</v>
      </c>
      <c r="K65" s="39">
        <v>8</v>
      </c>
      <c r="L65" s="39">
        <v>20</v>
      </c>
      <c r="M65" s="39"/>
      <c r="N65" s="39">
        <v>62</v>
      </c>
      <c r="O65" s="39">
        <v>50</v>
      </c>
      <c r="P65" s="39"/>
      <c r="Q65" s="39">
        <v>50</v>
      </c>
      <c r="R65" s="39"/>
      <c r="S65" s="39"/>
      <c r="T65" s="39"/>
      <c r="U65" s="39">
        <v>50</v>
      </c>
      <c r="V65" s="39">
        <v>350</v>
      </c>
      <c r="W65" s="39">
        <v>200</v>
      </c>
      <c r="X65" s="39">
        <v>250</v>
      </c>
      <c r="Y65" s="39"/>
      <c r="Z65" s="39"/>
      <c r="AA65" s="39"/>
      <c r="AB65" s="39"/>
      <c r="AC65" s="26">
        <v>11375500</v>
      </c>
      <c r="AE65" s="26">
        <f t="shared" si="1"/>
        <v>316</v>
      </c>
      <c r="AF65" s="35"/>
      <c r="AG65" s="31">
        <v>50</v>
      </c>
      <c r="AH65" s="31">
        <v>20</v>
      </c>
      <c r="AI65" s="29">
        <v>2</v>
      </c>
      <c r="AJ65" s="31">
        <v>1</v>
      </c>
      <c r="AK65" s="31">
        <v>20</v>
      </c>
      <c r="AL65" s="31">
        <v>120</v>
      </c>
      <c r="AM65" s="31">
        <v>11</v>
      </c>
      <c r="AN65" s="31"/>
      <c r="AO65" s="31"/>
      <c r="AP65" s="31">
        <v>47</v>
      </c>
      <c r="AQ65" s="31"/>
      <c r="AR65" s="31"/>
      <c r="AS65" s="31"/>
      <c r="AT65" s="31">
        <v>45</v>
      </c>
      <c r="AU65" s="26">
        <f>(VLOOKUP($AF$8,[3]!Prices[#Data],2,FALSE)*AF65)+(VLOOKUP($AG$8,[3]!Prices[#Data],2,FALSE)*AG65)+(VLOOKUP($AH$8,[3]!Prices[#Data],2,FALSE)*AH65)+(VLOOKUP($AI$8,[3]!Prices[#Data],2,FALSE)*AI65)+(VLOOKUP($AJ$8,[3]!Prices[#Data],2,FALSE)*AJ65)+(VLOOKUP($AK$8,[3]!Prices[#Data],2,FALSE)*AK65)+(VLOOKUP($AL$8,[3]!Prices[#Data],2,FALSE)*AL65)+(VLOOKUP($AM$8,[3]!Prices[#Data],2,FALSE)*AM65)+(VLOOKUP($AN$8,[3]!Prices[#Data],2,FALSE)*AN65)+(VLOOKUP($AO$8,[3]!Prices[#Data],2,FALSE)*AO65)+(VLOOKUP($AP$8,[3]!Prices[#Data],2,FALSE)*AP65)+(VLOOKUP($AT$8,[3]!Prices[#Data],2,FALSE)*AT65)+(VLOOKUP($AQ$8,[3]!Prices[#Data],2,FALSE)*AQ65)+(VLOOKUP($AR$8,[3]!Prices[#Data],2,FALSE)*AR65)+(VLOOKUP($AS$8,[3]!Prices[#Data],2,FALSE)*AS65)</f>
        <v>43757500</v>
      </c>
      <c r="AV65" s="26">
        <f t="shared" si="2"/>
        <v>3981424.9999999995</v>
      </c>
      <c r="AW65" s="30" t="str">
        <f t="shared" si="3"/>
        <v>Credit is above Limit. Requires HOTM approval</v>
      </c>
      <c r="AX65" s="30" t="str">
        <f>IFERROR(IF(VLOOKUP(C65,'[3]Overdue Credits'!$A:$F,6,0)&gt;2,"High Risk Customer",IF(VLOOKUP(C65,'[3]Overdue Credits'!$A:$F,6,0)&gt;0,"Medium Risk Customer","Low Risk Customer")),"Low Risk Customer")</f>
        <v>Medium Risk Customer</v>
      </c>
      <c r="AY65" s="9"/>
      <c r="AZ65" s="9"/>
    </row>
    <row r="66" spans="1:52" ht="21" x14ac:dyDescent="0.4">
      <c r="A66" s="22">
        <v>237</v>
      </c>
      <c r="B66" s="32" t="s">
        <v>941</v>
      </c>
      <c r="C66" s="32" t="s">
        <v>823</v>
      </c>
      <c r="D66" s="32"/>
      <c r="E66" s="32" t="s">
        <v>824</v>
      </c>
      <c r="F66" s="32" t="s">
        <v>67</v>
      </c>
      <c r="G66" s="23">
        <v>120</v>
      </c>
      <c r="H66" s="39"/>
      <c r="I66" s="39"/>
      <c r="J66" s="39">
        <v>2</v>
      </c>
      <c r="K66" s="39">
        <v>5</v>
      </c>
      <c r="L66" s="39">
        <v>2</v>
      </c>
      <c r="M66" s="39"/>
      <c r="N66" s="39">
        <v>2</v>
      </c>
      <c r="O66" s="39">
        <v>50</v>
      </c>
      <c r="P66" s="39"/>
      <c r="Q66" s="39">
        <v>20</v>
      </c>
      <c r="R66" s="39"/>
      <c r="S66" s="39"/>
      <c r="T66" s="39"/>
      <c r="U66" s="39">
        <v>9</v>
      </c>
      <c r="V66" s="39">
        <v>5</v>
      </c>
      <c r="W66" s="39">
        <v>5</v>
      </c>
      <c r="X66" s="39">
        <v>150</v>
      </c>
      <c r="Y66" s="39"/>
      <c r="Z66" s="39"/>
      <c r="AA66" s="39"/>
      <c r="AB66" s="39"/>
      <c r="AC66" s="26">
        <v>19165000</v>
      </c>
      <c r="AE66" s="26">
        <f t="shared" si="1"/>
        <v>90</v>
      </c>
      <c r="AF66" s="35"/>
      <c r="AG66" s="31">
        <v>15</v>
      </c>
      <c r="AH66" s="31">
        <v>7</v>
      </c>
      <c r="AI66" s="29">
        <v>1</v>
      </c>
      <c r="AJ66" s="31"/>
      <c r="AK66" s="31">
        <v>6</v>
      </c>
      <c r="AL66" s="31">
        <v>35</v>
      </c>
      <c r="AM66" s="31">
        <v>10</v>
      </c>
      <c r="AN66" s="31"/>
      <c r="AO66" s="31"/>
      <c r="AP66" s="31">
        <v>6</v>
      </c>
      <c r="AQ66" s="31"/>
      <c r="AR66" s="31"/>
      <c r="AS66" s="31"/>
      <c r="AT66" s="31">
        <v>10</v>
      </c>
      <c r="AU66" s="26">
        <f>(VLOOKUP($AF$8,[3]!Prices[#Data],2,FALSE)*AF66)+(VLOOKUP($AG$8,[3]!Prices[#Data],2,FALSE)*AG66)+(VLOOKUP($AH$8,[3]!Prices[#Data],2,FALSE)*AH66)+(VLOOKUP($AI$8,[3]!Prices[#Data],2,FALSE)*AI66)+(VLOOKUP($AJ$8,[3]!Prices[#Data],2,FALSE)*AJ66)+(VLOOKUP($AK$8,[3]!Prices[#Data],2,FALSE)*AK66)+(VLOOKUP($AL$8,[3]!Prices[#Data],2,FALSE)*AL66)+(VLOOKUP($AM$8,[3]!Prices[#Data],2,FALSE)*AM66)+(VLOOKUP($AN$8,[3]!Prices[#Data],2,FALSE)*AN66)+(VLOOKUP($AO$8,[3]!Prices[#Data],2,FALSE)*AO66)+(VLOOKUP($AP$8,[3]!Prices[#Data],2,FALSE)*AP66)+(VLOOKUP($AT$8,[3]!Prices[#Data],2,FALSE)*AT66)+(VLOOKUP($AQ$8,[3]!Prices[#Data],2,FALSE)*AQ66)+(VLOOKUP($AR$8,[3]!Prices[#Data],2,FALSE)*AR66)+(VLOOKUP($AS$8,[3]!Prices[#Data],2,FALSE)*AS66)</f>
        <v>13063000</v>
      </c>
      <c r="AV66" s="26">
        <f t="shared" si="2"/>
        <v>6707750</v>
      </c>
      <c r="AW66" s="30" t="str">
        <f t="shared" si="3"/>
        <v>Credit is above Limit. Requires HOTM approval</v>
      </c>
      <c r="AX66" s="30" t="str">
        <f>IFERROR(IF(VLOOKUP(C66,'[3]Overdue Credits'!$A:$F,6,0)&gt;2,"High Risk Customer",IF(VLOOKUP(C66,'[3]Overdue Credits'!$A:$F,6,0)&gt;0,"Medium Risk Customer","Low Risk Customer")),"Low Risk Customer")</f>
        <v>Low Risk Customer</v>
      </c>
      <c r="AY66" s="9"/>
      <c r="AZ66" s="9"/>
    </row>
    <row r="67" spans="1:52" ht="21" x14ac:dyDescent="0.4">
      <c r="A67" s="22">
        <v>238</v>
      </c>
      <c r="B67" s="32" t="s">
        <v>941</v>
      </c>
      <c r="C67" s="32" t="s">
        <v>825</v>
      </c>
      <c r="D67" s="32"/>
      <c r="E67" s="32" t="s">
        <v>943</v>
      </c>
      <c r="F67" s="32" t="s">
        <v>67</v>
      </c>
      <c r="G67" s="23">
        <v>300</v>
      </c>
      <c r="H67" s="39"/>
      <c r="I67" s="39"/>
      <c r="J67" s="39">
        <v>2</v>
      </c>
      <c r="K67" s="39">
        <v>2</v>
      </c>
      <c r="L67" s="39">
        <v>7</v>
      </c>
      <c r="M67" s="39"/>
      <c r="N67" s="39">
        <v>1</v>
      </c>
      <c r="O67" s="39">
        <v>40</v>
      </c>
      <c r="P67" s="39"/>
      <c r="Q67" s="39">
        <v>6</v>
      </c>
      <c r="R67" s="39"/>
      <c r="S67" s="39"/>
      <c r="T67" s="39"/>
      <c r="U67" s="39">
        <v>2</v>
      </c>
      <c r="V67" s="39">
        <v>5</v>
      </c>
      <c r="W67" s="39">
        <v>5</v>
      </c>
      <c r="X67" s="39">
        <v>90</v>
      </c>
      <c r="Y67" s="39"/>
      <c r="Z67" s="39"/>
      <c r="AA67" s="39"/>
      <c r="AB67" s="39"/>
      <c r="AC67" s="26">
        <v>49011500</v>
      </c>
      <c r="AE67" s="26">
        <f t="shared" si="1"/>
        <v>68</v>
      </c>
      <c r="AF67" s="35"/>
      <c r="AG67" s="31">
        <v>2</v>
      </c>
      <c r="AH67" s="31">
        <v>4</v>
      </c>
      <c r="AI67" s="29"/>
      <c r="AJ67" s="31">
        <v>2</v>
      </c>
      <c r="AK67" s="31">
        <v>7</v>
      </c>
      <c r="AL67" s="31">
        <v>20</v>
      </c>
      <c r="AM67" s="31">
        <v>3</v>
      </c>
      <c r="AN67" s="31"/>
      <c r="AO67" s="31"/>
      <c r="AP67" s="31">
        <v>14</v>
      </c>
      <c r="AQ67" s="31"/>
      <c r="AR67" s="31"/>
      <c r="AS67" s="31"/>
      <c r="AT67" s="31">
        <v>16</v>
      </c>
      <c r="AU67" s="26">
        <f>(VLOOKUP($AF$8,[3]!Prices[#Data],2,FALSE)*AF67)+(VLOOKUP($AG$8,[3]!Prices[#Data],2,FALSE)*AG67)+(VLOOKUP($AH$8,[3]!Prices[#Data],2,FALSE)*AH67)+(VLOOKUP($AI$8,[3]!Prices[#Data],2,FALSE)*AI67)+(VLOOKUP($AJ$8,[3]!Prices[#Data],2,FALSE)*AJ67)+(VLOOKUP($AK$8,[3]!Prices[#Data],2,FALSE)*AK67)+(VLOOKUP($AL$8,[3]!Prices[#Data],2,FALSE)*AL67)+(VLOOKUP($AM$8,[3]!Prices[#Data],2,FALSE)*AM67)+(VLOOKUP($AN$8,[3]!Prices[#Data],2,FALSE)*AN67)+(VLOOKUP($AO$8,[3]!Prices[#Data],2,FALSE)*AO67)+(VLOOKUP($AP$8,[3]!Prices[#Data],2,FALSE)*AP67)+(VLOOKUP($AT$8,[3]!Prices[#Data],2,FALSE)*AT67)+(VLOOKUP($AQ$8,[3]!Prices[#Data],2,FALSE)*AQ67)+(VLOOKUP($AR$8,[3]!Prices[#Data],2,FALSE)*AR67)+(VLOOKUP($AS$8,[3]!Prices[#Data],2,FALSE)*AS67)</f>
        <v>8769000</v>
      </c>
      <c r="AV67" s="26">
        <f t="shared" si="2"/>
        <v>17154025</v>
      </c>
      <c r="AW67" s="30" t="str">
        <f t="shared" si="3"/>
        <v>Credit is within Limit</v>
      </c>
      <c r="AX67" s="30" t="str">
        <f>IFERROR(IF(VLOOKUP(C67,'[3]Overdue Credits'!$A:$F,6,0)&gt;2,"High Risk Customer",IF(VLOOKUP(C67,'[3]Overdue Credits'!$A:$F,6,0)&gt;0,"Medium Risk Customer","Low Risk Customer")),"Low Risk Customer")</f>
        <v>Low Risk Customer</v>
      </c>
      <c r="AY67" s="9"/>
      <c r="AZ67" s="9"/>
    </row>
    <row r="68" spans="1:52" ht="21" x14ac:dyDescent="0.4">
      <c r="A68" s="22">
        <v>239</v>
      </c>
      <c r="B68" s="22" t="s">
        <v>941</v>
      </c>
      <c r="C68" s="22" t="s">
        <v>827</v>
      </c>
      <c r="D68" s="32"/>
      <c r="E68" s="32" t="s">
        <v>828</v>
      </c>
      <c r="F68" s="32" t="s">
        <v>74</v>
      </c>
      <c r="G68" s="23">
        <v>90</v>
      </c>
      <c r="H68" s="44"/>
      <c r="I68" s="44"/>
      <c r="J68" s="44">
        <v>2</v>
      </c>
      <c r="K68" s="44">
        <v>2</v>
      </c>
      <c r="L68" s="44">
        <v>12</v>
      </c>
      <c r="M68" s="44"/>
      <c r="N68" s="44">
        <v>4</v>
      </c>
      <c r="O68" s="44">
        <v>40</v>
      </c>
      <c r="P68" s="44"/>
      <c r="Q68" s="44">
        <v>6</v>
      </c>
      <c r="R68" s="44"/>
      <c r="S68" s="44"/>
      <c r="T68" s="44"/>
      <c r="U68" s="44">
        <v>2</v>
      </c>
      <c r="V68" s="44">
        <v>5</v>
      </c>
      <c r="W68" s="44">
        <v>7</v>
      </c>
      <c r="X68" s="44">
        <v>70</v>
      </c>
      <c r="Y68" s="44"/>
      <c r="Z68" s="44"/>
      <c r="AA68" s="44"/>
      <c r="AB68" s="44"/>
      <c r="AC68" s="26">
        <v>14558500</v>
      </c>
      <c r="AE68" s="26">
        <f t="shared" si="1"/>
        <v>69</v>
      </c>
      <c r="AF68" s="35"/>
      <c r="AG68" s="31">
        <v>1</v>
      </c>
      <c r="AH68" s="31">
        <v>4</v>
      </c>
      <c r="AI68" s="29"/>
      <c r="AJ68" s="31"/>
      <c r="AK68" s="31">
        <v>7</v>
      </c>
      <c r="AL68" s="31">
        <v>12</v>
      </c>
      <c r="AM68" s="31">
        <v>4</v>
      </c>
      <c r="AN68" s="31"/>
      <c r="AO68" s="31"/>
      <c r="AP68" s="31">
        <v>2</v>
      </c>
      <c r="AQ68" s="31"/>
      <c r="AR68" s="31"/>
      <c r="AS68" s="31"/>
      <c r="AT68" s="31">
        <v>39</v>
      </c>
      <c r="AU68" s="26">
        <f>(VLOOKUP($AF$8,[3]!Prices[#Data],2,FALSE)*AF68)+(VLOOKUP($AG$8,[3]!Prices[#Data],2,FALSE)*AG68)+(VLOOKUP($AH$8,[3]!Prices[#Data],2,FALSE)*AH68)+(VLOOKUP($AI$8,[3]!Prices[#Data],2,FALSE)*AI68)+(VLOOKUP($AJ$8,[3]!Prices[#Data],2,FALSE)*AJ68)+(VLOOKUP($AK$8,[3]!Prices[#Data],2,FALSE)*AK68)+(VLOOKUP($AL$8,[3]!Prices[#Data],2,FALSE)*AL68)+(VLOOKUP($AM$8,[3]!Prices[#Data],2,FALSE)*AM68)+(VLOOKUP($AN$8,[3]!Prices[#Data],2,FALSE)*AN68)+(VLOOKUP($AO$8,[3]!Prices[#Data],2,FALSE)*AO68)+(VLOOKUP($AP$8,[3]!Prices[#Data],2,FALSE)*AP68)+(VLOOKUP($AT$8,[3]!Prices[#Data],2,FALSE)*AT68)+(VLOOKUP($AQ$8,[3]!Prices[#Data],2,FALSE)*AQ68)+(VLOOKUP($AR$8,[3]!Prices[#Data],2,FALSE)*AR68)+(VLOOKUP($AS$8,[3]!Prices[#Data],2,FALSE)*AS68)</f>
        <v>8104000</v>
      </c>
      <c r="AV68" s="26">
        <f t="shared" si="2"/>
        <v>5095475</v>
      </c>
      <c r="AW68" s="30" t="str">
        <f t="shared" si="3"/>
        <v>Credit is above Limit. Requires HOTM approval</v>
      </c>
      <c r="AX68" s="30" t="str">
        <f>IFERROR(IF(VLOOKUP(C68,'[3]Overdue Credits'!$A:$F,6,0)&gt;2,"High Risk Customer",IF(VLOOKUP(C68,'[3]Overdue Credits'!$A:$F,6,0)&gt;0,"Medium Risk Customer","Low Risk Customer")),"Low Risk Customer")</f>
        <v>Low Risk Customer</v>
      </c>
      <c r="AY68" s="9"/>
      <c r="AZ68" s="9"/>
    </row>
    <row r="69" spans="1:52" ht="21" x14ac:dyDescent="0.4">
      <c r="A69" s="22">
        <v>240</v>
      </c>
      <c r="B69" s="32" t="s">
        <v>941</v>
      </c>
      <c r="C69" s="32" t="s">
        <v>829</v>
      </c>
      <c r="D69" s="32"/>
      <c r="E69" s="32" t="s">
        <v>830</v>
      </c>
      <c r="F69" s="32" t="s">
        <v>74</v>
      </c>
      <c r="G69" s="23">
        <v>330</v>
      </c>
      <c r="H69" s="39"/>
      <c r="I69" s="39"/>
      <c r="J69" s="39">
        <v>2</v>
      </c>
      <c r="K69" s="39">
        <v>30</v>
      </c>
      <c r="L69" s="39">
        <v>10</v>
      </c>
      <c r="M69" s="39"/>
      <c r="N69" s="39"/>
      <c r="O69" s="39">
        <v>30</v>
      </c>
      <c r="P69" s="39"/>
      <c r="Q69" s="39">
        <v>6</v>
      </c>
      <c r="R69" s="39"/>
      <c r="S69" s="39"/>
      <c r="T69" s="39"/>
      <c r="U69" s="39">
        <v>2</v>
      </c>
      <c r="V69" s="39">
        <v>5</v>
      </c>
      <c r="W69" s="39">
        <v>5</v>
      </c>
      <c r="X69" s="39">
        <v>40</v>
      </c>
      <c r="Y69" s="39"/>
      <c r="Z69" s="39"/>
      <c r="AA69" s="39"/>
      <c r="AB69" s="39"/>
      <c r="AC69" s="26">
        <v>55972500</v>
      </c>
      <c r="AE69" s="26">
        <f t="shared" si="1"/>
        <v>56</v>
      </c>
      <c r="AF69" s="35"/>
      <c r="AG69" s="31">
        <v>1</v>
      </c>
      <c r="AH69" s="31">
        <v>4</v>
      </c>
      <c r="AI69" s="29">
        <v>1</v>
      </c>
      <c r="AJ69" s="31"/>
      <c r="AK69" s="31">
        <v>8</v>
      </c>
      <c r="AL69" s="31">
        <v>10</v>
      </c>
      <c r="AM69" s="31">
        <v>3</v>
      </c>
      <c r="AN69" s="31"/>
      <c r="AO69" s="31"/>
      <c r="AP69" s="31">
        <v>2</v>
      </c>
      <c r="AQ69" s="31"/>
      <c r="AR69" s="31"/>
      <c r="AS69" s="31"/>
      <c r="AT69" s="31">
        <v>27</v>
      </c>
      <c r="AU69" s="26">
        <f>(VLOOKUP($AF$8,[3]!Prices[#Data],2,FALSE)*AF69)+(VLOOKUP($AG$8,[3]!Prices[#Data],2,FALSE)*AG69)+(VLOOKUP($AH$8,[3]!Prices[#Data],2,FALSE)*AH69)+(VLOOKUP($AI$8,[3]!Prices[#Data],2,FALSE)*AI69)+(VLOOKUP($AJ$8,[3]!Prices[#Data],2,FALSE)*AJ69)+(VLOOKUP($AK$8,[3]!Prices[#Data],2,FALSE)*AK69)+(VLOOKUP($AL$8,[3]!Prices[#Data],2,FALSE)*AL69)+(VLOOKUP($AM$8,[3]!Prices[#Data],2,FALSE)*AM69)+(VLOOKUP($AN$8,[3]!Prices[#Data],2,FALSE)*AN69)+(VLOOKUP($AO$8,[3]!Prices[#Data],2,FALSE)*AO69)+(VLOOKUP($AP$8,[3]!Prices[#Data],2,FALSE)*AP69)+(VLOOKUP($AT$8,[3]!Prices[#Data],2,FALSE)*AT69)+(VLOOKUP($AQ$8,[3]!Prices[#Data],2,FALSE)*AQ69)+(VLOOKUP($AR$8,[3]!Prices[#Data],2,FALSE)*AR69)+(VLOOKUP($AS$8,[3]!Prices[#Data],2,FALSE)*AS69)</f>
        <v>6922500</v>
      </c>
      <c r="AV69" s="26">
        <f t="shared" si="2"/>
        <v>19590375</v>
      </c>
      <c r="AW69" s="30" t="str">
        <f t="shared" si="3"/>
        <v>Credit is within Limit</v>
      </c>
      <c r="AX69" s="30" t="str">
        <f>IFERROR(IF(VLOOKUP(C69,'[3]Overdue Credits'!$A:$F,6,0)&gt;2,"High Risk Customer",IF(VLOOKUP(C69,'[3]Overdue Credits'!$A:$F,6,0)&gt;0,"Medium Risk Customer","Low Risk Customer")),"Low Risk Customer")</f>
        <v>Low Risk Customer</v>
      </c>
      <c r="AY69" s="9"/>
      <c r="AZ69" s="9"/>
    </row>
    <row r="70" spans="1:52" ht="21" x14ac:dyDescent="0.4">
      <c r="A70" s="22">
        <v>241</v>
      </c>
      <c r="B70" s="32" t="s">
        <v>941</v>
      </c>
      <c r="C70" s="32" t="s">
        <v>907</v>
      </c>
      <c r="D70" s="32"/>
      <c r="E70" s="32" t="s">
        <v>942</v>
      </c>
      <c r="F70" s="32" t="s">
        <v>66</v>
      </c>
      <c r="G70" s="23">
        <v>120</v>
      </c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26">
        <v>20758500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26">
        <f>(VLOOKUP($AF$8,[3]!Prices[#Data],2,FALSE)*AF70)+(VLOOKUP($AG$8,[3]!Prices[#Data],2,FALSE)*AG70)+(VLOOKUP($AH$8,[3]!Prices[#Data],2,FALSE)*AH70)+(VLOOKUP($AI$8,[3]!Prices[#Data],2,FALSE)*AI70)+(VLOOKUP($AJ$8,[3]!Prices[#Data],2,FALSE)*AJ70)+(VLOOKUP($AK$8,[3]!Prices[#Data],2,FALSE)*AK70)+(VLOOKUP($AL$8,[3]!Prices[#Data],2,FALSE)*AL70)+(VLOOKUP($AM$8,[3]!Prices[#Data],2,FALSE)*AM70)+(VLOOKUP($AN$8,[3]!Prices[#Data],2,FALSE)*AN70)+(VLOOKUP($AO$8,[3]!Prices[#Data],2,FALSE)*AO70)+(VLOOKUP($AP$8,[3]!Prices[#Data],2,FALSE)*AP70)+(VLOOKUP($AT$8,[3]!Prices[#Data],2,FALSE)*AT70)+(VLOOKUP($AQ$8,[3]!Prices[#Data],2,FALSE)*AQ70)+(VLOOKUP($AR$8,[3]!Prices[#Data],2,FALSE)*AR70)+(VLOOKUP($AS$8,[3]!Prices[#Data],2,FALSE)*AS70)</f>
        <v>0</v>
      </c>
      <c r="AV70" s="26">
        <f t="shared" si="2"/>
        <v>7265475</v>
      </c>
      <c r="AW70" s="30" t="str">
        <f t="shared" si="3"/>
        <v xml:space="preserve"> </v>
      </c>
      <c r="AX70" s="30" t="str">
        <f>IFERROR(IF(VLOOKUP(C70,'[3]Overdue Credits'!$A:$F,6,0)&gt;2,"High Risk Customer",IF(VLOOKUP(C70,'[3]Overdue Credits'!$A:$F,6,0)&gt;0,"Medium Risk Customer","Low Risk Customer")),"Low Risk Customer")</f>
        <v>High Risk Customer</v>
      </c>
      <c r="AY70" s="9"/>
      <c r="AZ70" s="9"/>
    </row>
    <row r="71" spans="1:52" ht="21" x14ac:dyDescent="0.4">
      <c r="A71" s="22">
        <v>242</v>
      </c>
      <c r="B71" s="32" t="s">
        <v>941</v>
      </c>
      <c r="C71" s="32" t="s">
        <v>945</v>
      </c>
      <c r="D71" s="32"/>
      <c r="E71" s="32" t="s">
        <v>946</v>
      </c>
      <c r="F71" s="32" t="s">
        <v>114</v>
      </c>
      <c r="G71" s="23">
        <v>0</v>
      </c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26"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26">
        <f>(VLOOKUP($AF$8,[3]!Prices[#Data],2,FALSE)*AF71)+(VLOOKUP($AG$8,[3]!Prices[#Data],2,FALSE)*AG71)+(VLOOKUP($AH$8,[3]!Prices[#Data],2,FALSE)*AH71)+(VLOOKUP($AI$8,[3]!Prices[#Data],2,FALSE)*AI71)+(VLOOKUP($AJ$8,[3]!Prices[#Data],2,FALSE)*AJ71)+(VLOOKUP($AK$8,[3]!Prices[#Data],2,FALSE)*AK71)+(VLOOKUP($AL$8,[3]!Prices[#Data],2,FALSE)*AL71)+(VLOOKUP($AM$8,[3]!Prices[#Data],2,FALSE)*AM71)+(VLOOKUP($AN$8,[3]!Prices[#Data],2,FALSE)*AN71)+(VLOOKUP($AO$8,[3]!Prices[#Data],2,FALSE)*AO71)+(VLOOKUP($AP$8,[3]!Prices[#Data],2,FALSE)*AP71)+(VLOOKUP($AT$8,[3]!Prices[#Data],2,FALSE)*AT71)+(VLOOKUP($AQ$8,[3]!Prices[#Data],2,FALSE)*AQ71)+(VLOOKUP($AR$8,[3]!Prices[#Data],2,FALSE)*AR71)+(VLOOKUP($AS$8,[3]!Prices[#Data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IFERROR(IF(VLOOKUP(C71,'[3]Overdue Credits'!$A:$F,6,0)&gt;2,"High Risk Customer",IF(VLOOKUP(C71,'[3]Overdue Credits'!$A:$F,6,0)&gt;0,"Medium Risk Customer","Low Risk Customer")),"Low Risk Customer")</f>
        <v>Low Risk Customer</v>
      </c>
      <c r="AY71" s="9"/>
      <c r="AZ71" s="9"/>
    </row>
    <row r="72" spans="1:52" ht="21" x14ac:dyDescent="0.4">
      <c r="A72" s="22">
        <v>243</v>
      </c>
      <c r="B72" s="32" t="s">
        <v>941</v>
      </c>
      <c r="C72" s="32" t="s">
        <v>949</v>
      </c>
      <c r="D72" s="32"/>
      <c r="E72" s="32" t="s">
        <v>950</v>
      </c>
      <c r="F72" s="32" t="s">
        <v>66</v>
      </c>
      <c r="G72" s="23">
        <v>0</v>
      </c>
      <c r="H72" s="39"/>
      <c r="I72" s="39"/>
      <c r="J72" s="39">
        <v>1</v>
      </c>
      <c r="K72" s="39">
        <v>2</v>
      </c>
      <c r="L72" s="39">
        <v>2</v>
      </c>
      <c r="M72" s="39"/>
      <c r="N72" s="39">
        <v>5</v>
      </c>
      <c r="O72" s="39">
        <v>9</v>
      </c>
      <c r="P72" s="39"/>
      <c r="Q72" s="39">
        <v>3</v>
      </c>
      <c r="R72" s="39"/>
      <c r="S72" s="39"/>
      <c r="T72" s="39"/>
      <c r="U72" s="39">
        <v>9</v>
      </c>
      <c r="V72" s="39">
        <v>36</v>
      </c>
      <c r="W72" s="39">
        <v>23</v>
      </c>
      <c r="X72" s="39">
        <v>10</v>
      </c>
      <c r="Y72" s="39"/>
      <c r="Z72" s="39"/>
      <c r="AA72" s="39"/>
      <c r="AB72" s="39"/>
      <c r="AC72" s="26"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26">
        <f>(VLOOKUP($AF$8,[3]!Prices[#Data],2,FALSE)*AF72)+(VLOOKUP($AG$8,[3]!Prices[#Data],2,FALSE)*AG72)+(VLOOKUP($AH$8,[3]!Prices[#Data],2,FALSE)*AH72)+(VLOOKUP($AI$8,[3]!Prices[#Data],2,FALSE)*AI72)+(VLOOKUP($AJ$8,[3]!Prices[#Data],2,FALSE)*AJ72)+(VLOOKUP($AK$8,[3]!Prices[#Data],2,FALSE)*AK72)+(VLOOKUP($AL$8,[3]!Prices[#Data],2,FALSE)*AL72)+(VLOOKUP($AM$8,[3]!Prices[#Data],2,FALSE)*AM72)+(VLOOKUP($AN$8,[3]!Prices[#Data],2,FALSE)*AN72)+(VLOOKUP($AO$8,[3]!Prices[#Data],2,FALSE)*AO72)+(VLOOKUP($AP$8,[3]!Prices[#Data],2,FALSE)*AP72)+(VLOOKUP($AT$8,[3]!Prices[#Data],2,FALSE)*AT72)+(VLOOKUP($AQ$8,[3]!Prices[#Data],2,FALSE)*AQ72)+(VLOOKUP($AR$8,[3]!Prices[#Data],2,FALSE)*AR72)+(VLOOKUP($AS$8,[3]!Prices[#Data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IFERROR(IF(VLOOKUP(C72,'[3]Overdue Credits'!$A:$F,6,0)&gt;2,"High Risk Customer",IF(VLOOKUP(C72,'[3]Overdue Credits'!$A:$F,6,0)&gt;0,"Medium Risk Customer","Low Risk Customer")),"Low Risk Customer")</f>
        <v>Low Risk Customer</v>
      </c>
      <c r="AY72" s="9"/>
      <c r="AZ72" s="9"/>
    </row>
    <row r="73" spans="1:52" ht="21" x14ac:dyDescent="0.4">
      <c r="A73" s="22">
        <v>244</v>
      </c>
      <c r="B73" s="22" t="s">
        <v>941</v>
      </c>
      <c r="C73" s="22" t="s">
        <v>831</v>
      </c>
      <c r="D73" s="32"/>
      <c r="E73" s="32" t="s">
        <v>832</v>
      </c>
      <c r="F73" s="32" t="s">
        <v>67</v>
      </c>
      <c r="G73" s="23">
        <v>140</v>
      </c>
      <c r="H73" s="44"/>
      <c r="I73" s="44"/>
      <c r="J73" s="44">
        <v>10</v>
      </c>
      <c r="K73" s="44">
        <v>9</v>
      </c>
      <c r="L73" s="44">
        <v>4</v>
      </c>
      <c r="M73" s="44"/>
      <c r="N73" s="44">
        <v>17</v>
      </c>
      <c r="O73" s="44">
        <v>43</v>
      </c>
      <c r="P73" s="44"/>
      <c r="Q73" s="44">
        <v>19</v>
      </c>
      <c r="R73" s="44"/>
      <c r="S73" s="44"/>
      <c r="T73" s="44"/>
      <c r="U73" s="44">
        <v>2</v>
      </c>
      <c r="V73" s="44">
        <v>10</v>
      </c>
      <c r="W73" s="44">
        <v>5</v>
      </c>
      <c r="X73" s="44">
        <v>181</v>
      </c>
      <c r="Y73" s="44"/>
      <c r="Z73" s="44"/>
      <c r="AA73" s="44"/>
      <c r="AB73" s="44"/>
      <c r="AC73" s="26">
        <v>25055000</v>
      </c>
      <c r="AE73" s="26">
        <f t="shared" ref="AE73:AE104" si="5">SUM(AF73:AT73)</f>
        <v>104</v>
      </c>
      <c r="AF73" s="35"/>
      <c r="AG73" s="31">
        <v>15</v>
      </c>
      <c r="AH73" s="31">
        <v>9</v>
      </c>
      <c r="AI73" s="29">
        <v>10</v>
      </c>
      <c r="AJ73" s="31"/>
      <c r="AK73" s="31">
        <v>4</v>
      </c>
      <c r="AL73" s="31">
        <v>36</v>
      </c>
      <c r="AM73" s="31">
        <v>10</v>
      </c>
      <c r="AN73" s="31"/>
      <c r="AO73" s="31"/>
      <c r="AP73" s="31">
        <v>9</v>
      </c>
      <c r="AQ73" s="31"/>
      <c r="AR73" s="31"/>
      <c r="AS73" s="31"/>
      <c r="AT73" s="31">
        <v>11</v>
      </c>
      <c r="AU73" s="26">
        <f>(VLOOKUP($AF$8,[3]!Prices[#Data],2,FALSE)*AF73)+(VLOOKUP($AG$8,[3]!Prices[#Data],2,FALSE)*AG73)+(VLOOKUP($AH$8,[3]!Prices[#Data],2,FALSE)*AH73)+(VLOOKUP($AI$8,[3]!Prices[#Data],2,FALSE)*AI73)+(VLOOKUP($AJ$8,[3]!Prices[#Data],2,FALSE)*AJ73)+(VLOOKUP($AK$8,[3]!Prices[#Data],2,FALSE)*AK73)+(VLOOKUP($AL$8,[3]!Prices[#Data],2,FALSE)*AL73)+(VLOOKUP($AM$8,[3]!Prices[#Data],2,FALSE)*AM73)+(VLOOKUP($AN$8,[3]!Prices[#Data],2,FALSE)*AN73)+(VLOOKUP($AO$8,[3]!Prices[#Data],2,FALSE)*AO73)+(VLOOKUP($AP$8,[3]!Prices[#Data],2,FALSE)*AP73)+(VLOOKUP($AT$8,[3]!Prices[#Data],2,FALSE)*AT73)+(VLOOKUP($AQ$8,[3]!Prices[#Data],2,FALSE)*AQ73)+(VLOOKUP($AR$8,[3]!Prices[#Data],2,FALSE)*AR73)+(VLOOKUP($AS$8,[3]!Prices[#Data],2,FALSE)*AS73)</f>
        <v>15711000</v>
      </c>
      <c r="AV73" s="26">
        <f t="shared" ref="AV73:AV104" si="6">AC73*0.35</f>
        <v>8769250</v>
      </c>
      <c r="AW73" s="30" t="str">
        <f t="shared" ref="AW73:AW104" si="7">IF(AU73&gt;AV73,"Credit is above Limit. Requires HOTM approval",IF(AU73=0," ",IF(AV73&gt;=AU73,"Credit is within Limit","CheckInput")))</f>
        <v>Credit is above Limit. Requires HOTM approval</v>
      </c>
      <c r="AX73" s="30" t="str">
        <f>IFERROR(IF(VLOOKUP(C73,'[3]Overdue Credits'!$A:$F,6,0)&gt;2,"High Risk Customer",IF(VLOOKUP(C73,'[3]Overdue Credits'!$A:$F,6,0)&gt;0,"Medium Risk Customer","Low Risk Customer")),"Low Risk Customer")</f>
        <v>Low Risk Customer</v>
      </c>
      <c r="AY73" s="9"/>
      <c r="AZ73" s="9"/>
    </row>
    <row r="74" spans="1:52" ht="21" x14ac:dyDescent="0.4">
      <c r="A74" s="22">
        <v>245</v>
      </c>
      <c r="B74" s="32" t="s">
        <v>941</v>
      </c>
      <c r="C74" s="32" t="s">
        <v>869</v>
      </c>
      <c r="D74" s="32"/>
      <c r="E74" s="32" t="s">
        <v>870</v>
      </c>
      <c r="F74" s="32" t="s">
        <v>67</v>
      </c>
      <c r="G74" s="23">
        <v>630</v>
      </c>
      <c r="H74" s="39"/>
      <c r="I74" s="39"/>
      <c r="J74" s="39">
        <v>8</v>
      </c>
      <c r="K74" s="39">
        <v>9</v>
      </c>
      <c r="L74" s="39">
        <v>4</v>
      </c>
      <c r="M74" s="39"/>
      <c r="N74" s="39">
        <v>17</v>
      </c>
      <c r="O74" s="39">
        <v>43</v>
      </c>
      <c r="P74" s="39"/>
      <c r="Q74" s="39">
        <v>14</v>
      </c>
      <c r="R74" s="39"/>
      <c r="S74" s="39"/>
      <c r="T74" s="39"/>
      <c r="U74" s="39">
        <v>4</v>
      </c>
      <c r="V74" s="39">
        <v>10</v>
      </c>
      <c r="W74" s="39">
        <v>10</v>
      </c>
      <c r="X74" s="39">
        <v>181</v>
      </c>
      <c r="Y74" s="39"/>
      <c r="Z74" s="39"/>
      <c r="AA74" s="39"/>
      <c r="AB74" s="39"/>
      <c r="AC74" s="26">
        <v>112968500</v>
      </c>
      <c r="AE74" s="26">
        <f t="shared" si="5"/>
        <v>108</v>
      </c>
      <c r="AF74" s="35"/>
      <c r="AG74" s="31">
        <v>15</v>
      </c>
      <c r="AH74" s="31">
        <v>10</v>
      </c>
      <c r="AI74" s="29">
        <v>5</v>
      </c>
      <c r="AJ74" s="31"/>
      <c r="AK74" s="31">
        <v>5</v>
      </c>
      <c r="AL74" s="31">
        <v>35</v>
      </c>
      <c r="AM74" s="31">
        <v>10</v>
      </c>
      <c r="AN74" s="31"/>
      <c r="AO74" s="31"/>
      <c r="AP74" s="31">
        <v>9</v>
      </c>
      <c r="AQ74" s="31"/>
      <c r="AR74" s="31"/>
      <c r="AS74" s="31"/>
      <c r="AT74" s="31">
        <v>19</v>
      </c>
      <c r="AU74" s="26">
        <f>(VLOOKUP($AF$8,[3]!Prices[#Data],2,FALSE)*AF74)+(VLOOKUP($AG$8,[3]!Prices[#Data],2,FALSE)*AG74)+(VLOOKUP($AH$8,[3]!Prices[#Data],2,FALSE)*AH74)+(VLOOKUP($AI$8,[3]!Prices[#Data],2,FALSE)*AI74)+(VLOOKUP($AJ$8,[3]!Prices[#Data],2,FALSE)*AJ74)+(VLOOKUP($AK$8,[3]!Prices[#Data],2,FALSE)*AK74)+(VLOOKUP($AL$8,[3]!Prices[#Data],2,FALSE)*AL74)+(VLOOKUP($AM$8,[3]!Prices[#Data],2,FALSE)*AM74)+(VLOOKUP($AN$8,[3]!Prices[#Data],2,FALSE)*AN74)+(VLOOKUP($AO$8,[3]!Prices[#Data],2,FALSE)*AO74)+(VLOOKUP($AP$8,[3]!Prices[#Data],2,FALSE)*AP74)+(VLOOKUP($AT$8,[3]!Prices[#Data],2,FALSE)*AT74)+(VLOOKUP($AQ$8,[3]!Prices[#Data],2,FALSE)*AQ74)+(VLOOKUP($AR$8,[3]!Prices[#Data],2,FALSE)*AR74)+(VLOOKUP($AS$8,[3]!Prices[#Data],2,FALSE)*AS74)</f>
        <v>15507000</v>
      </c>
      <c r="AV74" s="26">
        <f t="shared" si="6"/>
        <v>39538975</v>
      </c>
      <c r="AW74" s="30" t="str">
        <f t="shared" si="7"/>
        <v>Credit is within Limit</v>
      </c>
      <c r="AX74" s="30" t="str">
        <f>IFERROR(IF(VLOOKUP(C74,'[3]Overdue Credits'!$A:$F,6,0)&gt;2,"High Risk Customer",IF(VLOOKUP(C74,'[3]Overdue Credits'!$A:$F,6,0)&gt;0,"Medium Risk Customer","Low Risk Customer")),"Low Risk Customer")</f>
        <v>Low Risk Customer</v>
      </c>
      <c r="AY74" s="9"/>
      <c r="AZ74" s="9"/>
    </row>
    <row r="75" spans="1:52" ht="21" x14ac:dyDescent="0.4">
      <c r="A75" s="22">
        <v>246</v>
      </c>
      <c r="B75" s="32" t="s">
        <v>941</v>
      </c>
      <c r="C75" s="32" t="s">
        <v>947</v>
      </c>
      <c r="D75" s="32"/>
      <c r="E75" s="32" t="s">
        <v>948</v>
      </c>
      <c r="F75" s="32" t="s">
        <v>66</v>
      </c>
      <c r="G75" s="23">
        <v>1620</v>
      </c>
      <c r="H75" s="39"/>
      <c r="I75" s="39"/>
      <c r="J75" s="39">
        <v>2</v>
      </c>
      <c r="K75" s="39">
        <v>4</v>
      </c>
      <c r="L75" s="39">
        <v>2</v>
      </c>
      <c r="M75" s="39"/>
      <c r="N75" s="39">
        <v>5</v>
      </c>
      <c r="O75" s="39">
        <v>10</v>
      </c>
      <c r="P75" s="39"/>
      <c r="Q75" s="39">
        <v>3</v>
      </c>
      <c r="R75" s="39"/>
      <c r="S75" s="39"/>
      <c r="T75" s="39"/>
      <c r="U75" s="39">
        <v>6</v>
      </c>
      <c r="V75" s="39">
        <v>3</v>
      </c>
      <c r="W75" s="39">
        <v>20</v>
      </c>
      <c r="X75" s="39">
        <v>16</v>
      </c>
      <c r="Y75" s="39"/>
      <c r="Z75" s="39"/>
      <c r="AA75" s="39"/>
      <c r="AB75" s="39"/>
      <c r="AC75" s="26">
        <v>303910000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26">
        <f>(VLOOKUP($AF$8,[3]!Prices[#Data],2,FALSE)*AF75)+(VLOOKUP($AG$8,[3]!Prices[#Data],2,FALSE)*AG75)+(VLOOKUP($AH$8,[3]!Prices[#Data],2,FALSE)*AH75)+(VLOOKUP($AI$8,[3]!Prices[#Data],2,FALSE)*AI75)+(VLOOKUP($AJ$8,[3]!Prices[#Data],2,FALSE)*AJ75)+(VLOOKUP($AK$8,[3]!Prices[#Data],2,FALSE)*AK75)+(VLOOKUP($AL$8,[3]!Prices[#Data],2,FALSE)*AL75)+(VLOOKUP($AM$8,[3]!Prices[#Data],2,FALSE)*AM75)+(VLOOKUP($AN$8,[3]!Prices[#Data],2,FALSE)*AN75)+(VLOOKUP($AO$8,[3]!Prices[#Data],2,FALSE)*AO75)+(VLOOKUP($AP$8,[3]!Prices[#Data],2,FALSE)*AP75)+(VLOOKUP($AT$8,[3]!Prices[#Data],2,FALSE)*AT75)+(VLOOKUP($AQ$8,[3]!Prices[#Data],2,FALSE)*AQ75)+(VLOOKUP($AR$8,[3]!Prices[#Data],2,FALSE)*AR75)+(VLOOKUP($AS$8,[3]!Prices[#Data],2,FALSE)*AS75)</f>
        <v>0</v>
      </c>
      <c r="AV75" s="26">
        <f t="shared" si="6"/>
        <v>106368500</v>
      </c>
      <c r="AW75" s="30" t="str">
        <f t="shared" si="7"/>
        <v xml:space="preserve"> </v>
      </c>
      <c r="AX75" s="30" t="str">
        <f>IFERROR(IF(VLOOKUP(C75,'[3]Overdue Credits'!$A:$F,6,0)&gt;2,"High Risk Customer",IF(VLOOKUP(C75,'[3]Overdue Credits'!$A:$F,6,0)&gt;0,"Medium Risk Customer","Low Risk Customer")),"Low Risk Customer")</f>
        <v>Low Risk Customer</v>
      </c>
      <c r="AY75" s="9"/>
      <c r="AZ75" s="9"/>
    </row>
    <row r="76" spans="1:52" ht="21" x14ac:dyDescent="0.4">
      <c r="A76" s="22">
        <v>247</v>
      </c>
      <c r="B76" s="32" t="s">
        <v>941</v>
      </c>
      <c r="C76" s="32" t="s">
        <v>833</v>
      </c>
      <c r="D76" s="32"/>
      <c r="E76" s="32" t="s">
        <v>834</v>
      </c>
      <c r="F76" s="32" t="s">
        <v>392</v>
      </c>
      <c r="G76" s="23">
        <v>770</v>
      </c>
      <c r="H76" s="39"/>
      <c r="I76" s="39"/>
      <c r="J76" s="39">
        <v>2</v>
      </c>
      <c r="K76" s="39">
        <v>2</v>
      </c>
      <c r="L76" s="39">
        <v>4</v>
      </c>
      <c r="M76" s="39">
        <v>1</v>
      </c>
      <c r="N76" s="39">
        <v>30</v>
      </c>
      <c r="O76" s="39">
        <v>40</v>
      </c>
      <c r="P76" s="39"/>
      <c r="Q76" s="39">
        <v>43</v>
      </c>
      <c r="R76" s="39"/>
      <c r="S76" s="39"/>
      <c r="T76" s="39"/>
      <c r="U76" s="39">
        <v>24</v>
      </c>
      <c r="V76" s="39">
        <v>45</v>
      </c>
      <c r="W76" s="39">
        <v>25</v>
      </c>
      <c r="X76" s="39">
        <v>184</v>
      </c>
      <c r="Y76" s="39"/>
      <c r="Z76" s="39"/>
      <c r="AA76" s="39"/>
      <c r="AB76" s="39"/>
      <c r="AC76" s="26">
        <v>138679500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26">
        <f>(VLOOKUP($AF$8,[3]!Prices[#Data],2,FALSE)*AF76)+(VLOOKUP($AG$8,[3]!Prices[#Data],2,FALSE)*AG76)+(VLOOKUP($AH$8,[3]!Prices[#Data],2,FALSE)*AH76)+(VLOOKUP($AI$8,[3]!Prices[#Data],2,FALSE)*AI76)+(VLOOKUP($AJ$8,[3]!Prices[#Data],2,FALSE)*AJ76)+(VLOOKUP($AK$8,[3]!Prices[#Data],2,FALSE)*AK76)+(VLOOKUP($AL$8,[3]!Prices[#Data],2,FALSE)*AL76)+(VLOOKUP($AM$8,[3]!Prices[#Data],2,FALSE)*AM76)+(VLOOKUP($AN$8,[3]!Prices[#Data],2,FALSE)*AN76)+(VLOOKUP($AO$8,[3]!Prices[#Data],2,FALSE)*AO76)+(VLOOKUP($AP$8,[3]!Prices[#Data],2,FALSE)*AP76)+(VLOOKUP($AT$8,[3]!Prices[#Data],2,FALSE)*AT76)+(VLOOKUP($AQ$8,[3]!Prices[#Data],2,FALSE)*AQ76)+(VLOOKUP($AR$8,[3]!Prices[#Data],2,FALSE)*AR76)+(VLOOKUP($AS$8,[3]!Prices[#Data],2,FALSE)*AS76)</f>
        <v>0</v>
      </c>
      <c r="AV76" s="26">
        <f t="shared" si="6"/>
        <v>48537825</v>
      </c>
      <c r="AW76" s="30" t="str">
        <f t="shared" si="7"/>
        <v xml:space="preserve"> </v>
      </c>
      <c r="AX76" s="30" t="str">
        <f>IFERROR(IF(VLOOKUP(C76,'[3]Overdue Credits'!$A:$F,6,0)&gt;2,"High Risk Customer",IF(VLOOKUP(C76,'[3]Overdue Credits'!$A:$F,6,0)&gt;0,"Medium Risk Customer","Low Risk Customer")),"Low Risk Customer")</f>
        <v>Medium Risk Customer</v>
      </c>
      <c r="AY76" s="9"/>
      <c r="AZ76" s="9"/>
    </row>
    <row r="77" spans="1:52" ht="21" x14ac:dyDescent="0.4">
      <c r="A77" s="22">
        <v>248</v>
      </c>
      <c r="B77" s="32" t="s">
        <v>941</v>
      </c>
      <c r="C77" s="32" t="s">
        <v>835</v>
      </c>
      <c r="D77" s="32"/>
      <c r="E77" s="32" t="s">
        <v>836</v>
      </c>
      <c r="F77" s="32" t="s">
        <v>66</v>
      </c>
      <c r="G77" s="23">
        <v>0</v>
      </c>
      <c r="H77" s="39"/>
      <c r="I77" s="39"/>
      <c r="J77" s="39">
        <v>1</v>
      </c>
      <c r="K77" s="39">
        <v>2</v>
      </c>
      <c r="L77" s="39">
        <v>1</v>
      </c>
      <c r="M77" s="39"/>
      <c r="N77" s="39"/>
      <c r="O77" s="39">
        <v>20</v>
      </c>
      <c r="P77" s="39"/>
      <c r="Q77" s="39"/>
      <c r="R77" s="39"/>
      <c r="S77" s="39"/>
      <c r="T77" s="39"/>
      <c r="U77" s="39">
        <v>2</v>
      </c>
      <c r="V77" s="39">
        <v>2</v>
      </c>
      <c r="W77" s="39">
        <v>2</v>
      </c>
      <c r="X77" s="39">
        <v>70</v>
      </c>
      <c r="Y77" s="39"/>
      <c r="Z77" s="39"/>
      <c r="AA77" s="39"/>
      <c r="AB77" s="39"/>
      <c r="AC77" s="26">
        <v>0</v>
      </c>
      <c r="AE77" s="26">
        <f t="shared" si="5"/>
        <v>40</v>
      </c>
      <c r="AF77" s="35"/>
      <c r="AG77" s="31">
        <v>3</v>
      </c>
      <c r="AH77" s="31">
        <v>2</v>
      </c>
      <c r="AI77" s="29">
        <v>1</v>
      </c>
      <c r="AJ77" s="31"/>
      <c r="AK77" s="31">
        <v>5</v>
      </c>
      <c r="AL77" s="31">
        <v>10</v>
      </c>
      <c r="AM77" s="31">
        <v>2</v>
      </c>
      <c r="AN77" s="31"/>
      <c r="AO77" s="31"/>
      <c r="AP77" s="31">
        <v>1</v>
      </c>
      <c r="AQ77" s="31"/>
      <c r="AR77" s="31"/>
      <c r="AS77" s="31"/>
      <c r="AT77" s="31">
        <v>16</v>
      </c>
      <c r="AU77" s="26">
        <f>(VLOOKUP($AF$8,[3]!Prices[#Data],2,FALSE)*AF77)+(VLOOKUP($AG$8,[3]!Prices[#Data],2,FALSE)*AG77)+(VLOOKUP($AH$8,[3]!Prices[#Data],2,FALSE)*AH77)+(VLOOKUP($AI$8,[3]!Prices[#Data],2,FALSE)*AI77)+(VLOOKUP($AJ$8,[3]!Prices[#Data],2,FALSE)*AJ77)+(VLOOKUP($AK$8,[3]!Prices[#Data],2,FALSE)*AK77)+(VLOOKUP($AL$8,[3]!Prices[#Data],2,FALSE)*AL77)+(VLOOKUP($AM$8,[3]!Prices[#Data],2,FALSE)*AM77)+(VLOOKUP($AN$8,[3]!Prices[#Data],2,FALSE)*AN77)+(VLOOKUP($AO$8,[3]!Prices[#Data],2,FALSE)*AO77)+(VLOOKUP($AP$8,[3]!Prices[#Data],2,FALSE)*AP77)+(VLOOKUP($AT$8,[3]!Prices[#Data],2,FALSE)*AT77)+(VLOOKUP($AQ$8,[3]!Prices[#Data],2,FALSE)*AQ77)+(VLOOKUP($AR$8,[3]!Prices[#Data],2,FALSE)*AR77)+(VLOOKUP($AS$8,[3]!Prices[#Data],2,FALSE)*AS77)</f>
        <v>5160000</v>
      </c>
      <c r="AV77" s="26">
        <f t="shared" si="6"/>
        <v>0</v>
      </c>
      <c r="AW77" s="30" t="str">
        <f t="shared" si="7"/>
        <v>Credit is above Limit. Requires HOTM approval</v>
      </c>
      <c r="AX77" s="30" t="str">
        <f>IFERROR(IF(VLOOKUP(C77,'[3]Overdue Credits'!$A:$F,6,0)&gt;2,"High Risk Customer",IF(VLOOKUP(C77,'[3]Overdue Credits'!$A:$F,6,0)&gt;0,"Medium Risk Customer","Low Risk Customer")),"Low Risk Customer")</f>
        <v>Low Risk Customer</v>
      </c>
      <c r="AY77" s="9"/>
      <c r="AZ77" s="9"/>
    </row>
    <row r="78" spans="1:52" ht="21" x14ac:dyDescent="0.4">
      <c r="A78" s="22">
        <v>249</v>
      </c>
      <c r="B78" s="22" t="s">
        <v>941</v>
      </c>
      <c r="C78" s="22" t="s">
        <v>837</v>
      </c>
      <c r="D78" s="32"/>
      <c r="E78" s="32" t="s">
        <v>838</v>
      </c>
      <c r="F78" s="32" t="s">
        <v>74</v>
      </c>
      <c r="G78" s="23">
        <v>850</v>
      </c>
      <c r="H78" s="44"/>
      <c r="I78" s="44"/>
      <c r="J78" s="44">
        <v>2</v>
      </c>
      <c r="K78" s="44">
        <v>2</v>
      </c>
      <c r="L78" s="44">
        <v>6</v>
      </c>
      <c r="M78" s="44"/>
      <c r="N78" s="44">
        <v>5</v>
      </c>
      <c r="O78" s="44">
        <v>34</v>
      </c>
      <c r="P78" s="44"/>
      <c r="Q78" s="44">
        <v>27</v>
      </c>
      <c r="R78" s="44"/>
      <c r="S78" s="44"/>
      <c r="T78" s="44"/>
      <c r="U78" s="44">
        <v>2</v>
      </c>
      <c r="V78" s="44">
        <v>2</v>
      </c>
      <c r="W78" s="44">
        <v>20</v>
      </c>
      <c r="X78" s="44">
        <v>150</v>
      </c>
      <c r="Y78" s="44"/>
      <c r="Z78" s="44"/>
      <c r="AA78" s="44"/>
      <c r="AB78" s="44"/>
      <c r="AC78" s="26">
        <v>151110500</v>
      </c>
      <c r="AE78" s="26">
        <f t="shared" si="5"/>
        <v>102</v>
      </c>
      <c r="AF78" s="35"/>
      <c r="AG78" s="31">
        <v>8</v>
      </c>
      <c r="AH78" s="31">
        <v>8</v>
      </c>
      <c r="AI78" s="29">
        <v>1</v>
      </c>
      <c r="AJ78" s="31"/>
      <c r="AK78" s="31">
        <v>5</v>
      </c>
      <c r="AL78" s="31">
        <v>20</v>
      </c>
      <c r="AM78" s="31">
        <v>8</v>
      </c>
      <c r="AN78" s="31"/>
      <c r="AO78" s="31"/>
      <c r="AP78" s="31">
        <v>24</v>
      </c>
      <c r="AQ78" s="31"/>
      <c r="AR78" s="31"/>
      <c r="AS78" s="31"/>
      <c r="AT78" s="31">
        <v>28</v>
      </c>
      <c r="AU78" s="26">
        <f>(VLOOKUP($AF$8,[3]!Prices[#Data],2,FALSE)*AF78)+(VLOOKUP($AG$8,[3]!Prices[#Data],2,FALSE)*AG78)+(VLOOKUP($AH$8,[3]!Prices[#Data],2,FALSE)*AH78)+(VLOOKUP($AI$8,[3]!Prices[#Data],2,FALSE)*AI78)+(VLOOKUP($AJ$8,[3]!Prices[#Data],2,FALSE)*AJ78)+(VLOOKUP($AK$8,[3]!Prices[#Data],2,FALSE)*AK78)+(VLOOKUP($AL$8,[3]!Prices[#Data],2,FALSE)*AL78)+(VLOOKUP($AM$8,[3]!Prices[#Data],2,FALSE)*AM78)+(VLOOKUP($AN$8,[3]!Prices[#Data],2,FALSE)*AN78)+(VLOOKUP($AO$8,[3]!Prices[#Data],2,FALSE)*AO78)+(VLOOKUP($AP$8,[3]!Prices[#Data],2,FALSE)*AP78)+(VLOOKUP($AT$8,[3]!Prices[#Data],2,FALSE)*AT78)+(VLOOKUP($AQ$8,[3]!Prices[#Data],2,FALSE)*AQ78)+(VLOOKUP($AR$8,[3]!Prices[#Data],2,FALSE)*AR78)+(VLOOKUP($AS$8,[3]!Prices[#Data],2,FALSE)*AS78)</f>
        <v>12978500</v>
      </c>
      <c r="AV78" s="26">
        <f t="shared" si="6"/>
        <v>52888675</v>
      </c>
      <c r="AW78" s="30" t="str">
        <f t="shared" si="7"/>
        <v>Credit is within Limit</v>
      </c>
      <c r="AX78" s="30" t="str">
        <f>IFERROR(IF(VLOOKUP(C78,'[3]Overdue Credits'!$A:$F,6,0)&gt;2,"High Risk Customer",IF(VLOOKUP(C78,'[3]Overdue Credits'!$A:$F,6,0)&gt;0,"Medium Risk Customer","Low Risk Customer")),"Low Risk Customer")</f>
        <v>Low Risk Customer</v>
      </c>
      <c r="AY78" s="9"/>
      <c r="AZ78" s="9"/>
    </row>
    <row r="79" spans="1:52" ht="21" x14ac:dyDescent="0.4">
      <c r="A79" s="22">
        <v>250</v>
      </c>
      <c r="B79" s="32" t="s">
        <v>941</v>
      </c>
      <c r="C79" s="32" t="s">
        <v>839</v>
      </c>
      <c r="D79" s="32"/>
      <c r="E79" s="32" t="s">
        <v>840</v>
      </c>
      <c r="F79" s="32" t="s">
        <v>113</v>
      </c>
      <c r="G79" s="23">
        <v>130</v>
      </c>
      <c r="H79" s="39"/>
      <c r="I79" s="39"/>
      <c r="J79" s="39">
        <v>10</v>
      </c>
      <c r="K79" s="39">
        <v>8</v>
      </c>
      <c r="L79" s="39">
        <v>20</v>
      </c>
      <c r="M79" s="39"/>
      <c r="N79" s="39">
        <v>160</v>
      </c>
      <c r="O79" s="39">
        <v>25</v>
      </c>
      <c r="P79" s="39"/>
      <c r="Q79" s="39">
        <v>50</v>
      </c>
      <c r="R79" s="39"/>
      <c r="S79" s="39"/>
      <c r="T79" s="39"/>
      <c r="U79" s="39">
        <v>50</v>
      </c>
      <c r="V79" s="39">
        <v>320</v>
      </c>
      <c r="W79" s="39">
        <v>207</v>
      </c>
      <c r="X79" s="39">
        <v>200</v>
      </c>
      <c r="Y79" s="39"/>
      <c r="Z79" s="39"/>
      <c r="AA79" s="39"/>
      <c r="AB79" s="39"/>
      <c r="AC79" s="26">
        <v>23811500</v>
      </c>
      <c r="AE79" s="26">
        <f t="shared" si="5"/>
        <v>274</v>
      </c>
      <c r="AF79" s="35"/>
      <c r="AG79" s="31">
        <v>61</v>
      </c>
      <c r="AH79" s="31">
        <v>40</v>
      </c>
      <c r="AI79" s="29">
        <v>2</v>
      </c>
      <c r="AJ79" s="31"/>
      <c r="AK79" s="31">
        <v>21</v>
      </c>
      <c r="AL79" s="31">
        <v>70</v>
      </c>
      <c r="AM79" s="31">
        <v>32</v>
      </c>
      <c r="AN79" s="31"/>
      <c r="AO79" s="31"/>
      <c r="AP79" s="31">
        <v>38</v>
      </c>
      <c r="AQ79" s="31"/>
      <c r="AR79" s="31"/>
      <c r="AS79" s="31"/>
      <c r="AT79" s="31">
        <v>10</v>
      </c>
      <c r="AU79" s="26">
        <f>(VLOOKUP($AF$8,[3]!Prices[#Data],2,FALSE)*AF79)+(VLOOKUP($AG$8,[3]!Prices[#Data],2,FALSE)*AG79)+(VLOOKUP($AH$8,[3]!Prices[#Data],2,FALSE)*AH79)+(VLOOKUP($AI$8,[3]!Prices[#Data],2,FALSE)*AI79)+(VLOOKUP($AJ$8,[3]!Prices[#Data],2,FALSE)*AJ79)+(VLOOKUP($AK$8,[3]!Prices[#Data],2,FALSE)*AK79)+(VLOOKUP($AL$8,[3]!Prices[#Data],2,FALSE)*AL79)+(VLOOKUP($AM$8,[3]!Prices[#Data],2,FALSE)*AM79)+(VLOOKUP($AN$8,[3]!Prices[#Data],2,FALSE)*AN79)+(VLOOKUP($AO$8,[3]!Prices[#Data],2,FALSE)*AO79)+(VLOOKUP($AP$8,[3]!Prices[#Data],2,FALSE)*AP79)+(VLOOKUP($AT$8,[3]!Prices[#Data],2,FALSE)*AT79)+(VLOOKUP($AQ$8,[3]!Prices[#Data],2,FALSE)*AQ79)+(VLOOKUP($AR$8,[3]!Prices[#Data],2,FALSE)*AR79)+(VLOOKUP($AS$8,[3]!Prices[#Data],2,FALSE)*AS79)</f>
        <v>40666000</v>
      </c>
      <c r="AV79" s="26">
        <f t="shared" si="6"/>
        <v>8334024.9999999991</v>
      </c>
      <c r="AW79" s="30" t="str">
        <f t="shared" si="7"/>
        <v>Credit is above Limit. Requires HOTM approval</v>
      </c>
      <c r="AX79" s="30" t="str">
        <f>IFERROR(IF(VLOOKUP(C79,'[3]Overdue Credits'!$A:$F,6,0)&gt;2,"High Risk Customer",IF(VLOOKUP(C79,'[3]Overdue Credits'!$A:$F,6,0)&gt;0,"Medium Risk Customer","Low Risk Customer")),"Low Risk Customer")</f>
        <v>Low Risk Customer</v>
      </c>
      <c r="AY79" s="9"/>
      <c r="AZ79" s="9"/>
    </row>
    <row r="80" spans="1:52" ht="21" x14ac:dyDescent="0.4">
      <c r="A80" s="22">
        <v>251</v>
      </c>
      <c r="B80" s="32" t="s">
        <v>941</v>
      </c>
      <c r="C80" s="32" t="s">
        <v>773</v>
      </c>
      <c r="D80" s="32"/>
      <c r="E80" s="32" t="s">
        <v>774</v>
      </c>
      <c r="F80" s="32" t="s">
        <v>66</v>
      </c>
      <c r="G80" s="23">
        <v>140</v>
      </c>
      <c r="H80" s="39"/>
      <c r="I80" s="39"/>
      <c r="J80" s="39">
        <v>2</v>
      </c>
      <c r="K80" s="39">
        <v>2</v>
      </c>
      <c r="L80" s="39">
        <v>7</v>
      </c>
      <c r="M80" s="39"/>
      <c r="N80" s="39"/>
      <c r="O80" s="39">
        <v>40</v>
      </c>
      <c r="P80" s="39"/>
      <c r="Q80" s="39">
        <v>5</v>
      </c>
      <c r="R80" s="39"/>
      <c r="S80" s="39"/>
      <c r="T80" s="39"/>
      <c r="U80" s="39">
        <v>1</v>
      </c>
      <c r="V80" s="39">
        <v>1</v>
      </c>
      <c r="W80" s="39">
        <v>2</v>
      </c>
      <c r="X80" s="39">
        <v>60</v>
      </c>
      <c r="Y80" s="39"/>
      <c r="Z80" s="39"/>
      <c r="AA80" s="39"/>
      <c r="AB80" s="39"/>
      <c r="AC80" s="26">
        <v>22473000</v>
      </c>
      <c r="AE80" s="26">
        <f t="shared" si="5"/>
        <v>38</v>
      </c>
      <c r="AF80" s="35"/>
      <c r="AG80" s="31">
        <v>1</v>
      </c>
      <c r="AH80" s="31">
        <v>4</v>
      </c>
      <c r="AI80" s="29"/>
      <c r="AJ80" s="31"/>
      <c r="AK80" s="31">
        <v>1</v>
      </c>
      <c r="AL80" s="31">
        <v>14</v>
      </c>
      <c r="AM80" s="31">
        <v>3</v>
      </c>
      <c r="AN80" s="31"/>
      <c r="AO80" s="31"/>
      <c r="AP80" s="31">
        <v>1</v>
      </c>
      <c r="AQ80" s="31"/>
      <c r="AR80" s="31"/>
      <c r="AS80" s="31"/>
      <c r="AT80" s="31">
        <v>14</v>
      </c>
      <c r="AU80" s="26">
        <f>(VLOOKUP($AF$8,[3]!Prices[#Data],2,FALSE)*AF80)+(VLOOKUP($AG$8,[3]!Prices[#Data],2,FALSE)*AG80)+(VLOOKUP($AH$8,[3]!Prices[#Data],2,FALSE)*AH80)+(VLOOKUP($AI$8,[3]!Prices[#Data],2,FALSE)*AI80)+(VLOOKUP($AJ$8,[3]!Prices[#Data],2,FALSE)*AJ80)+(VLOOKUP($AK$8,[3]!Prices[#Data],2,FALSE)*AK80)+(VLOOKUP($AL$8,[3]!Prices[#Data],2,FALSE)*AL80)+(VLOOKUP($AM$8,[3]!Prices[#Data],2,FALSE)*AM80)+(VLOOKUP($AN$8,[3]!Prices[#Data],2,FALSE)*AN80)+(VLOOKUP($AO$8,[3]!Prices[#Data],2,FALSE)*AO80)+(VLOOKUP($AP$8,[3]!Prices[#Data],2,FALSE)*AP80)+(VLOOKUP($AT$8,[3]!Prices[#Data],2,FALSE)*AT80)+(VLOOKUP($AQ$8,[3]!Prices[#Data],2,FALSE)*AQ80)+(VLOOKUP($AR$8,[3]!Prices[#Data],2,FALSE)*AR80)+(VLOOKUP($AS$8,[3]!Prices[#Data],2,FALSE)*AS80)</f>
        <v>5012500</v>
      </c>
      <c r="AV80" s="26">
        <f t="shared" si="6"/>
        <v>7865549.9999999991</v>
      </c>
      <c r="AW80" s="30" t="str">
        <f t="shared" si="7"/>
        <v>Credit is within Limit</v>
      </c>
      <c r="AX80" s="30" t="str">
        <f>IFERROR(IF(VLOOKUP(C80,'[3]Overdue Credits'!$A:$F,6,0)&gt;2,"High Risk Customer",IF(VLOOKUP(C80,'[3]Overdue Credits'!$A:$F,6,0)&gt;0,"Medium Risk Customer","Low Risk Customer")),"Low Risk Customer")</f>
        <v>Low Risk Customer</v>
      </c>
      <c r="AY80" s="9"/>
      <c r="AZ80" s="9"/>
    </row>
    <row r="81" spans="1:52" ht="21" x14ac:dyDescent="0.4">
      <c r="A81" s="22">
        <v>252</v>
      </c>
      <c r="B81" s="32" t="s">
        <v>951</v>
      </c>
      <c r="C81" s="32" t="s">
        <v>781</v>
      </c>
      <c r="D81" s="32"/>
      <c r="E81" s="32" t="s">
        <v>782</v>
      </c>
      <c r="F81" s="32" t="s">
        <v>67</v>
      </c>
      <c r="G81" s="23">
        <v>855</v>
      </c>
      <c r="H81" s="39"/>
      <c r="I81" s="39"/>
      <c r="J81" s="39">
        <v>30</v>
      </c>
      <c r="K81" s="39">
        <v>5</v>
      </c>
      <c r="L81" s="39">
        <v>5</v>
      </c>
      <c r="M81" s="39"/>
      <c r="N81" s="39"/>
      <c r="O81" s="39">
        <v>490</v>
      </c>
      <c r="P81" s="39">
        <v>64</v>
      </c>
      <c r="Q81" s="39">
        <v>10</v>
      </c>
      <c r="R81" s="39">
        <v>11</v>
      </c>
      <c r="S81" s="39">
        <v>0</v>
      </c>
      <c r="T81" s="39">
        <v>0</v>
      </c>
      <c r="U81" s="39">
        <v>5</v>
      </c>
      <c r="V81" s="39">
        <v>15</v>
      </c>
      <c r="W81" s="39">
        <v>15</v>
      </c>
      <c r="X81" s="39">
        <v>200</v>
      </c>
      <c r="Y81" s="39"/>
      <c r="Z81" s="39">
        <v>0</v>
      </c>
      <c r="AA81" s="39">
        <v>0</v>
      </c>
      <c r="AB81" s="39">
        <v>0</v>
      </c>
      <c r="AC81" s="26">
        <v>135759000</v>
      </c>
      <c r="AE81" s="26">
        <f t="shared" si="5"/>
        <v>260</v>
      </c>
      <c r="AF81" s="35"/>
      <c r="AG81" s="31">
        <v>4</v>
      </c>
      <c r="AH81" s="31">
        <v>250</v>
      </c>
      <c r="AI81" s="29"/>
      <c r="AJ81" s="31"/>
      <c r="AK81" s="31">
        <v>5</v>
      </c>
      <c r="AL81" s="31"/>
      <c r="AM81" s="31"/>
      <c r="AN81" s="31"/>
      <c r="AO81" s="31"/>
      <c r="AP81" s="31"/>
      <c r="AQ81" s="31"/>
      <c r="AR81" s="31"/>
      <c r="AS81" s="31"/>
      <c r="AT81" s="31">
        <v>1</v>
      </c>
      <c r="AU81" s="26">
        <f>(VLOOKUP($AF$8,[3]!Prices[#Data],2,FALSE)*AF81)+(VLOOKUP($AG$8,[3]!Prices[#Data],2,FALSE)*AG81)+(VLOOKUP($AH$8,[3]!Prices[#Data],2,FALSE)*AH81)+(VLOOKUP($AI$8,[3]!Prices[#Data],2,FALSE)*AI81)+(VLOOKUP($AJ$8,[3]!Prices[#Data],2,FALSE)*AJ81)+(VLOOKUP($AK$8,[3]!Prices[#Data],2,FALSE)*AK81)+(VLOOKUP($AL$8,[3]!Prices[#Data],2,FALSE)*AL81)+(VLOOKUP($AM$8,[3]!Prices[#Data],2,FALSE)*AM81)+(VLOOKUP($AN$8,[3]!Prices[#Data],2,FALSE)*AN81)+(VLOOKUP($AO$8,[3]!Prices[#Data],2,FALSE)*AO81)+(VLOOKUP($AP$8,[3]!Prices[#Data],2,FALSE)*AP81)+(VLOOKUP($AT$8,[3]!Prices[#Data],2,FALSE)*AT81)+(VLOOKUP($AQ$8,[3]!Prices[#Data],2,FALSE)*AQ81)+(VLOOKUP($AR$8,[3]!Prices[#Data],2,FALSE)*AR81)+(VLOOKUP($AS$8,[3]!Prices[#Data],2,FALSE)*AS81)</f>
        <v>48544000</v>
      </c>
      <c r="AV81" s="26">
        <f t="shared" si="6"/>
        <v>47515650</v>
      </c>
      <c r="AW81" s="30" t="str">
        <f t="shared" si="7"/>
        <v>Credit is above Limit. Requires HOTM approval</v>
      </c>
      <c r="AX81" s="30" t="str">
        <f>IFERROR(IF(VLOOKUP(C81,'[3]Overdue Credits'!$A:$F,6,0)&gt;2,"High Risk Customer",IF(VLOOKUP(C81,'[3]Overdue Credits'!$A:$F,6,0)&gt;0,"Medium Risk Customer","Low Risk Customer")),"Low Risk Customer")</f>
        <v>Low Risk Customer</v>
      </c>
      <c r="AY81" s="9"/>
      <c r="AZ81" s="9"/>
    </row>
    <row r="82" spans="1:52" ht="21" x14ac:dyDescent="0.4">
      <c r="A82" s="22">
        <v>253</v>
      </c>
      <c r="B82" s="32" t="s">
        <v>951</v>
      </c>
      <c r="C82" s="32" t="s">
        <v>783</v>
      </c>
      <c r="D82" s="32"/>
      <c r="E82" s="32" t="s">
        <v>784</v>
      </c>
      <c r="F82" s="32" t="s">
        <v>74</v>
      </c>
      <c r="G82" s="23">
        <v>140</v>
      </c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>
        <v>0</v>
      </c>
      <c r="T82" s="39">
        <v>0</v>
      </c>
      <c r="U82" s="39"/>
      <c r="V82" s="39"/>
      <c r="W82" s="39"/>
      <c r="X82" s="39"/>
      <c r="Y82" s="39"/>
      <c r="Z82" s="39">
        <v>0</v>
      </c>
      <c r="AA82" s="39"/>
      <c r="AB82" s="39"/>
      <c r="AC82" s="26">
        <v>22008500</v>
      </c>
      <c r="AE82" s="26">
        <f t="shared" si="5"/>
        <v>0</v>
      </c>
      <c r="AF82" s="35"/>
      <c r="AG82" s="31"/>
      <c r="AH82" s="31">
        <v>0</v>
      </c>
      <c r="AI82" s="29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26">
        <f>(VLOOKUP($AF$8,[3]!Prices[#Data],2,FALSE)*AF82)+(VLOOKUP($AG$8,[3]!Prices[#Data],2,FALSE)*AG82)+(VLOOKUP($AH$8,[3]!Prices[#Data],2,FALSE)*AH82)+(VLOOKUP($AI$8,[3]!Prices[#Data],2,FALSE)*AI82)+(VLOOKUP($AJ$8,[3]!Prices[#Data],2,FALSE)*AJ82)+(VLOOKUP($AK$8,[3]!Prices[#Data],2,FALSE)*AK82)+(VLOOKUP($AL$8,[3]!Prices[#Data],2,FALSE)*AL82)+(VLOOKUP($AM$8,[3]!Prices[#Data],2,FALSE)*AM82)+(VLOOKUP($AN$8,[3]!Prices[#Data],2,FALSE)*AN82)+(VLOOKUP($AO$8,[3]!Prices[#Data],2,FALSE)*AO82)+(VLOOKUP($AP$8,[3]!Prices[#Data],2,FALSE)*AP82)+(VLOOKUP($AT$8,[3]!Prices[#Data],2,FALSE)*AT82)+(VLOOKUP($AQ$8,[3]!Prices[#Data],2,FALSE)*AQ82)+(VLOOKUP($AR$8,[3]!Prices[#Data],2,FALSE)*AR82)+(VLOOKUP($AS$8,[3]!Prices[#Data],2,FALSE)*AS82)</f>
        <v>0</v>
      </c>
      <c r="AV82" s="26">
        <f t="shared" si="6"/>
        <v>7702974.9999999991</v>
      </c>
      <c r="AW82" s="30" t="str">
        <f t="shared" si="7"/>
        <v xml:space="preserve"> </v>
      </c>
      <c r="AX82" s="30" t="str">
        <f>IFERROR(IF(VLOOKUP(C82,'[3]Overdue Credits'!$A:$F,6,0)&gt;2,"High Risk Customer",IF(VLOOKUP(C82,'[3]Overdue Credits'!$A:$F,6,0)&gt;0,"Medium Risk Customer","Low Risk Customer")),"Low Risk Customer")</f>
        <v>Low Risk Customer</v>
      </c>
      <c r="AY82" s="9"/>
      <c r="AZ82" s="9"/>
    </row>
    <row r="83" spans="1:52" ht="21" x14ac:dyDescent="0.4">
      <c r="A83" s="22">
        <v>254</v>
      </c>
      <c r="B83" s="22" t="s">
        <v>951</v>
      </c>
      <c r="C83" s="22" t="s">
        <v>787</v>
      </c>
      <c r="D83" s="32"/>
      <c r="E83" s="32" t="s">
        <v>788</v>
      </c>
      <c r="F83" s="32" t="s">
        <v>66</v>
      </c>
      <c r="G83" s="23">
        <v>190</v>
      </c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>
        <v>0</v>
      </c>
      <c r="T83" s="44">
        <v>0</v>
      </c>
      <c r="U83" s="44"/>
      <c r="V83" s="44"/>
      <c r="W83" s="44"/>
      <c r="X83" s="44"/>
      <c r="Y83" s="44"/>
      <c r="Z83" s="44">
        <v>0</v>
      </c>
      <c r="AA83" s="44"/>
      <c r="AB83" s="44"/>
      <c r="AC83" s="26">
        <v>31459000</v>
      </c>
      <c r="AE83" s="26">
        <f t="shared" si="5"/>
        <v>0</v>
      </c>
      <c r="AF83" s="35"/>
      <c r="AG83" s="31"/>
      <c r="AH83" s="31">
        <v>0</v>
      </c>
      <c r="AI83" s="29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26">
        <f>(VLOOKUP($AF$8,[3]!Prices[#Data],2,FALSE)*AF83)+(VLOOKUP($AG$8,[3]!Prices[#Data],2,FALSE)*AG83)+(VLOOKUP($AH$8,[3]!Prices[#Data],2,FALSE)*AH83)+(VLOOKUP($AI$8,[3]!Prices[#Data],2,FALSE)*AI83)+(VLOOKUP($AJ$8,[3]!Prices[#Data],2,FALSE)*AJ83)+(VLOOKUP($AK$8,[3]!Prices[#Data],2,FALSE)*AK83)+(VLOOKUP($AL$8,[3]!Prices[#Data],2,FALSE)*AL83)+(VLOOKUP($AM$8,[3]!Prices[#Data],2,FALSE)*AM83)+(VLOOKUP($AN$8,[3]!Prices[#Data],2,FALSE)*AN83)+(VLOOKUP($AO$8,[3]!Prices[#Data],2,FALSE)*AO83)+(VLOOKUP($AP$8,[3]!Prices[#Data],2,FALSE)*AP83)+(VLOOKUP($AT$8,[3]!Prices[#Data],2,FALSE)*AT83)+(VLOOKUP($AQ$8,[3]!Prices[#Data],2,FALSE)*AQ83)+(VLOOKUP($AR$8,[3]!Prices[#Data],2,FALSE)*AR83)+(VLOOKUP($AS$8,[3]!Prices[#Data],2,FALSE)*AS83)</f>
        <v>0</v>
      </c>
      <c r="AV83" s="26">
        <f t="shared" si="6"/>
        <v>11010650</v>
      </c>
      <c r="AW83" s="30" t="str">
        <f t="shared" si="7"/>
        <v xml:space="preserve"> </v>
      </c>
      <c r="AX83" s="30" t="str">
        <f>IFERROR(IF(VLOOKUP(C83,'[3]Overdue Credits'!$A:$F,6,0)&gt;2,"High Risk Customer",IF(VLOOKUP(C83,'[3]Overdue Credits'!$A:$F,6,0)&gt;0,"Medium Risk Customer","Low Risk Customer")),"Low Risk Customer")</f>
        <v>High Risk Customer</v>
      </c>
      <c r="AY83" s="9"/>
      <c r="AZ83" s="9"/>
    </row>
    <row r="84" spans="1:52" ht="21" x14ac:dyDescent="0.4">
      <c r="A84" s="22">
        <v>255</v>
      </c>
      <c r="B84" s="32" t="s">
        <v>951</v>
      </c>
      <c r="C84" s="32" t="s">
        <v>789</v>
      </c>
      <c r="D84" s="32"/>
      <c r="E84" s="32" t="s">
        <v>790</v>
      </c>
      <c r="F84" s="32" t="s">
        <v>66</v>
      </c>
      <c r="G84" s="23">
        <v>70</v>
      </c>
      <c r="H84" s="39"/>
      <c r="I84" s="39"/>
      <c r="J84" s="39">
        <v>0</v>
      </c>
      <c r="K84" s="39"/>
      <c r="L84" s="39">
        <v>0</v>
      </c>
      <c r="M84" s="39"/>
      <c r="N84" s="39"/>
      <c r="O84" s="39">
        <v>0</v>
      </c>
      <c r="P84" s="39">
        <v>0</v>
      </c>
      <c r="Q84" s="39">
        <v>0</v>
      </c>
      <c r="R84" s="39"/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/>
      <c r="Z84" s="39">
        <v>0</v>
      </c>
      <c r="AA84" s="39"/>
      <c r="AB84" s="39"/>
      <c r="AC84" s="26">
        <v>11981000</v>
      </c>
      <c r="AE84" s="26">
        <f t="shared" si="5"/>
        <v>0</v>
      </c>
      <c r="AF84" s="35"/>
      <c r="AG84" s="31"/>
      <c r="AH84" s="31">
        <v>0</v>
      </c>
      <c r="AI84" s="29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26">
        <f>(VLOOKUP($AF$8,[3]!Prices[#Data],2,FALSE)*AF84)+(VLOOKUP($AG$8,[3]!Prices[#Data],2,FALSE)*AG84)+(VLOOKUP($AH$8,[3]!Prices[#Data],2,FALSE)*AH84)+(VLOOKUP($AI$8,[3]!Prices[#Data],2,FALSE)*AI84)+(VLOOKUP($AJ$8,[3]!Prices[#Data],2,FALSE)*AJ84)+(VLOOKUP($AK$8,[3]!Prices[#Data],2,FALSE)*AK84)+(VLOOKUP($AL$8,[3]!Prices[#Data],2,FALSE)*AL84)+(VLOOKUP($AM$8,[3]!Prices[#Data],2,FALSE)*AM84)+(VLOOKUP($AN$8,[3]!Prices[#Data],2,FALSE)*AN84)+(VLOOKUP($AO$8,[3]!Prices[#Data],2,FALSE)*AO84)+(VLOOKUP($AP$8,[3]!Prices[#Data],2,FALSE)*AP84)+(VLOOKUP($AT$8,[3]!Prices[#Data],2,FALSE)*AT84)+(VLOOKUP($AQ$8,[3]!Prices[#Data],2,FALSE)*AQ84)+(VLOOKUP($AR$8,[3]!Prices[#Data],2,FALSE)*AR84)+(VLOOKUP($AS$8,[3]!Prices[#Data],2,FALSE)*AS84)</f>
        <v>0</v>
      </c>
      <c r="AV84" s="26">
        <f t="shared" si="6"/>
        <v>4193349.9999999995</v>
      </c>
      <c r="AW84" s="30" t="str">
        <f t="shared" si="7"/>
        <v xml:space="preserve"> </v>
      </c>
      <c r="AX84" s="30" t="str">
        <f>IFERROR(IF(VLOOKUP(C84,'[3]Overdue Credits'!$A:$F,6,0)&gt;2,"High Risk Customer",IF(VLOOKUP(C84,'[3]Overdue Credits'!$A:$F,6,0)&gt;0,"Medium Risk Customer","Low Risk Customer")),"Low Risk Customer")</f>
        <v>Low Risk Customer</v>
      </c>
      <c r="AY84" s="9"/>
      <c r="AZ84" s="9"/>
    </row>
    <row r="85" spans="1:52" ht="21" x14ac:dyDescent="0.4">
      <c r="A85" s="22">
        <v>256</v>
      </c>
      <c r="B85" s="32" t="s">
        <v>951</v>
      </c>
      <c r="C85" s="32" t="s">
        <v>793</v>
      </c>
      <c r="D85" s="32"/>
      <c r="E85" s="32" t="s">
        <v>794</v>
      </c>
      <c r="F85" s="32" t="s">
        <v>67</v>
      </c>
      <c r="G85" s="23">
        <v>200</v>
      </c>
      <c r="H85" s="39"/>
      <c r="I85" s="39"/>
      <c r="J85" s="39">
        <v>5</v>
      </c>
      <c r="K85" s="39"/>
      <c r="L85" s="39">
        <v>2</v>
      </c>
      <c r="M85" s="39"/>
      <c r="N85" s="39"/>
      <c r="O85" s="39">
        <v>64</v>
      </c>
      <c r="P85" s="39">
        <v>2</v>
      </c>
      <c r="Q85" s="39">
        <v>2</v>
      </c>
      <c r="R85" s="39"/>
      <c r="S85" s="39">
        <v>0</v>
      </c>
      <c r="T85" s="39">
        <v>0</v>
      </c>
      <c r="U85" s="39">
        <v>1</v>
      </c>
      <c r="V85" s="39">
        <v>2</v>
      </c>
      <c r="W85" s="39">
        <v>2</v>
      </c>
      <c r="X85" s="39">
        <v>40</v>
      </c>
      <c r="Y85" s="39"/>
      <c r="Z85" s="39">
        <v>0</v>
      </c>
      <c r="AA85" s="39"/>
      <c r="AB85" s="39"/>
      <c r="AC85" s="26">
        <v>34499500</v>
      </c>
      <c r="AE85" s="26">
        <f t="shared" si="5"/>
        <v>0</v>
      </c>
      <c r="AF85" s="35"/>
      <c r="AG85" s="31"/>
      <c r="AH85" s="31">
        <v>0</v>
      </c>
      <c r="AI85" s="29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26">
        <f>(VLOOKUP($AF$8,[3]!Prices[#Data],2,FALSE)*AF85)+(VLOOKUP($AG$8,[3]!Prices[#Data],2,FALSE)*AG85)+(VLOOKUP($AH$8,[3]!Prices[#Data],2,FALSE)*AH85)+(VLOOKUP($AI$8,[3]!Prices[#Data],2,FALSE)*AI85)+(VLOOKUP($AJ$8,[3]!Prices[#Data],2,FALSE)*AJ85)+(VLOOKUP($AK$8,[3]!Prices[#Data],2,FALSE)*AK85)+(VLOOKUP($AL$8,[3]!Prices[#Data],2,FALSE)*AL85)+(VLOOKUP($AM$8,[3]!Prices[#Data],2,FALSE)*AM85)+(VLOOKUP($AN$8,[3]!Prices[#Data],2,FALSE)*AN85)+(VLOOKUP($AO$8,[3]!Prices[#Data],2,FALSE)*AO85)+(VLOOKUP($AP$8,[3]!Prices[#Data],2,FALSE)*AP85)+(VLOOKUP($AT$8,[3]!Prices[#Data],2,FALSE)*AT85)+(VLOOKUP($AQ$8,[3]!Prices[#Data],2,FALSE)*AQ85)+(VLOOKUP($AR$8,[3]!Prices[#Data],2,FALSE)*AR85)+(VLOOKUP($AS$8,[3]!Prices[#Data],2,FALSE)*AS85)</f>
        <v>0</v>
      </c>
      <c r="AV85" s="26">
        <f t="shared" si="6"/>
        <v>12074825</v>
      </c>
      <c r="AW85" s="30" t="str">
        <f t="shared" si="7"/>
        <v xml:space="preserve"> </v>
      </c>
      <c r="AX85" s="30" t="str">
        <f>IFERROR(IF(VLOOKUP(C85,'[3]Overdue Credits'!$A:$F,6,0)&gt;2,"High Risk Customer",IF(VLOOKUP(C85,'[3]Overdue Credits'!$A:$F,6,0)&gt;0,"Medium Risk Customer","Low Risk Customer")),"Low Risk Customer")</f>
        <v>Low Risk Customer</v>
      </c>
      <c r="AY85" s="9"/>
      <c r="AZ85" s="9"/>
    </row>
    <row r="86" spans="1:52" ht="21" x14ac:dyDescent="0.4">
      <c r="A86" s="22">
        <v>257</v>
      </c>
      <c r="B86" s="32" t="s">
        <v>951</v>
      </c>
      <c r="C86" s="32" t="s">
        <v>795</v>
      </c>
      <c r="D86" s="32"/>
      <c r="E86" s="32" t="s">
        <v>796</v>
      </c>
      <c r="F86" s="32" t="s">
        <v>67</v>
      </c>
      <c r="G86" s="23">
        <v>80</v>
      </c>
      <c r="H86" s="39"/>
      <c r="I86" s="39"/>
      <c r="J86" s="39">
        <v>15</v>
      </c>
      <c r="K86" s="39"/>
      <c r="L86" s="39">
        <v>2</v>
      </c>
      <c r="M86" s="39"/>
      <c r="N86" s="39"/>
      <c r="O86" s="39">
        <v>161</v>
      </c>
      <c r="P86" s="39">
        <v>10</v>
      </c>
      <c r="Q86" s="39">
        <v>4</v>
      </c>
      <c r="R86" s="39">
        <v>1</v>
      </c>
      <c r="S86" s="39">
        <v>0</v>
      </c>
      <c r="T86" s="39">
        <v>0</v>
      </c>
      <c r="U86" s="39">
        <v>18</v>
      </c>
      <c r="V86" s="39">
        <v>5</v>
      </c>
      <c r="W86" s="39">
        <v>5</v>
      </c>
      <c r="X86" s="39">
        <v>109</v>
      </c>
      <c r="Y86" s="39"/>
      <c r="Z86" s="39">
        <v>0</v>
      </c>
      <c r="AA86" s="39"/>
      <c r="AB86" s="39">
        <v>0</v>
      </c>
      <c r="AC86" s="26">
        <v>13879000</v>
      </c>
      <c r="AE86" s="26">
        <f t="shared" si="5"/>
        <v>97</v>
      </c>
      <c r="AF86" s="35"/>
      <c r="AG86" s="31">
        <v>1</v>
      </c>
      <c r="AH86" s="31">
        <v>90</v>
      </c>
      <c r="AI86" s="29"/>
      <c r="AJ86" s="31"/>
      <c r="AK86" s="31">
        <v>6</v>
      </c>
      <c r="AL86" s="31"/>
      <c r="AM86" s="31"/>
      <c r="AN86" s="31"/>
      <c r="AO86" s="31"/>
      <c r="AP86" s="31"/>
      <c r="AQ86" s="31"/>
      <c r="AR86" s="31"/>
      <c r="AS86" s="31"/>
      <c r="AT86" s="31"/>
      <c r="AU86" s="26">
        <f>(VLOOKUP($AF$8,[3]!Prices[#Data],2,FALSE)*AF86)+(VLOOKUP($AG$8,[3]!Prices[#Data],2,FALSE)*AG86)+(VLOOKUP($AH$8,[3]!Prices[#Data],2,FALSE)*AH86)+(VLOOKUP($AI$8,[3]!Prices[#Data],2,FALSE)*AI86)+(VLOOKUP($AJ$8,[3]!Prices[#Data],2,FALSE)*AJ86)+(VLOOKUP($AK$8,[3]!Prices[#Data],2,FALSE)*AK86)+(VLOOKUP($AL$8,[3]!Prices[#Data],2,FALSE)*AL86)+(VLOOKUP($AM$8,[3]!Prices[#Data],2,FALSE)*AM86)+(VLOOKUP($AN$8,[3]!Prices[#Data],2,FALSE)*AN86)+(VLOOKUP($AO$8,[3]!Prices[#Data],2,FALSE)*AO86)+(VLOOKUP($AP$8,[3]!Prices[#Data],2,FALSE)*AP86)+(VLOOKUP($AT$8,[3]!Prices[#Data],2,FALSE)*AT86)+(VLOOKUP($AQ$8,[3]!Prices[#Data],2,FALSE)*AQ86)+(VLOOKUP($AR$8,[3]!Prices[#Data],2,FALSE)*AR86)+(VLOOKUP($AS$8,[3]!Prices[#Data],2,FALSE)*AS86)</f>
        <v>17981000</v>
      </c>
      <c r="AV86" s="26">
        <f t="shared" si="6"/>
        <v>4857650</v>
      </c>
      <c r="AW86" s="30" t="str">
        <f t="shared" si="7"/>
        <v>Credit is above Limit. Requires HOTM approval</v>
      </c>
      <c r="AX86" s="30" t="str">
        <f>IFERROR(IF(VLOOKUP(C86,'[3]Overdue Credits'!$A:$F,6,0)&gt;2,"High Risk Customer",IF(VLOOKUP(C86,'[3]Overdue Credits'!$A:$F,6,0)&gt;0,"Medium Risk Customer","Low Risk Customer")),"Low Risk Customer")</f>
        <v>Low Risk Customer</v>
      </c>
      <c r="AY86" s="9"/>
      <c r="AZ86" s="9"/>
    </row>
    <row r="87" spans="1:52" ht="21" x14ac:dyDescent="0.4">
      <c r="A87" s="22">
        <v>258</v>
      </c>
      <c r="B87" s="32" t="s">
        <v>951</v>
      </c>
      <c r="C87" s="32" t="s">
        <v>873</v>
      </c>
      <c r="D87" s="32"/>
      <c r="E87" s="32" t="s">
        <v>952</v>
      </c>
      <c r="F87" s="32" t="s">
        <v>74</v>
      </c>
      <c r="G87" s="23">
        <v>70</v>
      </c>
      <c r="H87" s="39"/>
      <c r="I87" s="39"/>
      <c r="J87" s="39">
        <v>19</v>
      </c>
      <c r="K87" s="39">
        <v>0</v>
      </c>
      <c r="L87" s="39">
        <v>2</v>
      </c>
      <c r="M87" s="39"/>
      <c r="N87" s="39"/>
      <c r="O87" s="39">
        <v>79</v>
      </c>
      <c r="P87" s="39">
        <v>3</v>
      </c>
      <c r="Q87" s="39">
        <v>1</v>
      </c>
      <c r="R87" s="39"/>
      <c r="S87" s="39">
        <v>0</v>
      </c>
      <c r="T87" s="39">
        <v>0</v>
      </c>
      <c r="U87" s="39">
        <v>2</v>
      </c>
      <c r="V87" s="39">
        <v>2</v>
      </c>
      <c r="W87" s="39">
        <v>2</v>
      </c>
      <c r="X87" s="39">
        <v>20</v>
      </c>
      <c r="Y87" s="39"/>
      <c r="Z87" s="39">
        <v>0</v>
      </c>
      <c r="AA87" s="39"/>
      <c r="AB87" s="39"/>
      <c r="AC87" s="26">
        <v>11394000</v>
      </c>
      <c r="AE87" s="26">
        <f t="shared" si="5"/>
        <v>45</v>
      </c>
      <c r="AF87" s="35"/>
      <c r="AG87" s="31">
        <v>2</v>
      </c>
      <c r="AH87" s="31">
        <v>40</v>
      </c>
      <c r="AI87" s="29"/>
      <c r="AJ87" s="31"/>
      <c r="AK87" s="31">
        <v>3</v>
      </c>
      <c r="AL87" s="31"/>
      <c r="AM87" s="31"/>
      <c r="AN87" s="31"/>
      <c r="AO87" s="31"/>
      <c r="AP87" s="31"/>
      <c r="AQ87" s="31"/>
      <c r="AR87" s="31"/>
      <c r="AS87" s="31"/>
      <c r="AT87" s="31"/>
      <c r="AU87" s="26">
        <f>(VLOOKUP($AF$8,[3]!Prices[#Data],2,FALSE)*AF87)+(VLOOKUP($AG$8,[3]!Prices[#Data],2,FALSE)*AG87)+(VLOOKUP($AH$8,[3]!Prices[#Data],2,FALSE)*AH87)+(VLOOKUP($AI$8,[3]!Prices[#Data],2,FALSE)*AI87)+(VLOOKUP($AJ$8,[3]!Prices[#Data],2,FALSE)*AJ87)+(VLOOKUP($AK$8,[3]!Prices[#Data],2,FALSE)*AK87)+(VLOOKUP($AL$8,[3]!Prices[#Data],2,FALSE)*AL87)+(VLOOKUP($AM$8,[3]!Prices[#Data],2,FALSE)*AM87)+(VLOOKUP($AN$8,[3]!Prices[#Data],2,FALSE)*AN87)+(VLOOKUP($AO$8,[3]!Prices[#Data],2,FALSE)*AO87)+(VLOOKUP($AP$8,[3]!Prices[#Data],2,FALSE)*AP87)+(VLOOKUP($AT$8,[3]!Prices[#Data],2,FALSE)*AT87)+(VLOOKUP($AQ$8,[3]!Prices[#Data],2,FALSE)*AQ87)+(VLOOKUP($AR$8,[3]!Prices[#Data],2,FALSE)*AR87)+(VLOOKUP($AS$8,[3]!Prices[#Data],2,FALSE)*AS87)</f>
        <v>8276000</v>
      </c>
      <c r="AV87" s="26">
        <f t="shared" si="6"/>
        <v>3987899.9999999995</v>
      </c>
      <c r="AW87" s="30" t="str">
        <f t="shared" si="7"/>
        <v>Credit is above Limit. Requires HOTM approval</v>
      </c>
      <c r="AX87" s="30" t="str">
        <f>IFERROR(IF(VLOOKUP(C87,'[3]Overdue Credits'!$A:$F,6,0)&gt;2,"High Risk Customer",IF(VLOOKUP(C87,'[3]Overdue Credits'!$A:$F,6,0)&gt;0,"Medium Risk Customer","Low Risk Customer")),"Low Risk Customer")</f>
        <v>Low Risk Customer</v>
      </c>
      <c r="AY87" s="9"/>
      <c r="AZ87" s="9"/>
    </row>
    <row r="88" spans="1:52" ht="21" x14ac:dyDescent="0.4">
      <c r="A88" s="22">
        <v>259</v>
      </c>
      <c r="B88" s="22" t="s">
        <v>951</v>
      </c>
      <c r="C88" s="22" t="s">
        <v>953</v>
      </c>
      <c r="D88" s="32" t="s">
        <v>959</v>
      </c>
      <c r="E88" s="32" t="s">
        <v>954</v>
      </c>
      <c r="F88" s="32" t="s">
        <v>66</v>
      </c>
      <c r="G88" s="23">
        <v>220</v>
      </c>
      <c r="H88" s="44"/>
      <c r="I88" s="44"/>
      <c r="J88" s="44">
        <v>5</v>
      </c>
      <c r="K88" s="44"/>
      <c r="L88" s="44">
        <v>1</v>
      </c>
      <c r="M88" s="44"/>
      <c r="N88" s="44"/>
      <c r="O88" s="44">
        <v>49</v>
      </c>
      <c r="P88" s="44">
        <v>1</v>
      </c>
      <c r="Q88" s="44">
        <v>1</v>
      </c>
      <c r="R88" s="44"/>
      <c r="S88" s="44">
        <v>0</v>
      </c>
      <c r="T88" s="44">
        <v>0</v>
      </c>
      <c r="U88" s="44">
        <v>1</v>
      </c>
      <c r="V88" s="44">
        <v>1</v>
      </c>
      <c r="W88" s="44">
        <v>1</v>
      </c>
      <c r="X88" s="44">
        <v>10</v>
      </c>
      <c r="Y88" s="44"/>
      <c r="Z88" s="44">
        <v>0</v>
      </c>
      <c r="AA88" s="44"/>
      <c r="AB88" s="44"/>
      <c r="AC88" s="26">
        <v>37242500</v>
      </c>
      <c r="AE88" s="26">
        <f t="shared" si="5"/>
        <v>0</v>
      </c>
      <c r="AF88" s="35"/>
      <c r="AG88" s="31"/>
      <c r="AH88" s="31"/>
      <c r="AI88" s="29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26">
        <f>(VLOOKUP($AF$8,[3]!Prices[#Data],2,FALSE)*AF88)+(VLOOKUP($AG$8,[3]!Prices[#Data],2,FALSE)*AG88)+(VLOOKUP($AH$8,[3]!Prices[#Data],2,FALSE)*AH88)+(VLOOKUP($AI$8,[3]!Prices[#Data],2,FALSE)*AI88)+(VLOOKUP($AJ$8,[3]!Prices[#Data],2,FALSE)*AJ88)+(VLOOKUP($AK$8,[3]!Prices[#Data],2,FALSE)*AK88)+(VLOOKUP($AL$8,[3]!Prices[#Data],2,FALSE)*AL88)+(VLOOKUP($AM$8,[3]!Prices[#Data],2,FALSE)*AM88)+(VLOOKUP($AN$8,[3]!Prices[#Data],2,FALSE)*AN88)+(VLOOKUP($AO$8,[3]!Prices[#Data],2,FALSE)*AO88)+(VLOOKUP($AP$8,[3]!Prices[#Data],2,FALSE)*AP88)+(VLOOKUP($AT$8,[3]!Prices[#Data],2,FALSE)*AT88)+(VLOOKUP($AQ$8,[3]!Prices[#Data],2,FALSE)*AQ88)+(VLOOKUP($AR$8,[3]!Prices[#Data],2,FALSE)*AR88)+(VLOOKUP($AS$8,[3]!Prices[#Data],2,FALSE)*AS88)</f>
        <v>0</v>
      </c>
      <c r="AV88" s="26">
        <f t="shared" si="6"/>
        <v>13034875</v>
      </c>
      <c r="AW88" s="30" t="str">
        <f t="shared" si="7"/>
        <v xml:space="preserve"> </v>
      </c>
      <c r="AX88" s="30" t="str">
        <f>IFERROR(IF(VLOOKUP(C88,'[3]Overdue Credits'!$A:$F,6,0)&gt;2,"High Risk Customer",IF(VLOOKUP(C88,'[3]Overdue Credits'!$A:$F,6,0)&gt;0,"Medium Risk Customer","Low Risk Customer")),"Low Risk Customer")</f>
        <v>Low Risk Customer</v>
      </c>
      <c r="AY88" s="9"/>
      <c r="AZ88" s="9"/>
    </row>
    <row r="89" spans="1:52" ht="21" x14ac:dyDescent="0.4">
      <c r="A89" s="22">
        <v>260</v>
      </c>
      <c r="B89" s="32" t="s">
        <v>951</v>
      </c>
      <c r="C89" s="32" t="s">
        <v>809</v>
      </c>
      <c r="D89" s="32"/>
      <c r="E89" s="32" t="s">
        <v>810</v>
      </c>
      <c r="F89" s="32" t="s">
        <v>392</v>
      </c>
      <c r="G89" s="23">
        <v>270</v>
      </c>
      <c r="H89" s="39"/>
      <c r="I89" s="39"/>
      <c r="J89" s="39">
        <v>40</v>
      </c>
      <c r="K89" s="39">
        <v>10</v>
      </c>
      <c r="L89" s="39">
        <v>5</v>
      </c>
      <c r="M89" s="39"/>
      <c r="N89" s="39"/>
      <c r="O89" s="39">
        <v>423</v>
      </c>
      <c r="P89" s="39">
        <v>100</v>
      </c>
      <c r="Q89" s="39">
        <v>12</v>
      </c>
      <c r="R89" s="39">
        <v>10</v>
      </c>
      <c r="S89" s="39">
        <v>0</v>
      </c>
      <c r="T89" s="39">
        <v>0</v>
      </c>
      <c r="U89" s="39">
        <v>10</v>
      </c>
      <c r="V89" s="39">
        <v>20</v>
      </c>
      <c r="W89" s="39">
        <v>20</v>
      </c>
      <c r="X89" s="39">
        <v>120</v>
      </c>
      <c r="Y89" s="39"/>
      <c r="Z89" s="39">
        <v>0</v>
      </c>
      <c r="AA89" s="39">
        <v>0</v>
      </c>
      <c r="AB89" s="39">
        <v>0</v>
      </c>
      <c r="AC89" s="26">
        <v>46954000</v>
      </c>
      <c r="AE89" s="26">
        <f t="shared" si="5"/>
        <v>258</v>
      </c>
      <c r="AF89" s="35"/>
      <c r="AG89" s="31">
        <v>4</v>
      </c>
      <c r="AH89" s="31">
        <v>250</v>
      </c>
      <c r="AI89" s="29"/>
      <c r="AJ89" s="31"/>
      <c r="AK89" s="31">
        <v>3</v>
      </c>
      <c r="AL89" s="31"/>
      <c r="AM89" s="31"/>
      <c r="AN89" s="31"/>
      <c r="AO89" s="31"/>
      <c r="AP89" s="31"/>
      <c r="AQ89" s="31"/>
      <c r="AR89" s="31"/>
      <c r="AS89" s="31"/>
      <c r="AT89" s="31">
        <v>1</v>
      </c>
      <c r="AU89" s="26">
        <f>(VLOOKUP($AF$8,[3]!Prices[#Data],2,FALSE)*AF89)+(VLOOKUP($AG$8,[3]!Prices[#Data],2,FALSE)*AG89)+(VLOOKUP($AH$8,[3]!Prices[#Data],2,FALSE)*AH89)+(VLOOKUP($AI$8,[3]!Prices[#Data],2,FALSE)*AI89)+(VLOOKUP($AJ$8,[3]!Prices[#Data],2,FALSE)*AJ89)+(VLOOKUP($AK$8,[3]!Prices[#Data],2,FALSE)*AK89)+(VLOOKUP($AL$8,[3]!Prices[#Data],2,FALSE)*AL89)+(VLOOKUP($AM$8,[3]!Prices[#Data],2,FALSE)*AM89)+(VLOOKUP($AN$8,[3]!Prices[#Data],2,FALSE)*AN89)+(VLOOKUP($AO$8,[3]!Prices[#Data],2,FALSE)*AO89)+(VLOOKUP($AP$8,[3]!Prices[#Data],2,FALSE)*AP89)+(VLOOKUP($AT$8,[3]!Prices[#Data],2,FALSE)*AT89)+(VLOOKUP($AQ$8,[3]!Prices[#Data],2,FALSE)*AQ89)+(VLOOKUP($AR$8,[3]!Prices[#Data],2,FALSE)*AR89)+(VLOOKUP($AS$8,[3]!Prices[#Data],2,FALSE)*AS89)</f>
        <v>48256000</v>
      </c>
      <c r="AV89" s="26">
        <f t="shared" si="6"/>
        <v>16433899.999999998</v>
      </c>
      <c r="AW89" s="30" t="str">
        <f t="shared" si="7"/>
        <v>Credit is above Limit. Requires HOTM approval</v>
      </c>
      <c r="AX89" s="30" t="str">
        <f>IFERROR(IF(VLOOKUP(C89,'[3]Overdue Credits'!$A:$F,6,0)&gt;2,"High Risk Customer",IF(VLOOKUP(C89,'[3]Overdue Credits'!$A:$F,6,0)&gt;0,"Medium Risk Customer","Low Risk Customer")),"Low Risk Customer")</f>
        <v>Low Risk Customer</v>
      </c>
      <c r="AY89" s="9"/>
      <c r="AZ89" s="9"/>
    </row>
    <row r="90" spans="1:52" ht="21" x14ac:dyDescent="0.4">
      <c r="A90" s="22">
        <v>261</v>
      </c>
      <c r="B90" s="32" t="s">
        <v>951</v>
      </c>
      <c r="C90" s="32" t="s">
        <v>811</v>
      </c>
      <c r="D90" s="32"/>
      <c r="E90" s="32" t="s">
        <v>812</v>
      </c>
      <c r="F90" s="32" t="s">
        <v>113</v>
      </c>
      <c r="G90" s="23">
        <v>140</v>
      </c>
      <c r="H90" s="39"/>
      <c r="I90" s="39"/>
      <c r="J90" s="39">
        <v>100</v>
      </c>
      <c r="K90" s="39">
        <v>10</v>
      </c>
      <c r="L90" s="39">
        <v>10</v>
      </c>
      <c r="M90" s="39"/>
      <c r="N90" s="39"/>
      <c r="O90" s="39">
        <v>1100</v>
      </c>
      <c r="P90" s="39">
        <v>220</v>
      </c>
      <c r="Q90" s="39">
        <v>10</v>
      </c>
      <c r="R90" s="39">
        <v>10</v>
      </c>
      <c r="S90" s="39">
        <v>0</v>
      </c>
      <c r="T90" s="39">
        <v>0</v>
      </c>
      <c r="U90" s="39">
        <v>10</v>
      </c>
      <c r="V90" s="39">
        <v>20</v>
      </c>
      <c r="W90" s="39">
        <v>30</v>
      </c>
      <c r="X90" s="39">
        <v>100</v>
      </c>
      <c r="Y90" s="39"/>
      <c r="Z90" s="39">
        <v>0</v>
      </c>
      <c r="AA90" s="39">
        <v>0</v>
      </c>
      <c r="AB90" s="39">
        <v>0</v>
      </c>
      <c r="AC90" s="26">
        <v>24388500</v>
      </c>
      <c r="AE90" s="26">
        <f t="shared" si="5"/>
        <v>545</v>
      </c>
      <c r="AF90" s="35"/>
      <c r="AG90" s="31">
        <v>4</v>
      </c>
      <c r="AH90" s="31">
        <v>530</v>
      </c>
      <c r="AI90" s="29"/>
      <c r="AJ90" s="31"/>
      <c r="AK90" s="31">
        <v>10</v>
      </c>
      <c r="AL90" s="31"/>
      <c r="AM90" s="31"/>
      <c r="AN90" s="31"/>
      <c r="AO90" s="31"/>
      <c r="AP90" s="31"/>
      <c r="AQ90" s="31"/>
      <c r="AR90" s="31"/>
      <c r="AS90" s="31"/>
      <c r="AT90" s="31">
        <v>1</v>
      </c>
      <c r="AU90" s="26">
        <f>(VLOOKUP($AF$8,[3]!Prices[#Data],2,FALSE)*AF90)+(VLOOKUP($AG$8,[3]!Prices[#Data],2,FALSE)*AG90)+(VLOOKUP($AH$8,[3]!Prices[#Data],2,FALSE)*AH90)+(VLOOKUP($AI$8,[3]!Prices[#Data],2,FALSE)*AI90)+(VLOOKUP($AJ$8,[3]!Prices[#Data],2,FALSE)*AJ90)+(VLOOKUP($AK$8,[3]!Prices[#Data],2,FALSE)*AK90)+(VLOOKUP($AL$8,[3]!Prices[#Data],2,FALSE)*AL90)+(VLOOKUP($AM$8,[3]!Prices[#Data],2,FALSE)*AM90)+(VLOOKUP($AN$8,[3]!Prices[#Data],2,FALSE)*AN90)+(VLOOKUP($AO$8,[3]!Prices[#Data],2,FALSE)*AO90)+(VLOOKUP($AP$8,[3]!Prices[#Data],2,FALSE)*AP90)+(VLOOKUP($AT$8,[3]!Prices[#Data],2,FALSE)*AT90)+(VLOOKUP($AQ$8,[3]!Prices[#Data],2,FALSE)*AQ90)+(VLOOKUP($AR$8,[3]!Prices[#Data],2,FALSE)*AR90)+(VLOOKUP($AS$8,[3]!Prices[#Data],2,FALSE)*AS90)</f>
        <v>102044000</v>
      </c>
      <c r="AV90" s="26">
        <f t="shared" si="6"/>
        <v>8535975</v>
      </c>
      <c r="AW90" s="30" t="str">
        <f t="shared" si="7"/>
        <v>Credit is above Limit. Requires HOTM approval</v>
      </c>
      <c r="AX90" s="30" t="str">
        <f>IFERROR(IF(VLOOKUP(C90,'[3]Overdue Credits'!$A:$F,6,0)&gt;2,"High Risk Customer",IF(VLOOKUP(C90,'[3]Overdue Credits'!$A:$F,6,0)&gt;0,"Medium Risk Customer","Low Risk Customer")),"Low Risk Customer")</f>
        <v>Low Risk Customer</v>
      </c>
      <c r="AY90" s="9"/>
      <c r="AZ90" s="9"/>
    </row>
    <row r="91" spans="1:52" ht="21" x14ac:dyDescent="0.4">
      <c r="A91" s="22">
        <v>262</v>
      </c>
      <c r="B91" s="32" t="s">
        <v>951</v>
      </c>
      <c r="C91" s="32" t="s">
        <v>813</v>
      </c>
      <c r="D91" s="32"/>
      <c r="E91" s="32" t="s">
        <v>814</v>
      </c>
      <c r="F91" s="32" t="s">
        <v>113</v>
      </c>
      <c r="G91" s="23">
        <v>140</v>
      </c>
      <c r="H91" s="39"/>
      <c r="I91" s="39"/>
      <c r="J91" s="39">
        <v>40</v>
      </c>
      <c r="K91" s="39">
        <v>5</v>
      </c>
      <c r="L91" s="39">
        <v>5</v>
      </c>
      <c r="M91" s="39"/>
      <c r="N91" s="39"/>
      <c r="O91" s="39">
        <v>349</v>
      </c>
      <c r="P91" s="39">
        <v>50</v>
      </c>
      <c r="Q91" s="39">
        <v>10</v>
      </c>
      <c r="R91" s="39">
        <v>6</v>
      </c>
      <c r="S91" s="39">
        <v>0</v>
      </c>
      <c r="T91" s="39">
        <v>0</v>
      </c>
      <c r="U91" s="39">
        <v>5</v>
      </c>
      <c r="V91" s="39">
        <v>10</v>
      </c>
      <c r="W91" s="39">
        <v>10</v>
      </c>
      <c r="X91" s="39">
        <v>140</v>
      </c>
      <c r="Y91" s="39"/>
      <c r="Z91" s="39">
        <v>0</v>
      </c>
      <c r="AA91" s="39">
        <v>0</v>
      </c>
      <c r="AB91" s="39"/>
      <c r="AC91" s="26">
        <v>24673500</v>
      </c>
      <c r="AE91" s="26">
        <f t="shared" si="5"/>
        <v>202</v>
      </c>
      <c r="AF91" s="35"/>
      <c r="AG91" s="31">
        <v>4</v>
      </c>
      <c r="AH91" s="31">
        <v>192</v>
      </c>
      <c r="AI91" s="29"/>
      <c r="AJ91" s="31"/>
      <c r="AK91" s="31">
        <v>5</v>
      </c>
      <c r="AL91" s="31"/>
      <c r="AM91" s="31"/>
      <c r="AN91" s="31"/>
      <c r="AO91" s="31"/>
      <c r="AP91" s="31"/>
      <c r="AQ91" s="31"/>
      <c r="AR91" s="31"/>
      <c r="AS91" s="31"/>
      <c r="AT91" s="31">
        <v>1</v>
      </c>
      <c r="AU91" s="26">
        <f>(VLOOKUP($AF$8,[3]!Prices[#Data],2,FALSE)*AF91)+(VLOOKUP($AG$8,[3]!Prices[#Data],2,FALSE)*AG91)+(VLOOKUP($AH$8,[3]!Prices[#Data],2,FALSE)*AH91)+(VLOOKUP($AI$8,[3]!Prices[#Data],2,FALSE)*AI91)+(VLOOKUP($AJ$8,[3]!Prices[#Data],2,FALSE)*AJ91)+(VLOOKUP($AK$8,[3]!Prices[#Data],2,FALSE)*AK91)+(VLOOKUP($AL$8,[3]!Prices[#Data],2,FALSE)*AL91)+(VLOOKUP($AM$8,[3]!Prices[#Data],2,FALSE)*AM91)+(VLOOKUP($AN$8,[3]!Prices[#Data],2,FALSE)*AN91)+(VLOOKUP($AO$8,[3]!Prices[#Data],2,FALSE)*AO91)+(VLOOKUP($AP$8,[3]!Prices[#Data],2,FALSE)*AP91)+(VLOOKUP($AT$8,[3]!Prices[#Data],2,FALSE)*AT91)+(VLOOKUP($AQ$8,[3]!Prices[#Data],2,FALSE)*AQ91)+(VLOOKUP($AR$8,[3]!Prices[#Data],2,FALSE)*AR91)+(VLOOKUP($AS$8,[3]!Prices[#Data],2,FALSE)*AS91)</f>
        <v>37611000</v>
      </c>
      <c r="AV91" s="26">
        <f t="shared" si="6"/>
        <v>8635725</v>
      </c>
      <c r="AW91" s="30" t="str">
        <f t="shared" si="7"/>
        <v>Credit is above Limit. Requires HOTM approval</v>
      </c>
      <c r="AX91" s="30" t="str">
        <f>IFERROR(IF(VLOOKUP(C91,'[3]Overdue Credits'!$A:$F,6,0)&gt;2,"High Risk Customer",IF(VLOOKUP(C91,'[3]Overdue Credits'!$A:$F,6,0)&gt;0,"Medium Risk Customer","Low Risk Customer")),"Low Risk Customer")</f>
        <v>Low Risk Customer</v>
      </c>
      <c r="AY91" s="9"/>
      <c r="AZ91" s="9"/>
    </row>
    <row r="92" spans="1:52" ht="21" x14ac:dyDescent="0.4">
      <c r="A92" s="22">
        <v>263</v>
      </c>
      <c r="B92" s="32" t="s">
        <v>951</v>
      </c>
      <c r="C92" s="32" t="s">
        <v>815</v>
      </c>
      <c r="D92" s="32"/>
      <c r="E92" s="32" t="s">
        <v>816</v>
      </c>
      <c r="F92" s="32" t="s">
        <v>74</v>
      </c>
      <c r="G92" s="23">
        <v>130</v>
      </c>
      <c r="H92" s="39"/>
      <c r="I92" s="39"/>
      <c r="J92" s="39">
        <v>8</v>
      </c>
      <c r="K92" s="39">
        <v>0</v>
      </c>
      <c r="L92" s="39">
        <v>3</v>
      </c>
      <c r="M92" s="39"/>
      <c r="N92" s="39"/>
      <c r="O92" s="39">
        <v>100</v>
      </c>
      <c r="P92" s="39">
        <v>3</v>
      </c>
      <c r="Q92" s="39">
        <v>2</v>
      </c>
      <c r="R92" s="39">
        <v>0</v>
      </c>
      <c r="S92" s="39">
        <v>0</v>
      </c>
      <c r="T92" s="39">
        <v>0</v>
      </c>
      <c r="U92" s="39">
        <v>1</v>
      </c>
      <c r="V92" s="39">
        <v>5</v>
      </c>
      <c r="W92" s="39">
        <v>5</v>
      </c>
      <c r="X92" s="39">
        <v>13</v>
      </c>
      <c r="Y92" s="39"/>
      <c r="Z92" s="39">
        <v>0</v>
      </c>
      <c r="AA92" s="39">
        <v>0</v>
      </c>
      <c r="AB92" s="39"/>
      <c r="AC92" s="26">
        <v>20241500</v>
      </c>
      <c r="AE92" s="26">
        <f t="shared" si="5"/>
        <v>45</v>
      </c>
      <c r="AF92" s="35"/>
      <c r="AG92" s="31">
        <v>1</v>
      </c>
      <c r="AH92" s="31">
        <v>40</v>
      </c>
      <c r="AI92" s="29"/>
      <c r="AJ92" s="31"/>
      <c r="AK92" s="31">
        <v>3</v>
      </c>
      <c r="AL92" s="31"/>
      <c r="AM92" s="31"/>
      <c r="AN92" s="31"/>
      <c r="AO92" s="31"/>
      <c r="AP92" s="31"/>
      <c r="AQ92" s="31"/>
      <c r="AR92" s="31"/>
      <c r="AS92" s="31"/>
      <c r="AT92" s="31">
        <v>1</v>
      </c>
      <c r="AU92" s="26">
        <f>(VLOOKUP($AF$8,[3]!Prices[#Data],2,FALSE)*AF92)+(VLOOKUP($AG$8,[3]!Prices[#Data],2,FALSE)*AG92)+(VLOOKUP($AH$8,[3]!Prices[#Data],2,FALSE)*AH92)+(VLOOKUP($AI$8,[3]!Prices[#Data],2,FALSE)*AI92)+(VLOOKUP($AJ$8,[3]!Prices[#Data],2,FALSE)*AJ92)+(VLOOKUP($AK$8,[3]!Prices[#Data],2,FALSE)*AK92)+(VLOOKUP($AL$8,[3]!Prices[#Data],2,FALSE)*AL92)+(VLOOKUP($AM$8,[3]!Prices[#Data],2,FALSE)*AM92)+(VLOOKUP($AN$8,[3]!Prices[#Data],2,FALSE)*AN92)+(VLOOKUP($AO$8,[3]!Prices[#Data],2,FALSE)*AO92)+(VLOOKUP($AP$8,[3]!Prices[#Data],2,FALSE)*AP92)+(VLOOKUP($AT$8,[3]!Prices[#Data],2,FALSE)*AT92)+(VLOOKUP($AQ$8,[3]!Prices[#Data],2,FALSE)*AQ92)+(VLOOKUP($AR$8,[3]!Prices[#Data],2,FALSE)*AR92)+(VLOOKUP($AS$8,[3]!Prices[#Data],2,FALSE)*AS92)</f>
        <v>8215000</v>
      </c>
      <c r="AV92" s="26">
        <f t="shared" si="6"/>
        <v>7084525</v>
      </c>
      <c r="AW92" s="30" t="str">
        <f t="shared" si="7"/>
        <v>Credit is above Limit. Requires HOTM approval</v>
      </c>
      <c r="AX92" s="30" t="str">
        <f>IFERROR(IF(VLOOKUP(C92,'[3]Overdue Credits'!$A:$F,6,0)&gt;2,"High Risk Customer",IF(VLOOKUP(C92,'[3]Overdue Credits'!$A:$F,6,0)&gt;0,"Medium Risk Customer","Low Risk Customer")),"Low Risk Customer")</f>
        <v>Low Risk Customer</v>
      </c>
      <c r="AY92" s="9"/>
      <c r="AZ92" s="9"/>
    </row>
    <row r="93" spans="1:52" ht="21" x14ac:dyDescent="0.4">
      <c r="A93" s="22">
        <v>264</v>
      </c>
      <c r="B93" s="22" t="s">
        <v>955</v>
      </c>
      <c r="C93" s="22" t="s">
        <v>843</v>
      </c>
      <c r="D93" s="32"/>
      <c r="E93" s="32" t="s">
        <v>844</v>
      </c>
      <c r="F93" s="32" t="s">
        <v>392</v>
      </c>
      <c r="G93" s="23">
        <v>150</v>
      </c>
      <c r="H93" s="44"/>
      <c r="I93" s="44"/>
      <c r="J93" s="44">
        <v>3</v>
      </c>
      <c r="K93" s="44">
        <v>1</v>
      </c>
      <c r="L93" s="44">
        <v>15</v>
      </c>
      <c r="M93" s="44"/>
      <c r="N93" s="44"/>
      <c r="O93" s="44">
        <v>90</v>
      </c>
      <c r="P93" s="44">
        <v>2</v>
      </c>
      <c r="Q93" s="44">
        <v>32</v>
      </c>
      <c r="R93" s="44"/>
      <c r="S93" s="44"/>
      <c r="T93" s="44"/>
      <c r="U93" s="44">
        <v>4</v>
      </c>
      <c r="V93" s="44">
        <v>4</v>
      </c>
      <c r="W93" s="44">
        <v>3</v>
      </c>
      <c r="X93" s="44">
        <v>96</v>
      </c>
      <c r="Y93" s="44"/>
      <c r="Z93" s="44"/>
      <c r="AA93" s="44"/>
      <c r="AB93" s="44"/>
      <c r="AC93" s="26">
        <v>23232500</v>
      </c>
      <c r="AE93" s="26">
        <f t="shared" si="5"/>
        <v>73</v>
      </c>
      <c r="AF93" s="35"/>
      <c r="AG93" s="31"/>
      <c r="AH93" s="31">
        <v>72</v>
      </c>
      <c r="AI93" s="29"/>
      <c r="AJ93" s="31"/>
      <c r="AK93" s="31"/>
      <c r="AL93" s="31">
        <v>1</v>
      </c>
      <c r="AM93" s="31"/>
      <c r="AN93" s="31"/>
      <c r="AO93" s="31"/>
      <c r="AP93" s="31"/>
      <c r="AQ93" s="31"/>
      <c r="AR93" s="31"/>
      <c r="AS93" s="31"/>
      <c r="AT93" s="31"/>
      <c r="AU93" s="26">
        <f>(VLOOKUP($AF$8,[3]!Prices[#Data],2,FALSE)*AF93)+(VLOOKUP($AG$8,[3]!Prices[#Data],2,FALSE)*AG93)+(VLOOKUP($AH$8,[3]!Prices[#Data],2,FALSE)*AH93)+(VLOOKUP($AI$8,[3]!Prices[#Data],2,FALSE)*AI93)+(VLOOKUP($AJ$8,[3]!Prices[#Data],2,FALSE)*AJ93)+(VLOOKUP($AK$8,[3]!Prices[#Data],2,FALSE)*AK93)+(VLOOKUP($AL$8,[3]!Prices[#Data],2,FALSE)*AL93)+(VLOOKUP($AM$8,[3]!Prices[#Data],2,FALSE)*AM93)+(VLOOKUP($AN$8,[3]!Prices[#Data],2,FALSE)*AN93)+(VLOOKUP($AO$8,[3]!Prices[#Data],2,FALSE)*AO93)+(VLOOKUP($AP$8,[3]!Prices[#Data],2,FALSE)*AP93)+(VLOOKUP($AT$8,[3]!Prices[#Data],2,FALSE)*AT93)+(VLOOKUP($AQ$8,[3]!Prices[#Data],2,FALSE)*AQ93)+(VLOOKUP($AR$8,[3]!Prices[#Data],2,FALSE)*AR93)+(VLOOKUP($AS$8,[3]!Prices[#Data],2,FALSE)*AS93)</f>
        <v>13724000</v>
      </c>
      <c r="AV93" s="26">
        <f t="shared" si="6"/>
        <v>8131374.9999999991</v>
      </c>
      <c r="AW93" s="30" t="str">
        <f t="shared" si="7"/>
        <v>Credit is above Limit. Requires HOTM approval</v>
      </c>
      <c r="AX93" s="30" t="str">
        <f>IFERROR(IF(VLOOKUP(C93,'[3]Overdue Credits'!$A:$F,6,0)&gt;2,"High Risk Customer",IF(VLOOKUP(C93,'[3]Overdue Credits'!$A:$F,6,0)&gt;0,"Medium Risk Customer","Low Risk Customer")),"Low Risk Customer")</f>
        <v>Low Risk Customer</v>
      </c>
      <c r="AY93" s="9"/>
      <c r="AZ93" s="9"/>
    </row>
    <row r="94" spans="1:52" ht="21" x14ac:dyDescent="0.4">
      <c r="A94" s="22">
        <v>265</v>
      </c>
      <c r="B94" s="32" t="s">
        <v>955</v>
      </c>
      <c r="C94" s="32" t="s">
        <v>847</v>
      </c>
      <c r="D94" s="32"/>
      <c r="E94" s="32" t="s">
        <v>848</v>
      </c>
      <c r="F94" s="32" t="s">
        <v>114</v>
      </c>
      <c r="G94" s="23">
        <v>160</v>
      </c>
      <c r="H94" s="39"/>
      <c r="I94" s="39"/>
      <c r="J94" s="39">
        <v>3</v>
      </c>
      <c r="K94" s="39">
        <v>1</v>
      </c>
      <c r="L94" s="39">
        <v>3</v>
      </c>
      <c r="M94" s="39"/>
      <c r="N94" s="39"/>
      <c r="O94" s="39">
        <v>30</v>
      </c>
      <c r="P94" s="39">
        <v>1</v>
      </c>
      <c r="Q94" s="39">
        <v>2</v>
      </c>
      <c r="R94" s="39"/>
      <c r="S94" s="39"/>
      <c r="T94" s="39"/>
      <c r="U94" s="39">
        <v>4</v>
      </c>
      <c r="V94" s="39">
        <v>4</v>
      </c>
      <c r="W94" s="39">
        <v>3</v>
      </c>
      <c r="X94" s="39">
        <v>19</v>
      </c>
      <c r="Y94" s="39"/>
      <c r="Z94" s="39"/>
      <c r="AA94" s="39"/>
      <c r="AB94" s="39"/>
      <c r="AC94" s="26">
        <v>25121500</v>
      </c>
      <c r="AE94" s="26">
        <f t="shared" si="5"/>
        <v>0</v>
      </c>
      <c r="AF94" s="35"/>
      <c r="AG94" s="31"/>
      <c r="AH94" s="31"/>
      <c r="AI94" s="29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26">
        <f>(VLOOKUP($AF$8,[3]!Prices[#Data],2,FALSE)*AF94)+(VLOOKUP($AG$8,[3]!Prices[#Data],2,FALSE)*AG94)+(VLOOKUP($AH$8,[3]!Prices[#Data],2,FALSE)*AH94)+(VLOOKUP($AI$8,[3]!Prices[#Data],2,FALSE)*AI94)+(VLOOKUP($AJ$8,[3]!Prices[#Data],2,FALSE)*AJ94)+(VLOOKUP($AK$8,[3]!Prices[#Data],2,FALSE)*AK94)+(VLOOKUP($AL$8,[3]!Prices[#Data],2,FALSE)*AL94)+(VLOOKUP($AM$8,[3]!Prices[#Data],2,FALSE)*AM94)+(VLOOKUP($AN$8,[3]!Prices[#Data],2,FALSE)*AN94)+(VLOOKUP($AO$8,[3]!Prices[#Data],2,FALSE)*AO94)+(VLOOKUP($AP$8,[3]!Prices[#Data],2,FALSE)*AP94)+(VLOOKUP($AT$8,[3]!Prices[#Data],2,FALSE)*AT94)+(VLOOKUP($AQ$8,[3]!Prices[#Data],2,FALSE)*AQ94)+(VLOOKUP($AR$8,[3]!Prices[#Data],2,FALSE)*AR94)+(VLOOKUP($AS$8,[3]!Prices[#Data],2,FALSE)*AS94)</f>
        <v>0</v>
      </c>
      <c r="AV94" s="26">
        <f t="shared" si="6"/>
        <v>8792525</v>
      </c>
      <c r="AW94" s="30" t="str">
        <f t="shared" si="7"/>
        <v xml:space="preserve"> </v>
      </c>
      <c r="AX94" s="30" t="str">
        <f>IFERROR(IF(VLOOKUP(C94,'[3]Overdue Credits'!$A:$F,6,0)&gt;2,"High Risk Customer",IF(VLOOKUP(C94,'[3]Overdue Credits'!$A:$F,6,0)&gt;0,"Medium Risk Customer","Low Risk Customer")),"Low Risk Customer")</f>
        <v>High Risk Customer</v>
      </c>
      <c r="AY94" s="9"/>
      <c r="AZ94" s="9"/>
    </row>
    <row r="95" spans="1:52" ht="21" x14ac:dyDescent="0.4">
      <c r="A95" s="22">
        <v>266</v>
      </c>
      <c r="B95" s="32" t="s">
        <v>955</v>
      </c>
      <c r="C95" s="32" t="s">
        <v>849</v>
      </c>
      <c r="D95" s="32"/>
      <c r="E95" s="32" t="s">
        <v>850</v>
      </c>
      <c r="F95" s="32" t="s">
        <v>74</v>
      </c>
      <c r="G95" s="23">
        <v>120</v>
      </c>
      <c r="H95" s="39"/>
      <c r="I95" s="39"/>
      <c r="J95" s="39">
        <v>3</v>
      </c>
      <c r="K95" s="39">
        <v>1</v>
      </c>
      <c r="L95" s="39">
        <v>3</v>
      </c>
      <c r="M95" s="39">
        <v>1</v>
      </c>
      <c r="N95" s="39"/>
      <c r="O95" s="39">
        <v>30</v>
      </c>
      <c r="P95" s="39">
        <v>1</v>
      </c>
      <c r="Q95" s="39">
        <v>2</v>
      </c>
      <c r="R95" s="39"/>
      <c r="S95" s="39"/>
      <c r="T95" s="39"/>
      <c r="U95" s="39">
        <v>4</v>
      </c>
      <c r="V95" s="39">
        <v>4</v>
      </c>
      <c r="W95" s="39">
        <v>3</v>
      </c>
      <c r="X95" s="39">
        <v>68</v>
      </c>
      <c r="Y95" s="39"/>
      <c r="Z95" s="39"/>
      <c r="AA95" s="39"/>
      <c r="AB95" s="39"/>
      <c r="AC95" s="26">
        <v>19549500</v>
      </c>
      <c r="AE95" s="26">
        <f t="shared" si="5"/>
        <v>33</v>
      </c>
      <c r="AF95" s="35"/>
      <c r="AG95" s="31"/>
      <c r="AH95" s="31">
        <v>33</v>
      </c>
      <c r="AI95" s="29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26">
        <f>(VLOOKUP($AF$8,[3]!Prices[#Data],2,FALSE)*AF95)+(VLOOKUP($AG$8,[3]!Prices[#Data],2,FALSE)*AG95)+(VLOOKUP($AH$8,[3]!Prices[#Data],2,FALSE)*AH95)+(VLOOKUP($AI$8,[3]!Prices[#Data],2,FALSE)*AI95)+(VLOOKUP($AJ$8,[3]!Prices[#Data],2,FALSE)*AJ95)+(VLOOKUP($AK$8,[3]!Prices[#Data],2,FALSE)*AK95)+(VLOOKUP($AL$8,[3]!Prices[#Data],2,FALSE)*AL95)+(VLOOKUP($AM$8,[3]!Prices[#Data],2,FALSE)*AM95)+(VLOOKUP($AN$8,[3]!Prices[#Data],2,FALSE)*AN95)+(VLOOKUP($AO$8,[3]!Prices[#Data],2,FALSE)*AO95)+(VLOOKUP($AP$8,[3]!Prices[#Data],2,FALSE)*AP95)+(VLOOKUP($AT$8,[3]!Prices[#Data],2,FALSE)*AT95)+(VLOOKUP($AQ$8,[3]!Prices[#Data],2,FALSE)*AQ95)+(VLOOKUP($AR$8,[3]!Prices[#Data],2,FALSE)*AR95)+(VLOOKUP($AS$8,[3]!Prices[#Data],2,FALSE)*AS95)</f>
        <v>6220500</v>
      </c>
      <c r="AV95" s="26">
        <f t="shared" si="6"/>
        <v>6842325</v>
      </c>
      <c r="AW95" s="30" t="str">
        <f t="shared" si="7"/>
        <v>Credit is within Limit</v>
      </c>
      <c r="AX95" s="30" t="str">
        <f>IFERROR(IF(VLOOKUP(C95,'[3]Overdue Credits'!$A:$F,6,0)&gt;2,"High Risk Customer",IF(VLOOKUP(C95,'[3]Overdue Credits'!$A:$F,6,0)&gt;0,"Medium Risk Customer","Low Risk Customer")),"Low Risk Customer")</f>
        <v>Low Risk Customer</v>
      </c>
      <c r="AY95" s="9"/>
      <c r="AZ95" s="9"/>
    </row>
    <row r="96" spans="1:52" ht="21" x14ac:dyDescent="0.4">
      <c r="A96" s="22">
        <v>267</v>
      </c>
      <c r="B96" s="32" t="s">
        <v>955</v>
      </c>
      <c r="C96" s="32" t="s">
        <v>917</v>
      </c>
      <c r="D96" s="32"/>
      <c r="E96" s="32" t="s">
        <v>958</v>
      </c>
      <c r="F96" s="32" t="s">
        <v>66</v>
      </c>
      <c r="G96" s="23">
        <v>250</v>
      </c>
      <c r="H96" s="39"/>
      <c r="I96" s="39"/>
      <c r="J96" s="39">
        <v>3</v>
      </c>
      <c r="K96" s="39"/>
      <c r="L96" s="39">
        <v>2</v>
      </c>
      <c r="M96" s="39"/>
      <c r="N96" s="39"/>
      <c r="O96" s="39">
        <v>60</v>
      </c>
      <c r="P96" s="39">
        <v>2</v>
      </c>
      <c r="Q96" s="39">
        <v>2</v>
      </c>
      <c r="R96" s="39"/>
      <c r="S96" s="39"/>
      <c r="T96" s="39"/>
      <c r="U96" s="39">
        <v>1</v>
      </c>
      <c r="V96" s="39">
        <v>4</v>
      </c>
      <c r="W96" s="39">
        <v>2</v>
      </c>
      <c r="X96" s="39">
        <v>24</v>
      </c>
      <c r="Y96" s="39"/>
      <c r="Z96" s="39"/>
      <c r="AA96" s="39"/>
      <c r="AB96" s="39"/>
      <c r="AC96" s="26">
        <v>37542000</v>
      </c>
      <c r="AE96" s="26">
        <f t="shared" si="5"/>
        <v>30</v>
      </c>
      <c r="AF96" s="35"/>
      <c r="AG96" s="31"/>
      <c r="AH96" s="31">
        <v>30</v>
      </c>
      <c r="AI96" s="29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26">
        <f>(VLOOKUP($AF$8,[3]!Prices[#Data],2,FALSE)*AF96)+(VLOOKUP($AG$8,[3]!Prices[#Data],2,FALSE)*AG96)+(VLOOKUP($AH$8,[3]!Prices[#Data],2,FALSE)*AH96)+(VLOOKUP($AI$8,[3]!Prices[#Data],2,FALSE)*AI96)+(VLOOKUP($AJ$8,[3]!Prices[#Data],2,FALSE)*AJ96)+(VLOOKUP($AK$8,[3]!Prices[#Data],2,FALSE)*AK96)+(VLOOKUP($AL$8,[3]!Prices[#Data],2,FALSE)*AL96)+(VLOOKUP($AM$8,[3]!Prices[#Data],2,FALSE)*AM96)+(VLOOKUP($AN$8,[3]!Prices[#Data],2,FALSE)*AN96)+(VLOOKUP($AO$8,[3]!Prices[#Data],2,FALSE)*AO96)+(VLOOKUP($AP$8,[3]!Prices[#Data],2,FALSE)*AP96)+(VLOOKUP($AT$8,[3]!Prices[#Data],2,FALSE)*AT96)+(VLOOKUP($AQ$8,[3]!Prices[#Data],2,FALSE)*AQ96)+(VLOOKUP($AR$8,[3]!Prices[#Data],2,FALSE)*AR96)+(VLOOKUP($AS$8,[3]!Prices[#Data],2,FALSE)*AS96)</f>
        <v>5655000</v>
      </c>
      <c r="AV96" s="26">
        <f t="shared" si="6"/>
        <v>13139700</v>
      </c>
      <c r="AW96" s="30" t="str">
        <f t="shared" si="7"/>
        <v>Credit is within Limit</v>
      </c>
      <c r="AX96" s="30" t="str">
        <f>IFERROR(IF(VLOOKUP(C96,'[3]Overdue Credits'!$A:$F,6,0)&gt;2,"High Risk Customer",IF(VLOOKUP(C96,'[3]Overdue Credits'!$A:$F,6,0)&gt;0,"Medium Risk Customer","Low Risk Customer")),"Low Risk Customer")</f>
        <v>Low Risk Customer</v>
      </c>
      <c r="AY96" s="9"/>
      <c r="AZ96" s="9"/>
    </row>
    <row r="97" spans="1:52" ht="21" x14ac:dyDescent="0.4">
      <c r="A97" s="22">
        <v>268</v>
      </c>
      <c r="B97" s="32" t="s">
        <v>955</v>
      </c>
      <c r="C97" s="32" t="s">
        <v>851</v>
      </c>
      <c r="D97" s="32"/>
      <c r="E97" s="32" t="s">
        <v>852</v>
      </c>
      <c r="F97" s="32" t="s">
        <v>392</v>
      </c>
      <c r="G97" s="23">
        <v>100</v>
      </c>
      <c r="H97" s="39"/>
      <c r="I97" s="39"/>
      <c r="J97" s="39">
        <v>7</v>
      </c>
      <c r="K97" s="39">
        <v>1</v>
      </c>
      <c r="L97" s="39">
        <v>10</v>
      </c>
      <c r="M97" s="39">
        <v>2</v>
      </c>
      <c r="N97" s="39"/>
      <c r="O97" s="39">
        <v>275</v>
      </c>
      <c r="P97" s="39">
        <v>3</v>
      </c>
      <c r="Q97" s="39">
        <v>2</v>
      </c>
      <c r="R97" s="39"/>
      <c r="S97" s="39"/>
      <c r="T97" s="39"/>
      <c r="U97" s="39">
        <v>4</v>
      </c>
      <c r="V97" s="39">
        <v>4</v>
      </c>
      <c r="W97" s="39">
        <v>3</v>
      </c>
      <c r="X97" s="39">
        <v>289</v>
      </c>
      <c r="Y97" s="39"/>
      <c r="Z97" s="39"/>
      <c r="AA97" s="39"/>
      <c r="AB97" s="39"/>
      <c r="AC97" s="26">
        <v>15643500</v>
      </c>
      <c r="AE97" s="26">
        <f t="shared" si="5"/>
        <v>171</v>
      </c>
      <c r="AF97" s="35"/>
      <c r="AG97" s="31"/>
      <c r="AH97" s="31">
        <v>170</v>
      </c>
      <c r="AI97" s="29"/>
      <c r="AJ97" s="31"/>
      <c r="AK97" s="31"/>
      <c r="AL97" s="31">
        <v>1</v>
      </c>
      <c r="AM97" s="31"/>
      <c r="AN97" s="31"/>
      <c r="AO97" s="31"/>
      <c r="AP97" s="31"/>
      <c r="AQ97" s="31"/>
      <c r="AR97" s="31"/>
      <c r="AS97" s="31"/>
      <c r="AT97" s="31"/>
      <c r="AU97" s="26">
        <f>(VLOOKUP($AF$8,[3]!Prices[#Data],2,FALSE)*AF97)+(VLOOKUP($AG$8,[3]!Prices[#Data],2,FALSE)*AG97)+(VLOOKUP($AH$8,[3]!Prices[#Data],2,FALSE)*AH97)+(VLOOKUP($AI$8,[3]!Prices[#Data],2,FALSE)*AI97)+(VLOOKUP($AJ$8,[3]!Prices[#Data],2,FALSE)*AJ97)+(VLOOKUP($AK$8,[3]!Prices[#Data],2,FALSE)*AK97)+(VLOOKUP($AL$8,[3]!Prices[#Data],2,FALSE)*AL97)+(VLOOKUP($AM$8,[3]!Prices[#Data],2,FALSE)*AM97)+(VLOOKUP($AN$8,[3]!Prices[#Data],2,FALSE)*AN97)+(VLOOKUP($AO$8,[3]!Prices[#Data],2,FALSE)*AO97)+(VLOOKUP($AP$8,[3]!Prices[#Data],2,FALSE)*AP97)+(VLOOKUP($AT$8,[3]!Prices[#Data],2,FALSE)*AT97)+(VLOOKUP($AQ$8,[3]!Prices[#Data],2,FALSE)*AQ97)+(VLOOKUP($AR$8,[3]!Prices[#Data],2,FALSE)*AR97)+(VLOOKUP($AS$8,[3]!Prices[#Data],2,FALSE)*AS97)</f>
        <v>32197000</v>
      </c>
      <c r="AV97" s="26">
        <f t="shared" si="6"/>
        <v>5475225</v>
      </c>
      <c r="AW97" s="30" t="str">
        <f t="shared" si="7"/>
        <v>Credit is above Limit. Requires HOTM approval</v>
      </c>
      <c r="AX97" s="30" t="str">
        <f>IFERROR(IF(VLOOKUP(C97,'[3]Overdue Credits'!$A:$F,6,0)&gt;2,"High Risk Customer",IF(VLOOKUP(C97,'[3]Overdue Credits'!$A:$F,6,0)&gt;0,"Medium Risk Customer","Low Risk Customer")),"Low Risk Customer")</f>
        <v>Low Risk Customer</v>
      </c>
      <c r="AY97" s="9"/>
      <c r="AZ97" s="9"/>
    </row>
    <row r="98" spans="1:52" ht="21" x14ac:dyDescent="0.4">
      <c r="A98" s="22">
        <v>269</v>
      </c>
      <c r="B98" s="22" t="s">
        <v>955</v>
      </c>
      <c r="C98" s="22" t="s">
        <v>853</v>
      </c>
      <c r="D98" s="32"/>
      <c r="E98" s="32" t="s">
        <v>956</v>
      </c>
      <c r="F98" s="32" t="s">
        <v>74</v>
      </c>
      <c r="G98" s="23">
        <v>400</v>
      </c>
      <c r="H98" s="44"/>
      <c r="I98" s="44"/>
      <c r="J98" s="44">
        <v>3</v>
      </c>
      <c r="K98" s="44">
        <v>3</v>
      </c>
      <c r="L98" s="44">
        <v>3</v>
      </c>
      <c r="M98" s="44">
        <v>2</v>
      </c>
      <c r="N98" s="44"/>
      <c r="O98" s="44">
        <v>50</v>
      </c>
      <c r="P98" s="44">
        <v>1</v>
      </c>
      <c r="Q98" s="44">
        <v>2</v>
      </c>
      <c r="R98" s="44"/>
      <c r="S98" s="44"/>
      <c r="T98" s="44"/>
      <c r="U98" s="44">
        <v>4</v>
      </c>
      <c r="V98" s="44">
        <v>4</v>
      </c>
      <c r="W98" s="44">
        <v>3</v>
      </c>
      <c r="X98" s="44">
        <v>45</v>
      </c>
      <c r="Y98" s="44"/>
      <c r="Z98" s="44"/>
      <c r="AA98" s="44"/>
      <c r="AB98" s="44"/>
      <c r="AC98" s="26">
        <v>55044500</v>
      </c>
      <c r="AE98" s="26">
        <f t="shared" si="5"/>
        <v>31</v>
      </c>
      <c r="AF98" s="35"/>
      <c r="AG98" s="31"/>
      <c r="AH98" s="31">
        <v>31</v>
      </c>
      <c r="AI98" s="29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26">
        <f>(VLOOKUP($AF$8,[3]!Prices[#Data],2,FALSE)*AF98)+(VLOOKUP($AG$8,[3]!Prices[#Data],2,FALSE)*AG98)+(VLOOKUP($AH$8,[3]!Prices[#Data],2,FALSE)*AH98)+(VLOOKUP($AI$8,[3]!Prices[#Data],2,FALSE)*AI98)+(VLOOKUP($AJ$8,[3]!Prices[#Data],2,FALSE)*AJ98)+(VLOOKUP($AK$8,[3]!Prices[#Data],2,FALSE)*AK98)+(VLOOKUP($AL$8,[3]!Prices[#Data],2,FALSE)*AL98)+(VLOOKUP($AM$8,[3]!Prices[#Data],2,FALSE)*AM98)+(VLOOKUP($AN$8,[3]!Prices[#Data],2,FALSE)*AN98)+(VLOOKUP($AO$8,[3]!Prices[#Data],2,FALSE)*AO98)+(VLOOKUP($AP$8,[3]!Prices[#Data],2,FALSE)*AP98)+(VLOOKUP($AT$8,[3]!Prices[#Data],2,FALSE)*AT98)+(VLOOKUP($AQ$8,[3]!Prices[#Data],2,FALSE)*AQ98)+(VLOOKUP($AR$8,[3]!Prices[#Data],2,FALSE)*AR98)+(VLOOKUP($AS$8,[3]!Prices[#Data],2,FALSE)*AS98)</f>
        <v>5843500</v>
      </c>
      <c r="AV98" s="26">
        <f t="shared" si="6"/>
        <v>19265575</v>
      </c>
      <c r="AW98" s="30" t="str">
        <f t="shared" si="7"/>
        <v>Credit is within Limit</v>
      </c>
      <c r="AX98" s="30" t="str">
        <f>IFERROR(IF(VLOOKUP(C98,'[3]Overdue Credits'!$A:$F,6,0)&gt;2,"High Risk Customer",IF(VLOOKUP(C98,'[3]Overdue Credits'!$A:$F,6,0)&gt;0,"Medium Risk Customer","Low Risk Customer")),"Low Risk Customer")</f>
        <v>Low Risk Customer</v>
      </c>
      <c r="AY98" s="9"/>
      <c r="AZ98" s="9"/>
    </row>
    <row r="99" spans="1:52" ht="21" x14ac:dyDescent="0.4">
      <c r="A99" s="22">
        <v>270</v>
      </c>
      <c r="B99" s="32" t="s">
        <v>955</v>
      </c>
      <c r="C99" s="32" t="s">
        <v>855</v>
      </c>
      <c r="D99" s="32"/>
      <c r="E99" s="32" t="s">
        <v>856</v>
      </c>
      <c r="F99" s="32" t="s">
        <v>67</v>
      </c>
      <c r="G99" s="23">
        <v>250</v>
      </c>
      <c r="H99" s="39"/>
      <c r="I99" s="39"/>
      <c r="J99" s="39">
        <v>3</v>
      </c>
      <c r="K99" s="39">
        <v>1</v>
      </c>
      <c r="L99" s="39">
        <v>3</v>
      </c>
      <c r="M99" s="39">
        <v>1</v>
      </c>
      <c r="N99" s="39"/>
      <c r="O99" s="39">
        <v>95</v>
      </c>
      <c r="P99" s="39">
        <v>1</v>
      </c>
      <c r="Q99" s="39">
        <v>2</v>
      </c>
      <c r="R99" s="39"/>
      <c r="S99" s="39"/>
      <c r="T99" s="39"/>
      <c r="U99" s="39">
        <v>4</v>
      </c>
      <c r="V99" s="39">
        <v>4</v>
      </c>
      <c r="W99" s="39">
        <v>3</v>
      </c>
      <c r="X99" s="39">
        <v>183</v>
      </c>
      <c r="Y99" s="39"/>
      <c r="Z99" s="39"/>
      <c r="AA99" s="39"/>
      <c r="AB99" s="39"/>
      <c r="AC99" s="26">
        <v>38675500</v>
      </c>
      <c r="AE99" s="26">
        <f t="shared" si="5"/>
        <v>90</v>
      </c>
      <c r="AF99" s="35"/>
      <c r="AG99" s="31"/>
      <c r="AH99" s="31">
        <v>90</v>
      </c>
      <c r="AI99" s="29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26">
        <f>(VLOOKUP($AF$8,[3]!Prices[#Data],2,FALSE)*AF99)+(VLOOKUP($AG$8,[3]!Prices[#Data],2,FALSE)*AG99)+(VLOOKUP($AH$8,[3]!Prices[#Data],2,FALSE)*AH99)+(VLOOKUP($AI$8,[3]!Prices[#Data],2,FALSE)*AI99)+(VLOOKUP($AJ$8,[3]!Prices[#Data],2,FALSE)*AJ99)+(VLOOKUP($AK$8,[3]!Prices[#Data],2,FALSE)*AK99)+(VLOOKUP($AL$8,[3]!Prices[#Data],2,FALSE)*AL99)+(VLOOKUP($AM$8,[3]!Prices[#Data],2,FALSE)*AM99)+(VLOOKUP($AN$8,[3]!Prices[#Data],2,FALSE)*AN99)+(VLOOKUP($AO$8,[3]!Prices[#Data],2,FALSE)*AO99)+(VLOOKUP($AP$8,[3]!Prices[#Data],2,FALSE)*AP99)+(VLOOKUP($AT$8,[3]!Prices[#Data],2,FALSE)*AT99)+(VLOOKUP($AQ$8,[3]!Prices[#Data],2,FALSE)*AQ99)+(VLOOKUP($AR$8,[3]!Prices[#Data],2,FALSE)*AR99)+(VLOOKUP($AS$8,[3]!Prices[#Data],2,FALSE)*AS99)</f>
        <v>16965000</v>
      </c>
      <c r="AV99" s="26">
        <f t="shared" si="6"/>
        <v>13536425</v>
      </c>
      <c r="AW99" s="30" t="str">
        <f t="shared" si="7"/>
        <v>Credit is above Limit. Requires HOTM approval</v>
      </c>
      <c r="AX99" s="30" t="str">
        <f>IFERROR(IF(VLOOKUP(C99,'[3]Overdue Credits'!$A:$F,6,0)&gt;2,"High Risk Customer",IF(VLOOKUP(C99,'[3]Overdue Credits'!$A:$F,6,0)&gt;0,"Medium Risk Customer","Low Risk Customer")),"Low Risk Customer")</f>
        <v>Low Risk Customer</v>
      </c>
      <c r="AY99" s="9"/>
      <c r="AZ99" s="9"/>
    </row>
    <row r="100" spans="1:52" ht="21" x14ac:dyDescent="0.4">
      <c r="A100" s="22">
        <v>271</v>
      </c>
      <c r="B100" s="32" t="s">
        <v>955</v>
      </c>
      <c r="C100" s="32" t="s">
        <v>857</v>
      </c>
      <c r="D100" s="32"/>
      <c r="E100" s="32" t="s">
        <v>858</v>
      </c>
      <c r="F100" s="32" t="s">
        <v>66</v>
      </c>
      <c r="G100" s="23">
        <v>1050</v>
      </c>
      <c r="H100" s="39"/>
      <c r="I100" s="39"/>
      <c r="J100" s="39">
        <v>3</v>
      </c>
      <c r="K100" s="39">
        <v>1</v>
      </c>
      <c r="L100" s="39">
        <v>3</v>
      </c>
      <c r="M100" s="39"/>
      <c r="N100" s="39"/>
      <c r="O100" s="39">
        <v>30</v>
      </c>
      <c r="P100" s="39">
        <v>2</v>
      </c>
      <c r="Q100" s="39">
        <v>2</v>
      </c>
      <c r="R100" s="39"/>
      <c r="S100" s="39"/>
      <c r="T100" s="39"/>
      <c r="U100" s="39">
        <v>4</v>
      </c>
      <c r="V100" s="39">
        <v>4</v>
      </c>
      <c r="W100" s="39">
        <v>3</v>
      </c>
      <c r="X100" s="39">
        <v>48</v>
      </c>
      <c r="Y100" s="39"/>
      <c r="Z100" s="39"/>
      <c r="AA100" s="39"/>
      <c r="AB100" s="39"/>
      <c r="AC100" s="26">
        <v>125567000</v>
      </c>
      <c r="AE100" s="26">
        <f t="shared" si="5"/>
        <v>25</v>
      </c>
      <c r="AF100" s="35"/>
      <c r="AG100" s="31"/>
      <c r="AH100" s="31">
        <v>25</v>
      </c>
      <c r="AI100" s="29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26">
        <f>(VLOOKUP($AF$8,[3]!Prices[#Data],2,FALSE)*AF100)+(VLOOKUP($AG$8,[3]!Prices[#Data],2,FALSE)*AG100)+(VLOOKUP($AH$8,[3]!Prices[#Data],2,FALSE)*AH100)+(VLOOKUP($AI$8,[3]!Prices[#Data],2,FALSE)*AI100)+(VLOOKUP($AJ$8,[3]!Prices[#Data],2,FALSE)*AJ100)+(VLOOKUP($AK$8,[3]!Prices[#Data],2,FALSE)*AK100)+(VLOOKUP($AL$8,[3]!Prices[#Data],2,FALSE)*AL100)+(VLOOKUP($AM$8,[3]!Prices[#Data],2,FALSE)*AM100)+(VLOOKUP($AN$8,[3]!Prices[#Data],2,FALSE)*AN100)+(VLOOKUP($AO$8,[3]!Prices[#Data],2,FALSE)*AO100)+(VLOOKUP($AP$8,[3]!Prices[#Data],2,FALSE)*AP100)+(VLOOKUP($AT$8,[3]!Prices[#Data],2,FALSE)*AT100)+(VLOOKUP($AQ$8,[3]!Prices[#Data],2,FALSE)*AQ100)+(VLOOKUP($AR$8,[3]!Prices[#Data],2,FALSE)*AR100)+(VLOOKUP($AS$8,[3]!Prices[#Data],2,FALSE)*AS100)</f>
        <v>4712500</v>
      </c>
      <c r="AV100" s="26">
        <f t="shared" si="6"/>
        <v>43948450</v>
      </c>
      <c r="AW100" s="30" t="str">
        <f t="shared" si="7"/>
        <v>Credit is within Limit</v>
      </c>
      <c r="AX100" s="30" t="str">
        <f>IFERROR(IF(VLOOKUP(C100,'[3]Overdue Credits'!$A:$F,6,0)&gt;2,"High Risk Customer",IF(VLOOKUP(C100,'[3]Overdue Credits'!$A:$F,6,0)&gt;0,"Medium Risk Customer","Low Risk Customer")),"Low Risk Customer")</f>
        <v>Low Risk Customer</v>
      </c>
      <c r="AY100" s="9"/>
      <c r="AZ100" s="9"/>
    </row>
    <row r="101" spans="1:52" ht="21" x14ac:dyDescent="0.4">
      <c r="A101" s="22">
        <v>272</v>
      </c>
      <c r="B101" s="32" t="s">
        <v>955</v>
      </c>
      <c r="C101" s="32" t="s">
        <v>859</v>
      </c>
      <c r="D101" s="32"/>
      <c r="E101" s="32" t="s">
        <v>957</v>
      </c>
      <c r="F101" s="32" t="s">
        <v>67</v>
      </c>
      <c r="G101" s="23">
        <v>500</v>
      </c>
      <c r="H101" s="39"/>
      <c r="I101" s="39"/>
      <c r="J101" s="39">
        <v>3</v>
      </c>
      <c r="K101" s="39">
        <v>1</v>
      </c>
      <c r="L101" s="39">
        <v>3</v>
      </c>
      <c r="M101" s="39"/>
      <c r="N101" s="39"/>
      <c r="O101" s="39">
        <v>100</v>
      </c>
      <c r="P101" s="39">
        <v>2</v>
      </c>
      <c r="Q101" s="39">
        <v>2</v>
      </c>
      <c r="R101" s="39"/>
      <c r="S101" s="39"/>
      <c r="T101" s="39"/>
      <c r="U101" s="39">
        <v>4</v>
      </c>
      <c r="V101" s="39">
        <v>4</v>
      </c>
      <c r="W101" s="39">
        <v>3</v>
      </c>
      <c r="X101" s="39">
        <v>128</v>
      </c>
      <c r="Y101" s="39"/>
      <c r="Z101" s="39"/>
      <c r="AA101" s="39"/>
      <c r="AB101" s="39"/>
      <c r="AC101" s="26">
        <v>56447000</v>
      </c>
      <c r="AE101" s="26">
        <f t="shared" si="5"/>
        <v>75</v>
      </c>
      <c r="AF101" s="35"/>
      <c r="AG101" s="31"/>
      <c r="AH101" s="31">
        <v>75</v>
      </c>
      <c r="AI101" s="29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26">
        <f>(VLOOKUP($AF$8,[3]!Prices[#Data],2,FALSE)*AF101)+(VLOOKUP($AG$8,[3]!Prices[#Data],2,FALSE)*AG101)+(VLOOKUP($AH$8,[3]!Prices[#Data],2,FALSE)*AH101)+(VLOOKUP($AI$8,[3]!Prices[#Data],2,FALSE)*AI101)+(VLOOKUP($AJ$8,[3]!Prices[#Data],2,FALSE)*AJ101)+(VLOOKUP($AK$8,[3]!Prices[#Data],2,FALSE)*AK101)+(VLOOKUP($AL$8,[3]!Prices[#Data],2,FALSE)*AL101)+(VLOOKUP($AM$8,[3]!Prices[#Data],2,FALSE)*AM101)+(VLOOKUP($AN$8,[3]!Prices[#Data],2,FALSE)*AN101)+(VLOOKUP($AO$8,[3]!Prices[#Data],2,FALSE)*AO101)+(VLOOKUP($AP$8,[3]!Prices[#Data],2,FALSE)*AP101)+(VLOOKUP($AT$8,[3]!Prices[#Data],2,FALSE)*AT101)+(VLOOKUP($AQ$8,[3]!Prices[#Data],2,FALSE)*AQ101)+(VLOOKUP($AR$8,[3]!Prices[#Data],2,FALSE)*AR101)+(VLOOKUP($AS$8,[3]!Prices[#Data],2,FALSE)*AS101)</f>
        <v>14137500</v>
      </c>
      <c r="AV101" s="26">
        <f t="shared" si="6"/>
        <v>19756450</v>
      </c>
      <c r="AW101" s="30" t="str">
        <f t="shared" si="7"/>
        <v>Credit is within Limit</v>
      </c>
      <c r="AX101" s="30" t="str">
        <f>IFERROR(IF(VLOOKUP(C101,'[3]Overdue Credits'!$A:$F,6,0)&gt;2,"High Risk Customer",IF(VLOOKUP(C101,'[3]Overdue Credits'!$A:$F,6,0)&gt;0,"Medium Risk Customer","Low Risk Customer")),"Low Risk Customer")</f>
        <v>Low Risk Customer</v>
      </c>
      <c r="AY101" s="9"/>
      <c r="AZ101" s="9"/>
    </row>
    <row r="102" spans="1:52" ht="21" x14ac:dyDescent="0.4">
      <c r="A102" s="22">
        <v>273</v>
      </c>
      <c r="B102" s="32" t="s">
        <v>955</v>
      </c>
      <c r="C102" s="32" t="s">
        <v>863</v>
      </c>
      <c r="D102" s="32"/>
      <c r="E102" s="32" t="s">
        <v>864</v>
      </c>
      <c r="F102" s="32" t="s">
        <v>66</v>
      </c>
      <c r="G102" s="23">
        <v>71</v>
      </c>
      <c r="H102" s="39"/>
      <c r="I102" s="39"/>
      <c r="J102" s="39">
        <v>3</v>
      </c>
      <c r="K102" s="39">
        <v>1</v>
      </c>
      <c r="L102" s="39">
        <v>3</v>
      </c>
      <c r="M102" s="39"/>
      <c r="N102" s="39"/>
      <c r="O102" s="39">
        <v>65</v>
      </c>
      <c r="P102" s="39">
        <v>2</v>
      </c>
      <c r="Q102" s="39">
        <v>2</v>
      </c>
      <c r="R102" s="39"/>
      <c r="S102" s="39"/>
      <c r="T102" s="39"/>
      <c r="U102" s="39">
        <v>4</v>
      </c>
      <c r="V102" s="39">
        <v>6</v>
      </c>
      <c r="W102" s="39">
        <v>8</v>
      </c>
      <c r="X102" s="39">
        <v>26</v>
      </c>
      <c r="Y102" s="39"/>
      <c r="Z102" s="39"/>
      <c r="AA102" s="39"/>
      <c r="AB102" s="39"/>
      <c r="AC102" s="26">
        <v>9178500</v>
      </c>
      <c r="AE102" s="26">
        <f t="shared" si="5"/>
        <v>36</v>
      </c>
      <c r="AF102" s="35"/>
      <c r="AG102" s="31"/>
      <c r="AH102" s="31">
        <v>35</v>
      </c>
      <c r="AI102" s="29"/>
      <c r="AJ102" s="31"/>
      <c r="AK102" s="31"/>
      <c r="AL102" s="31">
        <v>1</v>
      </c>
      <c r="AM102" s="31"/>
      <c r="AN102" s="31"/>
      <c r="AO102" s="31"/>
      <c r="AP102" s="31"/>
      <c r="AQ102" s="31"/>
      <c r="AR102" s="31"/>
      <c r="AS102" s="31"/>
      <c r="AT102" s="31"/>
      <c r="AU102" s="26">
        <f>(VLOOKUP($AF$8,[3]!Prices[#Data],2,FALSE)*AF102)+(VLOOKUP($AG$8,[3]!Prices[#Data],2,FALSE)*AG102)+(VLOOKUP($AH$8,[3]!Prices[#Data],2,FALSE)*AH102)+(VLOOKUP($AI$8,[3]!Prices[#Data],2,FALSE)*AI102)+(VLOOKUP($AJ$8,[3]!Prices[#Data],2,FALSE)*AJ102)+(VLOOKUP($AK$8,[3]!Prices[#Data],2,FALSE)*AK102)+(VLOOKUP($AL$8,[3]!Prices[#Data],2,FALSE)*AL102)+(VLOOKUP($AM$8,[3]!Prices[#Data],2,FALSE)*AM102)+(VLOOKUP($AN$8,[3]!Prices[#Data],2,FALSE)*AN102)+(VLOOKUP($AO$8,[3]!Prices[#Data],2,FALSE)*AO102)+(VLOOKUP($AP$8,[3]!Prices[#Data],2,FALSE)*AP102)+(VLOOKUP($AT$8,[3]!Prices[#Data],2,FALSE)*AT102)+(VLOOKUP($AQ$8,[3]!Prices[#Data],2,FALSE)*AQ102)+(VLOOKUP($AR$8,[3]!Prices[#Data],2,FALSE)*AR102)+(VLOOKUP($AS$8,[3]!Prices[#Data],2,FALSE)*AS102)</f>
        <v>6749500</v>
      </c>
      <c r="AV102" s="26">
        <f t="shared" si="6"/>
        <v>3212475</v>
      </c>
      <c r="AW102" s="30" t="str">
        <f t="shared" si="7"/>
        <v>Credit is above Limit. Requires HOTM approval</v>
      </c>
      <c r="AX102" s="30" t="str">
        <f>IFERROR(IF(VLOOKUP(C102,'[3]Overdue Credits'!$A:$F,6,0)&gt;2,"High Risk Customer",IF(VLOOKUP(C102,'[3]Overdue Credits'!$A:$F,6,0)&gt;0,"Medium Risk Customer","Low Risk Customer")),"Low Risk Customer")</f>
        <v>Medium Risk Customer</v>
      </c>
      <c r="AY102" s="9"/>
      <c r="AZ102" s="9"/>
    </row>
    <row r="103" spans="1:52" ht="21" x14ac:dyDescent="0.4">
      <c r="A103" s="22">
        <v>274</v>
      </c>
      <c r="B103" s="22" t="s">
        <v>955</v>
      </c>
      <c r="C103" s="22" t="s">
        <v>865</v>
      </c>
      <c r="D103" s="32"/>
      <c r="E103" s="32" t="s">
        <v>866</v>
      </c>
      <c r="F103" s="32" t="s">
        <v>67</v>
      </c>
      <c r="G103" s="23">
        <v>300</v>
      </c>
      <c r="H103" s="44"/>
      <c r="I103" s="44"/>
      <c r="J103" s="44">
        <v>6</v>
      </c>
      <c r="K103" s="44">
        <v>1</v>
      </c>
      <c r="L103" s="44">
        <v>7</v>
      </c>
      <c r="M103" s="44"/>
      <c r="N103" s="44"/>
      <c r="O103" s="44">
        <v>370</v>
      </c>
      <c r="P103" s="44">
        <v>2</v>
      </c>
      <c r="Q103" s="44">
        <v>2</v>
      </c>
      <c r="R103" s="44"/>
      <c r="S103" s="44"/>
      <c r="T103" s="44"/>
      <c r="U103" s="44">
        <v>4</v>
      </c>
      <c r="V103" s="44">
        <v>8</v>
      </c>
      <c r="W103" s="44">
        <v>10</v>
      </c>
      <c r="X103" s="44">
        <v>90</v>
      </c>
      <c r="Y103" s="44"/>
      <c r="Z103" s="44"/>
      <c r="AA103" s="44"/>
      <c r="AB103" s="44"/>
      <c r="AC103" s="26">
        <v>45179500</v>
      </c>
      <c r="AE103" s="26">
        <f t="shared" si="5"/>
        <v>160</v>
      </c>
      <c r="AF103" s="35"/>
      <c r="AG103" s="31"/>
      <c r="AH103" s="31">
        <v>160</v>
      </c>
      <c r="AI103" s="29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26">
        <f>(VLOOKUP($AF$8,[3]!Prices[#Data],2,FALSE)*AF103)+(VLOOKUP($AG$8,[3]!Prices[#Data],2,FALSE)*AG103)+(VLOOKUP($AH$8,[3]!Prices[#Data],2,FALSE)*AH103)+(VLOOKUP($AI$8,[3]!Prices[#Data],2,FALSE)*AI103)+(VLOOKUP($AJ$8,[3]!Prices[#Data],2,FALSE)*AJ103)+(VLOOKUP($AK$8,[3]!Prices[#Data],2,FALSE)*AK103)+(VLOOKUP($AL$8,[3]!Prices[#Data],2,FALSE)*AL103)+(VLOOKUP($AM$8,[3]!Prices[#Data],2,FALSE)*AM103)+(VLOOKUP($AN$8,[3]!Prices[#Data],2,FALSE)*AN103)+(VLOOKUP($AO$8,[3]!Prices[#Data],2,FALSE)*AO103)+(VLOOKUP($AP$8,[3]!Prices[#Data],2,FALSE)*AP103)+(VLOOKUP($AT$8,[3]!Prices[#Data],2,FALSE)*AT103)+(VLOOKUP($AQ$8,[3]!Prices[#Data],2,FALSE)*AQ103)+(VLOOKUP($AR$8,[3]!Prices[#Data],2,FALSE)*AR103)+(VLOOKUP($AS$8,[3]!Prices[#Data],2,FALSE)*AS103)</f>
        <v>30160000</v>
      </c>
      <c r="AV103" s="26">
        <f t="shared" si="6"/>
        <v>15812824.999999998</v>
      </c>
      <c r="AW103" s="30" t="str">
        <f t="shared" si="7"/>
        <v>Credit is above Limit. Requires HOTM approval</v>
      </c>
      <c r="AX103" s="30" t="str">
        <f>IFERROR(IF(VLOOKUP(C103,'[3]Overdue Credits'!$A:$F,6,0)&gt;2,"High Risk Customer",IF(VLOOKUP(C103,'[3]Overdue Credits'!$A:$F,6,0)&gt;0,"Medium Risk Customer","Low Risk Customer")),"Low Risk Customer")</f>
        <v>Medium Risk Customer</v>
      </c>
      <c r="AY103" s="9"/>
      <c r="AZ103" s="9"/>
    </row>
    <row r="104" spans="1:52" ht="21" x14ac:dyDescent="0.4">
      <c r="A104" s="22">
        <v>275</v>
      </c>
      <c r="B104" s="32" t="s">
        <v>955</v>
      </c>
      <c r="C104" s="32" t="s">
        <v>867</v>
      </c>
      <c r="D104" s="32"/>
      <c r="E104" s="32" t="s">
        <v>868</v>
      </c>
      <c r="F104" s="32" t="s">
        <v>392</v>
      </c>
      <c r="G104" s="23">
        <v>300</v>
      </c>
      <c r="H104" s="39"/>
      <c r="I104" s="39"/>
      <c r="J104" s="39">
        <v>6</v>
      </c>
      <c r="K104" s="39">
        <v>1</v>
      </c>
      <c r="L104" s="39">
        <v>7</v>
      </c>
      <c r="M104" s="39"/>
      <c r="N104" s="39"/>
      <c r="O104" s="39">
        <v>320</v>
      </c>
      <c r="P104" s="39">
        <v>2</v>
      </c>
      <c r="Q104" s="39">
        <v>2</v>
      </c>
      <c r="R104" s="39"/>
      <c r="S104" s="39"/>
      <c r="T104" s="39"/>
      <c r="U104" s="39">
        <v>4</v>
      </c>
      <c r="V104" s="39">
        <v>8</v>
      </c>
      <c r="W104" s="39">
        <v>10</v>
      </c>
      <c r="X104" s="39">
        <v>190</v>
      </c>
      <c r="Y104" s="39"/>
      <c r="Z104" s="39"/>
      <c r="AA104" s="39"/>
      <c r="AB104" s="39"/>
      <c r="AC104" s="26">
        <v>45757500</v>
      </c>
      <c r="AE104" s="26">
        <f t="shared" si="5"/>
        <v>170</v>
      </c>
      <c r="AF104" s="35"/>
      <c r="AG104" s="31"/>
      <c r="AH104" s="31">
        <v>170</v>
      </c>
      <c r="AI104" s="29"/>
      <c r="AJ104" s="31"/>
      <c r="AK104" s="31"/>
      <c r="AL104" s="31">
        <v>0</v>
      </c>
      <c r="AM104" s="31"/>
      <c r="AN104" s="31"/>
      <c r="AO104" s="31"/>
      <c r="AP104" s="31"/>
      <c r="AQ104" s="31"/>
      <c r="AR104" s="31"/>
      <c r="AS104" s="31"/>
      <c r="AT104" s="31"/>
      <c r="AU104" s="26">
        <f>(VLOOKUP($AF$8,[3]!Prices[#Data],2,FALSE)*AF104)+(VLOOKUP($AG$8,[3]!Prices[#Data],2,FALSE)*AG104)+(VLOOKUP($AH$8,[3]!Prices[#Data],2,FALSE)*AH104)+(VLOOKUP($AI$8,[3]!Prices[#Data],2,FALSE)*AI104)+(VLOOKUP($AJ$8,[3]!Prices[#Data],2,FALSE)*AJ104)+(VLOOKUP($AK$8,[3]!Prices[#Data],2,FALSE)*AK104)+(VLOOKUP($AL$8,[3]!Prices[#Data],2,FALSE)*AL104)+(VLOOKUP($AM$8,[3]!Prices[#Data],2,FALSE)*AM104)+(VLOOKUP($AN$8,[3]!Prices[#Data],2,FALSE)*AN104)+(VLOOKUP($AO$8,[3]!Prices[#Data],2,FALSE)*AO104)+(VLOOKUP($AP$8,[3]!Prices[#Data],2,FALSE)*AP104)+(VLOOKUP($AT$8,[3]!Prices[#Data],2,FALSE)*AT104)+(VLOOKUP($AQ$8,[3]!Prices[#Data],2,FALSE)*AQ104)+(VLOOKUP($AR$8,[3]!Prices[#Data],2,FALSE)*AR104)+(VLOOKUP($AS$8,[3]!Prices[#Data],2,FALSE)*AS104)</f>
        <v>32045000</v>
      </c>
      <c r="AV104" s="26">
        <f t="shared" si="6"/>
        <v>16015124.999999998</v>
      </c>
      <c r="AW104" s="30" t="str">
        <f t="shared" si="7"/>
        <v>Credit is above Limit. Requires HOTM approval</v>
      </c>
      <c r="AX104" s="30" t="str">
        <f>IFERROR(IF(VLOOKUP(C104,'[3]Overdue Credits'!$A:$F,6,0)&gt;2,"High Risk Customer",IF(VLOOKUP(C104,'[3]Overdue Credits'!$A:$F,6,0)&gt;0,"Medium Risk Customer","Low Risk Customer")),"Low Risk Customer")</f>
        <v>Low Risk Customer</v>
      </c>
      <c r="AY104" s="9"/>
      <c r="AZ104" s="9"/>
    </row>
    <row r="105" spans="1:52" x14ac:dyDescent="0.3">
      <c r="AC105" s="45">
        <f>SUM(AC9:AC104)</f>
        <v>4404596000</v>
      </c>
      <c r="AV105" s="26">
        <f t="shared" ref="AV105" si="8">AC105*0.35</f>
        <v>1541608600</v>
      </c>
    </row>
  </sheetData>
  <protectedRanges>
    <protectedRange sqref="H20:AB21" name="Range1_3"/>
    <protectedRange sqref="I24:I26 L24:L26 Q24:U26 W24:W26 Y24:Z26 AB24:AB26" name="Range1_6_1"/>
    <protectedRange sqref="H25:H26" name="Range1_6_1_1"/>
    <protectedRange sqref="H24" name="Range1_3_1_2"/>
    <protectedRange sqref="J25:J26" name="Range1_7"/>
    <protectedRange sqref="J24" name="Range1_3_1_3"/>
    <protectedRange sqref="K25:K26" name="Range1_8"/>
    <protectedRange sqref="K24" name="Range1_3_1_4"/>
    <protectedRange sqref="M25:M26" name="Range1_9"/>
    <protectedRange sqref="M24" name="Range1_3_1_5"/>
    <protectedRange sqref="N25:N26" name="Range1_10"/>
    <protectedRange sqref="N24" name="Range1_3_1_6"/>
    <protectedRange sqref="O25:O26" name="Range1_11"/>
    <protectedRange sqref="O24" name="Range1_3_1_7"/>
    <protectedRange sqref="P25:P26" name="Range1_12"/>
    <protectedRange sqref="P24" name="Range1_3_1_8"/>
    <protectedRange sqref="V25:V26" name="Range1_13"/>
    <protectedRange sqref="V24" name="Range1_3_1_9"/>
    <protectedRange sqref="X25:X26" name="Range1_14"/>
    <protectedRange sqref="X24" name="Range1_3_1_10"/>
    <protectedRange sqref="AA25:AA26" name="Range1_15"/>
    <protectedRange sqref="AA24" name="Range1_3_1_11"/>
    <protectedRange sqref="H23:I23 Z23:AB23" name="Range1_3_1_12"/>
    <protectedRange sqref="J23:Y23" name="Range1_3_1_1_1"/>
    <protectedRange sqref="H22:I22" name="Range1_3_1_13"/>
    <protectedRange sqref="V22" name="Range1_3_1"/>
    <protectedRange sqref="W22:AB22 J22:U22" name="Range1_2_1_1_1"/>
  </protectedRanges>
  <mergeCells count="3">
    <mergeCell ref="B4:E5"/>
    <mergeCell ref="H4:AC5"/>
    <mergeCell ref="AE4:AX5"/>
  </mergeCells>
  <conditionalFormatting sqref="AY1:AY3 AY7 AW105:AW1048576 AW8">
    <cfRule type="cellIs" dxfId="22" priority="13" operator="equal">
      <formula>"Credit is above Limit. Requires HOTM approval"</formula>
    </cfRule>
    <cfRule type="cellIs" dxfId="21" priority="14" operator="equal">
      <formula>"Credit is within limit"</formula>
    </cfRule>
  </conditionalFormatting>
  <conditionalFormatting sqref="F2">
    <cfRule type="cellIs" dxfId="20" priority="12" operator="greaterThan">
      <formula>$F$1</formula>
    </cfRule>
  </conditionalFormatting>
  <conditionalFormatting sqref="AX8">
    <cfRule type="cellIs" dxfId="19" priority="10" operator="equal">
      <formula>"Credit is above Limit. Requires HOTM approval"</formula>
    </cfRule>
    <cfRule type="cellIs" dxfId="18" priority="11" operator="equal">
      <formula>"Credit is within limit"</formula>
    </cfRule>
  </conditionalFormatting>
  <conditionalFormatting sqref="AW9:AW104">
    <cfRule type="cellIs" dxfId="1" priority="1" operator="equal">
      <formula>"Credit is above Limit. Requires HOTM approval"</formula>
    </cfRule>
    <cfRule type="cellIs" dxfId="0" priority="2" operator="equal">
      <formula>"Credit is within limit"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667-54AE-4757-B5AB-3AC8CAFBC9DA}">
  <sheetPr>
    <tabColor rgb="FFFF0000"/>
  </sheetPr>
  <dimension ref="A1:AZ202"/>
  <sheetViews>
    <sheetView workbookViewId="0">
      <selection activeCell="B4" sqref="B4:E5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400</v>
      </c>
      <c r="E1" s="2" t="s">
        <v>2</v>
      </c>
      <c r="F1" s="4">
        <v>0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53"/>
      <c r="C6" s="53"/>
      <c r="D6" s="53"/>
      <c r="E6" s="53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387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387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3">
      <c r="A9" s="22"/>
      <c r="B9" s="22"/>
      <c r="C9" s="22"/>
      <c r="D9" s="22"/>
      <c r="E9" s="22"/>
      <c r="F9" s="22"/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Low Risk Customer</v>
      </c>
      <c r="AY9" s="31"/>
      <c r="AZ9" s="31"/>
    </row>
    <row r="10" spans="1:52" x14ac:dyDescent="0.3">
      <c r="A10" s="22"/>
      <c r="B10" s="32"/>
      <c r="C10" s="32"/>
      <c r="D10" s="32"/>
      <c r="E10" s="32"/>
      <c r="F10" s="32"/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3">
      <c r="A11" s="22"/>
      <c r="B11" s="32"/>
      <c r="C11" s="32"/>
      <c r="D11" s="32"/>
      <c r="E11" s="32"/>
      <c r="F11" s="32"/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3">
      <c r="A12" s="22"/>
      <c r="B12" s="32"/>
      <c r="C12" s="32"/>
      <c r="D12" s="32"/>
      <c r="E12" s="32"/>
      <c r="F12" s="32"/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3">
      <c r="A13" s="22"/>
      <c r="B13" s="32"/>
      <c r="C13" s="32"/>
      <c r="D13" s="32"/>
      <c r="E13" s="32"/>
      <c r="F13" s="32"/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3">
      <c r="A14" s="22"/>
      <c r="B14" s="32"/>
      <c r="C14" s="32"/>
      <c r="D14" s="32"/>
      <c r="E14" s="32"/>
      <c r="F14" s="32"/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3">
      <c r="A15" s="22"/>
      <c r="B15" s="32"/>
      <c r="C15" s="32"/>
      <c r="D15" s="32"/>
      <c r="E15" s="32"/>
      <c r="F15" s="32"/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3">
      <c r="A16" s="22"/>
      <c r="B16" s="32"/>
      <c r="C16" s="32"/>
      <c r="D16" s="32"/>
      <c r="E16" s="32"/>
      <c r="F16" s="32"/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3">
      <c r="A17" s="22"/>
      <c r="B17" s="32"/>
      <c r="C17" s="32"/>
      <c r="D17" s="32"/>
      <c r="E17" s="32"/>
      <c r="F17" s="32"/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3">
      <c r="A18" s="22"/>
      <c r="B18" s="32"/>
      <c r="C18" s="32"/>
      <c r="D18" s="32"/>
      <c r="E18" s="32"/>
      <c r="F18" s="32"/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3">
      <c r="A19" s="22"/>
      <c r="B19" s="32"/>
      <c r="C19" s="32"/>
      <c r="D19" s="32"/>
      <c r="E19" s="32"/>
      <c r="F19" s="32"/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3">
      <c r="A20" s="22"/>
      <c r="B20" s="32"/>
      <c r="C20" s="32"/>
      <c r="D20" s="32"/>
      <c r="E20" s="32"/>
      <c r="F20" s="32"/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3">
      <c r="A21" s="22"/>
      <c r="B21" s="32"/>
      <c r="C21" s="32"/>
      <c r="D21" s="32"/>
      <c r="E21" s="32"/>
      <c r="F21" s="32"/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3">
      <c r="A22" s="22"/>
      <c r="B22" s="32"/>
      <c r="C22" s="32"/>
      <c r="D22" s="32"/>
      <c r="E22" s="32"/>
      <c r="F22" s="32"/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3">
      <c r="A23" s="22"/>
      <c r="B23" s="32"/>
      <c r="C23" s="32"/>
      <c r="D23" s="32"/>
      <c r="E23" s="32"/>
      <c r="F23" s="32"/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3">
      <c r="A24" s="22"/>
      <c r="B24" s="32"/>
      <c r="C24" s="32"/>
      <c r="D24" s="32"/>
      <c r="E24" s="32"/>
      <c r="F24" s="32"/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Low Risk Customer</v>
      </c>
      <c r="AY24" s="31"/>
      <c r="AZ24" s="31"/>
    </row>
    <row r="25" spans="1:52" x14ac:dyDescent="0.3">
      <c r="A25" s="22"/>
      <c r="B25" s="32"/>
      <c r="C25" s="32"/>
      <c r="D25" s="32"/>
      <c r="E25" s="32"/>
      <c r="F25" s="32"/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3">
      <c r="A26" s="22"/>
      <c r="B26" s="32"/>
      <c r="C26" s="32"/>
      <c r="D26" s="32"/>
      <c r="E26" s="32"/>
      <c r="F26" s="32"/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3">
      <c r="A27" s="22"/>
      <c r="B27" s="32"/>
      <c r="C27" s="32"/>
      <c r="D27" s="32"/>
      <c r="E27" s="32"/>
      <c r="F27" s="32"/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3">
      <c r="A28" s="22"/>
      <c r="B28" s="32"/>
      <c r="C28" s="32"/>
      <c r="D28" s="32"/>
      <c r="E28" s="32"/>
      <c r="F28" s="32"/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Low Risk Customer</v>
      </c>
      <c r="AY28" s="31"/>
      <c r="AZ28" s="31"/>
    </row>
    <row r="29" spans="1:52" x14ac:dyDescent="0.3">
      <c r="A29" s="22"/>
      <c r="B29" s="32"/>
      <c r="C29" s="32"/>
      <c r="D29" s="32"/>
      <c r="E29" s="32"/>
      <c r="F29" s="32"/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3">
      <c r="A30" s="22"/>
      <c r="B30" s="32"/>
      <c r="C30" s="32"/>
      <c r="D30" s="32"/>
      <c r="E30" s="32"/>
      <c r="F30" s="32"/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3">
      <c r="A31" s="22"/>
      <c r="B31" s="32"/>
      <c r="C31" s="32"/>
      <c r="D31" s="32"/>
      <c r="E31" s="32"/>
      <c r="F31" s="32"/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3">
      <c r="A32" s="22"/>
      <c r="B32" s="32"/>
      <c r="C32" s="32"/>
      <c r="D32" s="32"/>
      <c r="E32" s="32"/>
      <c r="F32" s="32"/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3">
      <c r="A33" s="22"/>
      <c r="B33" s="32"/>
      <c r="C33" s="32"/>
      <c r="D33" s="32"/>
      <c r="E33" s="32"/>
      <c r="F33" s="32"/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Low Risk Customer</v>
      </c>
      <c r="AY33" s="31"/>
      <c r="AZ33" s="31"/>
    </row>
    <row r="34" spans="1:52" x14ac:dyDescent="0.3">
      <c r="A34" s="22"/>
      <c r="B34" s="32"/>
      <c r="C34" s="32"/>
      <c r="D34" s="32"/>
      <c r="E34" s="32"/>
      <c r="F34" s="32"/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3">
      <c r="A35" s="22"/>
      <c r="B35" s="32"/>
      <c r="C35" s="32"/>
      <c r="D35" s="32"/>
      <c r="E35" s="32"/>
      <c r="F35" s="32"/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3">
      <c r="A36" s="22"/>
      <c r="B36" s="32"/>
      <c r="C36" s="32"/>
      <c r="D36" s="32"/>
      <c r="E36" s="32"/>
      <c r="F36" s="32"/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3">
      <c r="A37" s="22"/>
      <c r="B37" s="32"/>
      <c r="C37" s="32"/>
      <c r="D37" s="32"/>
      <c r="E37" s="32"/>
      <c r="F37" s="32"/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3">
      <c r="A38" s="22"/>
      <c r="B38" s="32"/>
      <c r="C38" s="32"/>
      <c r="D38" s="32"/>
      <c r="E38" s="32"/>
      <c r="F38" s="32"/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3">
      <c r="A39" s="22"/>
      <c r="B39" s="32"/>
      <c r="C39" s="32"/>
      <c r="D39" s="32"/>
      <c r="E39" s="32"/>
      <c r="F39" s="32"/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3">
      <c r="A40" s="22"/>
      <c r="B40" s="32"/>
      <c r="C40" s="32"/>
      <c r="D40" s="32"/>
      <c r="E40" s="32"/>
      <c r="F40" s="32"/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3">
      <c r="A41" s="22"/>
      <c r="B41" s="32"/>
      <c r="C41" s="32"/>
      <c r="D41" s="32"/>
      <c r="E41" s="32"/>
      <c r="F41" s="32"/>
      <c r="G41" s="23">
        <f t="shared" ref="G41:G104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Low Risk Customer</v>
      </c>
      <c r="AY41" s="31"/>
      <c r="AZ41" s="31"/>
    </row>
    <row r="42" spans="1:52" x14ac:dyDescent="0.3">
      <c r="A42" s="22"/>
      <c r="B42" s="32"/>
      <c r="C42" s="32"/>
      <c r="D42" s="32"/>
      <c r="E42" s="32"/>
      <c r="F42" s="32"/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3">
      <c r="A43" s="22"/>
      <c r="B43" s="32"/>
      <c r="C43" s="32"/>
      <c r="D43" s="32"/>
      <c r="E43" s="32"/>
      <c r="F43" s="32"/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3">
      <c r="A44" s="22"/>
      <c r="B44" s="32"/>
      <c r="C44" s="32"/>
      <c r="D44" s="32"/>
      <c r="E44" s="32"/>
      <c r="F44" s="32"/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3">
      <c r="A45" s="22"/>
      <c r="B45" s="32"/>
      <c r="C45" s="32"/>
      <c r="D45" s="32"/>
      <c r="E45" s="32"/>
      <c r="F45" s="32"/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3">
      <c r="A46" s="22"/>
      <c r="B46" s="32"/>
      <c r="C46" s="32"/>
      <c r="D46" s="32"/>
      <c r="E46" s="32"/>
      <c r="F46" s="32"/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3">
      <c r="A47" s="22"/>
      <c r="B47" s="32"/>
      <c r="C47" s="32"/>
      <c r="D47" s="32"/>
      <c r="E47" s="32"/>
      <c r="F47" s="32"/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3">
      <c r="A48" s="22"/>
      <c r="B48" s="32"/>
      <c r="C48" s="32"/>
      <c r="D48" s="32"/>
      <c r="E48" s="32"/>
      <c r="F48" s="32"/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3">
      <c r="A49" s="22"/>
      <c r="B49" s="32"/>
      <c r="C49" s="32"/>
      <c r="D49" s="32"/>
      <c r="E49" s="32"/>
      <c r="F49" s="32"/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3">
      <c r="A50" s="22"/>
      <c r="B50" s="32"/>
      <c r="C50" s="32"/>
      <c r="D50" s="32"/>
      <c r="E50" s="32"/>
      <c r="F50" s="32"/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3">
      <c r="A51" s="22"/>
      <c r="B51" s="32"/>
      <c r="C51" s="32"/>
      <c r="D51" s="32"/>
      <c r="E51" s="32"/>
      <c r="F51" s="32"/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3">
      <c r="A52" s="22"/>
      <c r="B52" s="32"/>
      <c r="C52" s="32"/>
      <c r="D52" s="32"/>
      <c r="E52" s="32"/>
      <c r="F52" s="32"/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3">
      <c r="A53" s="22"/>
      <c r="B53" s="32"/>
      <c r="C53" s="32"/>
      <c r="D53" s="32"/>
      <c r="E53" s="32"/>
      <c r="F53" s="32"/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3">
      <c r="A54" s="22"/>
      <c r="B54" s="32"/>
      <c r="C54" s="32"/>
      <c r="D54" s="32"/>
      <c r="E54" s="32"/>
      <c r="F54" s="32"/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3">
      <c r="A55" s="22"/>
      <c r="B55" s="32"/>
      <c r="C55" s="32"/>
      <c r="D55" s="32"/>
      <c r="E55" s="32"/>
      <c r="F55" s="32"/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3">
      <c r="A56" s="22"/>
      <c r="B56" s="32"/>
      <c r="C56" s="32"/>
      <c r="D56" s="32"/>
      <c r="E56" s="32"/>
      <c r="F56" s="32"/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3">
      <c r="A57" s="22"/>
      <c r="B57" s="32"/>
      <c r="C57" s="32"/>
      <c r="D57" s="32"/>
      <c r="E57" s="32"/>
      <c r="F57" s="32"/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3">
      <c r="A58" s="22"/>
      <c r="B58" s="32"/>
      <c r="C58" s="32"/>
      <c r="D58" s="32"/>
      <c r="E58" s="32"/>
      <c r="F58" s="32"/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3">
      <c r="A59" s="22"/>
      <c r="B59" s="32"/>
      <c r="C59" s="32"/>
      <c r="D59" s="32"/>
      <c r="E59" s="32"/>
      <c r="F59" s="32"/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3">
      <c r="A60" s="22"/>
      <c r="B60" s="32"/>
      <c r="C60" s="32"/>
      <c r="D60" s="32"/>
      <c r="E60" s="32"/>
      <c r="F60" s="32"/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3">
      <c r="A61" s="22"/>
      <c r="B61" s="32"/>
      <c r="C61" s="32"/>
      <c r="D61" s="32"/>
      <c r="E61" s="32"/>
      <c r="F61" s="32"/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3">
      <c r="A62" s="22"/>
      <c r="B62" s="32"/>
      <c r="C62" s="32"/>
      <c r="D62" s="32"/>
      <c r="E62" s="32"/>
      <c r="F62" s="32"/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3">
      <c r="A63" s="22"/>
      <c r="B63" s="32"/>
      <c r="C63" s="32"/>
      <c r="D63" s="32"/>
      <c r="E63" s="32"/>
      <c r="F63" s="32"/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3">
      <c r="A64" s="22"/>
      <c r="B64" s="32"/>
      <c r="C64" s="32"/>
      <c r="D64" s="32"/>
      <c r="E64" s="32"/>
      <c r="F64" s="32"/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3">
      <c r="A65" s="22"/>
      <c r="B65" s="32"/>
      <c r="C65" s="32"/>
      <c r="D65" s="32"/>
      <c r="E65" s="32"/>
      <c r="F65" s="32"/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3">
      <c r="A66" s="22"/>
      <c r="B66" s="32"/>
      <c r="C66" s="32"/>
      <c r="D66" s="32"/>
      <c r="E66" s="32"/>
      <c r="F66" s="32"/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Low Risk Customer</v>
      </c>
      <c r="AY66" s="31"/>
      <c r="AZ66" s="31"/>
    </row>
    <row r="67" spans="1:52" x14ac:dyDescent="0.3">
      <c r="A67" s="22"/>
      <c r="B67" s="32"/>
      <c r="C67" s="32"/>
      <c r="D67" s="32"/>
      <c r="E67" s="32"/>
      <c r="F67" s="32"/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Low Risk Customer</v>
      </c>
      <c r="AY67" s="31"/>
      <c r="AZ67" s="31"/>
    </row>
    <row r="68" spans="1:52" x14ac:dyDescent="0.3">
      <c r="A68" s="22"/>
      <c r="B68" s="32"/>
      <c r="C68" s="32"/>
      <c r="D68" s="32"/>
      <c r="E68" s="32"/>
      <c r="F68" s="32"/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Low Risk Customer</v>
      </c>
      <c r="AY68" s="31"/>
      <c r="AZ68" s="31"/>
    </row>
    <row r="69" spans="1:52" x14ac:dyDescent="0.3">
      <c r="A69" s="22"/>
      <c r="B69" s="32"/>
      <c r="C69" s="32"/>
      <c r="D69" s="32"/>
      <c r="E69" s="32"/>
      <c r="F69" s="32"/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3">
      <c r="A70" s="22"/>
      <c r="B70" s="32"/>
      <c r="C70" s="32"/>
      <c r="D70" s="32"/>
      <c r="E70" s="32"/>
      <c r="F70" s="32"/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3">
      <c r="A71" s="22"/>
      <c r="B71" s="32"/>
      <c r="C71" s="32"/>
      <c r="D71" s="32"/>
      <c r="E71" s="32"/>
      <c r="F71" s="32"/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3">
      <c r="A72" s="22"/>
      <c r="B72" s="32"/>
      <c r="C72" s="32"/>
      <c r="D72" s="32"/>
      <c r="E72" s="32"/>
      <c r="F72" s="32"/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3">
      <c r="A73" s="22"/>
      <c r="B73" s="32"/>
      <c r="C73" s="32"/>
      <c r="D73" s="32"/>
      <c r="E73" s="32"/>
      <c r="F73" s="32"/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136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3">
      <c r="A74" s="22"/>
      <c r="B74" s="32"/>
      <c r="C74" s="32"/>
      <c r="D74" s="32"/>
      <c r="E74" s="32"/>
      <c r="F74" s="32"/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137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3">
      <c r="A75" s="22"/>
      <c r="B75" s="32"/>
      <c r="C75" s="32"/>
      <c r="D75" s="32"/>
      <c r="E75" s="32"/>
      <c r="F75" s="32"/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138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3">
      <c r="A76" s="22"/>
      <c r="B76" s="32"/>
      <c r="C76" s="32"/>
      <c r="D76" s="32"/>
      <c r="E76" s="32"/>
      <c r="F76" s="32"/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3">
      <c r="A77" s="22"/>
      <c r="B77" s="32"/>
      <c r="C77" s="32"/>
      <c r="D77" s="32"/>
      <c r="E77" s="32"/>
      <c r="F77" s="32"/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Low Risk Customer</v>
      </c>
      <c r="AY77" s="31"/>
      <c r="AZ77" s="31"/>
    </row>
    <row r="78" spans="1:52" x14ac:dyDescent="0.3">
      <c r="A78" s="22"/>
      <c r="B78" s="32"/>
      <c r="C78" s="32"/>
      <c r="D78" s="32"/>
      <c r="E78" s="32"/>
      <c r="F78" s="32"/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3">
      <c r="A79" s="22"/>
      <c r="B79" s="32"/>
      <c r="C79" s="32"/>
      <c r="D79" s="32"/>
      <c r="E79" s="32"/>
      <c r="F79" s="32"/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3">
      <c r="A80" s="22"/>
      <c r="B80" s="32"/>
      <c r="C80" s="32"/>
      <c r="D80" s="32"/>
      <c r="E80" s="32"/>
      <c r="F80" s="32"/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Low Risk Customer</v>
      </c>
      <c r="AY80" s="31"/>
      <c r="AZ80" s="31"/>
    </row>
    <row r="81" spans="1:52" x14ac:dyDescent="0.3">
      <c r="A81" s="22"/>
      <c r="B81" s="32"/>
      <c r="C81" s="32"/>
      <c r="D81" s="32"/>
      <c r="E81" s="32"/>
      <c r="F81" s="32"/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Low Risk Customer</v>
      </c>
      <c r="AY81" s="31"/>
      <c r="AZ81" s="31"/>
    </row>
    <row r="82" spans="1:52" x14ac:dyDescent="0.3">
      <c r="A82" s="22"/>
      <c r="B82" s="32"/>
      <c r="C82" s="32"/>
      <c r="D82" s="32"/>
      <c r="E82" s="32"/>
      <c r="F82" s="32"/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Low Risk Customer</v>
      </c>
      <c r="AY82" s="31"/>
      <c r="AZ82" s="31"/>
    </row>
    <row r="83" spans="1:52" x14ac:dyDescent="0.3">
      <c r="A83" s="22"/>
      <c r="B83" s="32"/>
      <c r="C83" s="32"/>
      <c r="D83" s="32"/>
      <c r="E83" s="32"/>
      <c r="F83" s="32"/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3">
      <c r="A84" s="22"/>
      <c r="B84" s="32"/>
      <c r="C84" s="32"/>
      <c r="D84" s="32"/>
      <c r="E84" s="32"/>
      <c r="F84" s="32"/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Low Risk Customer</v>
      </c>
      <c r="AY84" s="31"/>
      <c r="AZ84" s="31"/>
    </row>
    <row r="85" spans="1:52" x14ac:dyDescent="0.3">
      <c r="A85" s="22"/>
      <c r="B85" s="32"/>
      <c r="C85" s="32"/>
      <c r="D85" s="32"/>
      <c r="E85" s="32"/>
      <c r="F85" s="32"/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3">
      <c r="A86" s="22"/>
      <c r="B86" s="32"/>
      <c r="C86" s="32"/>
      <c r="D86" s="32"/>
      <c r="E86" s="32"/>
      <c r="F86" s="32"/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3">
      <c r="A87" s="22"/>
      <c r="B87" s="32"/>
      <c r="C87" s="32"/>
      <c r="D87" s="32"/>
      <c r="E87" s="32"/>
      <c r="F87" s="32"/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3">
      <c r="A88" s="22"/>
      <c r="B88" s="32"/>
      <c r="C88" s="32"/>
      <c r="D88" s="32"/>
      <c r="E88" s="32"/>
      <c r="F88" s="32"/>
      <c r="G88" s="23">
        <f t="shared" si="4"/>
        <v>0</v>
      </c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>
        <f>(VLOOKUP($H$8,Prices[#All],2,FALSE)*H88)+(VLOOKUP($I$8,Prices[#All],2,FALSE)*I88)+(VLOOKUP($J$8,Prices[#All],2,FALSE)*J88)+(VLOOKUP($K$8,Prices[#All],2,FALSE)*K88)+(VLOOKUP($L$8,Prices[#All],2,FALSE)*L88)+(VLOOKUP($M$8,Prices[#All],2,FALSE)*M88)+(VLOOKUP($N$8,Prices[#All],2,FALSE)*N88)+(VLOOKUP($T$8,Prices[#All],2,FALSE)*T88)+(VLOOKUP($U$8,Prices[#All],2,FALSE)*U88)+(VLOOKUP($V$8,Prices[#All],2,FALSE)*V88)+(VLOOKUP($W$8,Prices[#All],2,FALSE)*W88)+(VLOOKUP($X$8,Prices[#All],2,FALSE)*X88)+(VLOOKUP($Y$8,Prices[#All],2,FALSE)*Y88)+(VLOOKUP($Z$8,Prices[#All],2,FALSE)*Z88)+(VLOOKUP($AB$8,Prices[#All],2,FALSE)*AB88)+(VLOOKUP($O$8,Prices[#All],2,FALSE)*O88)+(VLOOKUP($P$8,Prices[#All],2,FALSE)*P88)+(VLOOKUP($Q$8,Prices[#All],2,FALSE)*Q88)+(VLOOKUP($R$8,Prices[#All],2,FALSE)*R88)+(VLOOKUP($AA$8,Prices[#All],2,FALSE)*AA88)+(VLOOKUP($S$8,Prices[#All],2,FALSE)*S88)</f>
        <v>0</v>
      </c>
      <c r="AE88" s="26">
        <f t="shared" si="5"/>
        <v>0</v>
      </c>
      <c r="AF88" s="35"/>
      <c r="AG88" s="31"/>
      <c r="AH88" s="36"/>
      <c r="AI88" s="29"/>
      <c r="AJ88" s="31"/>
      <c r="AK88" s="31"/>
      <c r="AL88" s="36"/>
      <c r="AM88" s="31"/>
      <c r="AN88" s="31"/>
      <c r="AO88" s="31"/>
      <c r="AP88" s="31"/>
      <c r="AQ88" s="31"/>
      <c r="AR88" s="31"/>
      <c r="AS88" s="31"/>
      <c r="AT88" s="31"/>
      <c r="AU88" s="45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6">
        <f t="shared" si="7"/>
        <v>0</v>
      </c>
      <c r="AW88" s="30" t="str">
        <f t="shared" si="6"/>
        <v xml:space="preserve"> </v>
      </c>
      <c r="AX88" s="30" t="str">
        <f>IFERROR(IF(VLOOKUP(C88,'Overdue Credits'!$A:$F,4,0)&gt;2,"High Risk Customer",IF(VLOOKUP(C88,'Overdue Credits'!$A:$F,4,0)&gt;0,"Medium Risk Customer","Low Risk Customer")),"Low Risk Customer")</f>
        <v>Low Risk Customer</v>
      </c>
      <c r="AY88" s="31"/>
      <c r="AZ88" s="31"/>
    </row>
    <row r="89" spans="1:52" x14ac:dyDescent="0.3">
      <c r="A89" s="22"/>
      <c r="B89" s="32"/>
      <c r="C89" s="32"/>
      <c r="D89" s="32"/>
      <c r="E89" s="32"/>
      <c r="F89" s="32"/>
      <c r="G89" s="23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>
        <f>(VLOOKUP($H$8,Prices[#All],2,FALSE)*H89)+(VLOOKUP($I$8,Prices[#All],2,FALSE)*I89)+(VLOOKUP($J$8,Prices[#All],2,FALSE)*J89)+(VLOOKUP($K$8,Prices[#All],2,FALSE)*K89)+(VLOOKUP($L$8,Prices[#All],2,FALSE)*L89)+(VLOOKUP($M$8,Prices[#All],2,FALSE)*M89)+(VLOOKUP($N$8,Prices[#All],2,FALSE)*N89)+(VLOOKUP($T$8,Prices[#All],2,FALSE)*T89)+(VLOOKUP($U$8,Prices[#All],2,FALSE)*U89)+(VLOOKUP($V$8,Prices[#All],2,FALSE)*V89)+(VLOOKUP($W$8,Prices[#All],2,FALSE)*W89)+(VLOOKUP($X$8,Prices[#All],2,FALSE)*X89)+(VLOOKUP($Y$8,Prices[#All],2,FALSE)*Y89)+(VLOOKUP($Z$8,Prices[#All],2,FALSE)*Z89)+(VLOOKUP($AB$8,Prices[#All],2,FALSE)*AB89)+(VLOOKUP($O$8,Prices[#All],2,FALSE)*O89)+(VLOOKUP($P$8,Prices[#All],2,FALSE)*P89)+(VLOOKUP($Q$8,Prices[#All],2,FALSE)*Q89)+(VLOOKUP($R$8,Prices[#All],2,FALSE)*R89)+(VLOOKUP($AA$8,Prices[#All],2,FALSE)*AA89)+(VLOOKUP($S$8,Prices[#All],2,FALSE)*S89)</f>
        <v>0</v>
      </c>
      <c r="AE89" s="26">
        <f t="shared" si="5"/>
        <v>0</v>
      </c>
      <c r="AF89" s="35"/>
      <c r="AG89" s="31"/>
      <c r="AH89" s="36"/>
      <c r="AI89" s="29"/>
      <c r="AJ89" s="31"/>
      <c r="AK89" s="31"/>
      <c r="AL89" s="36"/>
      <c r="AM89" s="31"/>
      <c r="AN89" s="31"/>
      <c r="AO89" s="31"/>
      <c r="AP89" s="31"/>
      <c r="AQ89" s="31"/>
      <c r="AR89" s="31"/>
      <c r="AS89" s="31"/>
      <c r="AT89" s="31"/>
      <c r="AU89" s="45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6">
        <f t="shared" si="7"/>
        <v>0</v>
      </c>
      <c r="AW89" s="30" t="str">
        <f t="shared" si="6"/>
        <v xml:space="preserve"> </v>
      </c>
      <c r="AX89" s="30" t="str">
        <f>IFERROR(IF(VLOOKUP(C89,'Overdue Credits'!$A:$F,4,0)&gt;2,"High Risk Customer",IF(VLOOKUP(C89,'Overdue Credits'!$A:$F,4,0)&gt;0,"Medium Risk Customer","Low Risk Customer")),"Low Risk Customer")</f>
        <v>Low Risk Customer</v>
      </c>
      <c r="AY89" s="31"/>
      <c r="AZ89" s="31"/>
    </row>
    <row r="90" spans="1:52" x14ac:dyDescent="0.3">
      <c r="A90" s="22"/>
      <c r="B90" s="32"/>
      <c r="C90" s="32"/>
      <c r="D90" s="32"/>
      <c r="E90" s="32"/>
      <c r="F90" s="32"/>
      <c r="G90" s="23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>
        <f>(VLOOKUP($H$8,Prices[#All],2,FALSE)*H90)+(VLOOKUP($I$8,Prices[#All],2,FALSE)*I90)+(VLOOKUP($J$8,Prices[#All],2,FALSE)*J90)+(VLOOKUP($K$8,Prices[#All],2,FALSE)*K90)+(VLOOKUP($L$8,Prices[#All],2,FALSE)*L90)+(VLOOKUP($M$8,Prices[#All],2,FALSE)*M90)+(VLOOKUP($N$8,Prices[#All],2,FALSE)*N90)+(VLOOKUP($T$8,Prices[#All],2,FALSE)*T90)+(VLOOKUP($U$8,Prices[#All],2,FALSE)*U90)+(VLOOKUP($V$8,Prices[#All],2,FALSE)*V90)+(VLOOKUP($W$8,Prices[#All],2,FALSE)*W90)+(VLOOKUP($X$8,Prices[#All],2,FALSE)*X90)+(VLOOKUP($Y$8,Prices[#All],2,FALSE)*Y90)+(VLOOKUP($Z$8,Prices[#All],2,FALSE)*Z90)+(VLOOKUP($AB$8,Prices[#All],2,FALSE)*AB90)+(VLOOKUP($O$8,Prices[#All],2,FALSE)*O90)+(VLOOKUP($P$8,Prices[#All],2,FALSE)*P90)+(VLOOKUP($Q$8,Prices[#All],2,FALSE)*Q90)+(VLOOKUP($R$8,Prices[#All],2,FALSE)*R90)+(VLOOKUP($AA$8,Prices[#All],2,FALSE)*AA90)+(VLOOKUP($S$8,Prices[#All],2,FALSE)*S90)</f>
        <v>0</v>
      </c>
      <c r="AE90" s="26">
        <f t="shared" si="5"/>
        <v>0</v>
      </c>
      <c r="AF90" s="35"/>
      <c r="AG90" s="31"/>
      <c r="AH90" s="36"/>
      <c r="AI90" s="29"/>
      <c r="AJ90" s="31"/>
      <c r="AK90" s="31"/>
      <c r="AL90" s="36"/>
      <c r="AM90" s="31"/>
      <c r="AN90" s="31"/>
      <c r="AO90" s="31"/>
      <c r="AP90" s="31"/>
      <c r="AQ90" s="31"/>
      <c r="AR90" s="31"/>
      <c r="AS90" s="31"/>
      <c r="AT90" s="31"/>
      <c r="AU90" s="45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6">
        <f t="shared" si="7"/>
        <v>0</v>
      </c>
      <c r="AW90" s="30" t="str">
        <f t="shared" si="6"/>
        <v xml:space="preserve"> </v>
      </c>
      <c r="AX90" s="30" t="str">
        <f>IFERROR(IF(VLOOKUP(C90,'Overdue Credits'!$A:$F,4,0)&gt;2,"High Risk Customer",IF(VLOOKUP(C90,'Overdue Credits'!$A:$F,4,0)&gt;0,"Medium Risk Customer","Low Risk Customer")),"Low Risk Customer")</f>
        <v>Low Risk Customer</v>
      </c>
      <c r="AY90" s="31"/>
      <c r="AZ90" s="31"/>
    </row>
    <row r="91" spans="1:52" x14ac:dyDescent="0.3">
      <c r="A91" s="22"/>
      <c r="B91" s="32"/>
      <c r="C91" s="32"/>
      <c r="D91" s="32"/>
      <c r="E91" s="32"/>
      <c r="F91" s="32"/>
      <c r="G91" s="23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>
        <f>(VLOOKUP($H$8,Prices[#All],2,FALSE)*H91)+(VLOOKUP($I$8,Prices[#All],2,FALSE)*I91)+(VLOOKUP($J$8,Prices[#All],2,FALSE)*J91)+(VLOOKUP($K$8,Prices[#All],2,FALSE)*K91)+(VLOOKUP($L$8,Prices[#All],2,FALSE)*L91)+(VLOOKUP($M$8,Prices[#All],2,FALSE)*M91)+(VLOOKUP($N$8,Prices[#All],2,FALSE)*N91)+(VLOOKUP($T$8,Prices[#All],2,FALSE)*T91)+(VLOOKUP($U$8,Prices[#All],2,FALSE)*U91)+(VLOOKUP($V$8,Prices[#All],2,FALSE)*V91)+(VLOOKUP($W$8,Prices[#All],2,FALSE)*W91)+(VLOOKUP($X$8,Prices[#All],2,FALSE)*X91)+(VLOOKUP($Y$8,Prices[#All],2,FALSE)*Y91)+(VLOOKUP($Z$8,Prices[#All],2,FALSE)*Z91)+(VLOOKUP($AB$8,Prices[#All],2,FALSE)*AB91)+(VLOOKUP($O$8,Prices[#All],2,FALSE)*O91)+(VLOOKUP($P$8,Prices[#All],2,FALSE)*P91)+(VLOOKUP($Q$8,Prices[#All],2,FALSE)*Q91)+(VLOOKUP($R$8,Prices[#All],2,FALSE)*R91)+(VLOOKUP($AA$8,Prices[#All],2,FALSE)*AA91)+(VLOOKUP($S$8,Prices[#All],2,FALSE)*S91)</f>
        <v>0</v>
      </c>
      <c r="AE91" s="26">
        <f t="shared" si="5"/>
        <v>0</v>
      </c>
      <c r="AF91" s="35"/>
      <c r="AG91" s="31"/>
      <c r="AH91" s="36"/>
      <c r="AI91" s="29"/>
      <c r="AJ91" s="31"/>
      <c r="AK91" s="31"/>
      <c r="AL91" s="36"/>
      <c r="AM91" s="31"/>
      <c r="AN91" s="31"/>
      <c r="AO91" s="31"/>
      <c r="AP91" s="31"/>
      <c r="AQ91" s="36"/>
      <c r="AR91" s="31"/>
      <c r="AS91" s="31"/>
      <c r="AT91" s="31"/>
      <c r="AU91" s="45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6">
        <f t="shared" si="7"/>
        <v>0</v>
      </c>
      <c r="AW91" s="30" t="str">
        <f t="shared" si="6"/>
        <v xml:space="preserve"> </v>
      </c>
      <c r="AX91" s="30" t="str">
        <f>IFERROR(IF(VLOOKUP(C91,'Overdue Credits'!$A:$F,4,0)&gt;2,"High Risk Customer",IF(VLOOKUP(C91,'Overdue Credits'!$A:$F,4,0)&gt;0,"Medium Risk Customer","Low Risk Customer")),"Low Risk Customer")</f>
        <v>Low Risk Customer</v>
      </c>
      <c r="AY91" s="31"/>
      <c r="AZ91" s="31"/>
    </row>
    <row r="92" spans="1:52" x14ac:dyDescent="0.3">
      <c r="A92" s="22"/>
      <c r="B92" s="32"/>
      <c r="C92" s="32"/>
      <c r="D92" s="32"/>
      <c r="E92" s="32"/>
      <c r="F92" s="32"/>
      <c r="G92" s="23">
        <f t="shared" si="4"/>
        <v>0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>
        <f>(VLOOKUP($H$8,Prices[#All],2,FALSE)*H92)+(VLOOKUP($I$8,Prices[#All],2,FALSE)*I92)+(VLOOKUP($J$8,Prices[#All],2,FALSE)*J92)+(VLOOKUP($K$8,Prices[#All],2,FALSE)*K92)+(VLOOKUP($L$8,Prices[#All],2,FALSE)*L92)+(VLOOKUP($M$8,Prices[#All],2,FALSE)*M92)+(VLOOKUP($N$8,Prices[#All],2,FALSE)*N92)+(VLOOKUP($T$8,Prices[#All],2,FALSE)*T92)+(VLOOKUP($U$8,Prices[#All],2,FALSE)*U92)+(VLOOKUP($V$8,Prices[#All],2,FALSE)*V92)+(VLOOKUP($W$8,Prices[#All],2,FALSE)*W92)+(VLOOKUP($X$8,Prices[#All],2,FALSE)*X92)+(VLOOKUP($Y$8,Prices[#All],2,FALSE)*Y92)+(VLOOKUP($Z$8,Prices[#All],2,FALSE)*Z92)+(VLOOKUP($AB$8,Prices[#All],2,FALSE)*AB92)+(VLOOKUP($O$8,Prices[#All],2,FALSE)*O92)+(VLOOKUP($P$8,Prices[#All],2,FALSE)*P92)+(VLOOKUP($Q$8,Prices[#All],2,FALSE)*Q92)+(VLOOKUP($R$8,Prices[#All],2,FALSE)*R92)+(VLOOKUP($AA$8,Prices[#All],2,FALSE)*AA92)+(VLOOKUP($S$8,Prices[#All],2,FALSE)*S92)</f>
        <v>0</v>
      </c>
      <c r="AE92" s="26">
        <f t="shared" si="5"/>
        <v>0</v>
      </c>
      <c r="AF92" s="35"/>
      <c r="AG92" s="31"/>
      <c r="AH92" s="36"/>
      <c r="AI92" s="29"/>
      <c r="AJ92" s="31"/>
      <c r="AK92" s="31"/>
      <c r="AL92" s="36"/>
      <c r="AM92" s="31"/>
      <c r="AN92" s="31"/>
      <c r="AO92" s="31"/>
      <c r="AP92" s="31"/>
      <c r="AQ92" s="31"/>
      <c r="AR92" s="31"/>
      <c r="AS92" s="31"/>
      <c r="AT92" s="31"/>
      <c r="AU92" s="45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6">
        <f t="shared" si="7"/>
        <v>0</v>
      </c>
      <c r="AW92" s="30" t="str">
        <f t="shared" si="6"/>
        <v xml:space="preserve"> </v>
      </c>
      <c r="AX92" s="30" t="str">
        <f>IFERROR(IF(VLOOKUP(C92,'Overdue Credits'!$A:$F,4,0)&gt;2,"High Risk Customer",IF(VLOOKUP(C92,'Overdue Credits'!$A:$F,4,0)&gt;0,"Medium Risk Customer","Low Risk Customer")),"Low Risk Customer")</f>
        <v>Low Risk Customer</v>
      </c>
      <c r="AY92" s="31"/>
      <c r="AZ92" s="31"/>
    </row>
    <row r="93" spans="1:52" x14ac:dyDescent="0.3">
      <c r="A93" s="22"/>
      <c r="B93" s="32"/>
      <c r="C93" s="32"/>
      <c r="D93" s="32"/>
      <c r="E93" s="32"/>
      <c r="F93" s="32"/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Prices[#All],2,FALSE)*H93)+(VLOOKUP($I$8,Prices[#All],2,FALSE)*I93)+(VLOOKUP($J$8,Prices[#All],2,FALSE)*J93)+(VLOOKUP($K$8,Prices[#All],2,FALSE)*K93)+(VLOOKUP($L$8,Prices[#All],2,FALSE)*L93)+(VLOOKUP($M$8,Prices[#All],2,FALSE)*M93)+(VLOOKUP($N$8,Prices[#All],2,FALSE)*N93)+(VLOOKUP($T$8,Prices[#All],2,FALSE)*T93)+(VLOOKUP($U$8,Prices[#All],2,FALSE)*U93)+(VLOOKUP($V$8,Prices[#All],2,FALSE)*V93)+(VLOOKUP($W$8,Prices[#All],2,FALSE)*W93)+(VLOOKUP($X$8,Prices[#All],2,FALSE)*X93)+(VLOOKUP($Y$8,Prices[#All],2,FALSE)*Y93)+(VLOOKUP($Z$8,Prices[#All],2,FALSE)*Z93)+(VLOOKUP($AB$8,Prices[#All],2,FALSE)*AB93)+(VLOOKUP($O$8,Prices[#All],2,FALSE)*O93)+(VLOOKUP($P$8,Prices[#All],2,FALSE)*P93)+(VLOOKUP($Q$8,Prices[#All],2,FALSE)*Q93)+(VLOOKUP($R$8,Prices[#All],2,FALSE)*R93)+(VLOOKUP($AA$8,Prices[#All],2,FALSE)*AA93)+(VLOOKUP($S$8,Prices[#All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45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6">
        <f t="shared" si="7"/>
        <v>0</v>
      </c>
      <c r="AW93" s="30" t="str">
        <f t="shared" si="6"/>
        <v xml:space="preserve"> </v>
      </c>
      <c r="AX93" s="30" t="str">
        <f>IFERROR(IF(VLOOKUP(C93,'Overdue Credits'!$A:$F,4,0)&gt;2,"High Risk Customer",IF(VLOOKUP(C93,'Overdue Credits'!$A:$F,4,0)&gt;0,"Medium Risk Customer","Low Risk Customer")),"Low Risk Customer")</f>
        <v>Low Risk Customer</v>
      </c>
      <c r="AY93" s="31"/>
      <c r="AZ93" s="31"/>
    </row>
    <row r="94" spans="1:52" x14ac:dyDescent="0.3">
      <c r="A94" s="22"/>
      <c r="B94" s="32"/>
      <c r="C94" s="32"/>
      <c r="D94" s="32"/>
      <c r="E94" s="32"/>
      <c r="F94" s="32"/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Prices[#All],2,FALSE)*H94)+(VLOOKUP($I$8,Prices[#All],2,FALSE)*I94)+(VLOOKUP($J$8,Prices[#All],2,FALSE)*J94)+(VLOOKUP($K$8,Prices[#All],2,FALSE)*K94)+(VLOOKUP($L$8,Prices[#All],2,FALSE)*L94)+(VLOOKUP($M$8,Prices[#All],2,FALSE)*M94)+(VLOOKUP($N$8,Prices[#All],2,FALSE)*N94)+(VLOOKUP($T$8,Prices[#All],2,FALSE)*T94)+(VLOOKUP($U$8,Prices[#All],2,FALSE)*U94)+(VLOOKUP($V$8,Prices[#All],2,FALSE)*V94)+(VLOOKUP($W$8,Prices[#All],2,FALSE)*W94)+(VLOOKUP($X$8,Prices[#All],2,FALSE)*X94)+(VLOOKUP($Y$8,Prices[#All],2,FALSE)*Y94)+(VLOOKUP($Z$8,Prices[#All],2,FALSE)*Z94)+(VLOOKUP($AB$8,Prices[#All],2,FALSE)*AB94)+(VLOOKUP($O$8,Prices[#All],2,FALSE)*O94)+(VLOOKUP($P$8,Prices[#All],2,FALSE)*P94)+(VLOOKUP($Q$8,Prices[#All],2,FALSE)*Q94)+(VLOOKUP($R$8,Prices[#All],2,FALSE)*R94)+(VLOOKUP($AA$8,Prices[#All],2,FALSE)*AA94)+(VLOOKUP($S$8,Prices[#All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45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6">
        <f t="shared" si="7"/>
        <v>0</v>
      </c>
      <c r="AW94" s="30" t="str">
        <f t="shared" si="6"/>
        <v xml:space="preserve"> </v>
      </c>
      <c r="AX94" s="30" t="str">
        <f>IFERROR(IF(VLOOKUP(C94,'Overdue Credits'!$A:$F,4,0)&gt;2,"High Risk Customer",IF(VLOOKUP(C94,'Overdue Credits'!$A:$F,4,0)&gt;0,"Medium Risk Customer","Low Risk Customer")),"Low Risk Customer")</f>
        <v>Low Risk Customer</v>
      </c>
      <c r="AY94" s="31"/>
      <c r="AZ94" s="31"/>
    </row>
    <row r="95" spans="1:52" x14ac:dyDescent="0.3">
      <c r="A95" s="22"/>
      <c r="B95" s="32"/>
      <c r="C95" s="32"/>
      <c r="D95" s="32"/>
      <c r="E95" s="32"/>
      <c r="F95" s="32"/>
      <c r="G95" s="23">
        <f t="shared" si="4"/>
        <v>0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>
        <f>(VLOOKUP($H$8,Prices[#All],2,FALSE)*H95)+(VLOOKUP($I$8,Prices[#All],2,FALSE)*I95)+(VLOOKUP($J$8,Prices[#All],2,FALSE)*J95)+(VLOOKUP($K$8,Prices[#All],2,FALSE)*K95)+(VLOOKUP($L$8,Prices[#All],2,FALSE)*L95)+(VLOOKUP($M$8,Prices[#All],2,FALSE)*M95)+(VLOOKUP($N$8,Prices[#All],2,FALSE)*N95)+(VLOOKUP($T$8,Prices[#All],2,FALSE)*T95)+(VLOOKUP($U$8,Prices[#All],2,FALSE)*U95)+(VLOOKUP($V$8,Prices[#All],2,FALSE)*V95)+(VLOOKUP($W$8,Prices[#All],2,FALSE)*W95)+(VLOOKUP($X$8,Prices[#All],2,FALSE)*X95)+(VLOOKUP($Y$8,Prices[#All],2,FALSE)*Y95)+(VLOOKUP($Z$8,Prices[#All],2,FALSE)*Z95)+(VLOOKUP($AB$8,Prices[#All],2,FALSE)*AB95)+(VLOOKUP($O$8,Prices[#All],2,FALSE)*O95)+(VLOOKUP($P$8,Prices[#All],2,FALSE)*P95)+(VLOOKUP($Q$8,Prices[#All],2,FALSE)*Q95)+(VLOOKUP($R$8,Prices[#All],2,FALSE)*R95)+(VLOOKUP($AA$8,Prices[#All],2,FALSE)*AA95)+(VLOOKUP($S$8,Prices[#All],2,FALSE)*S95)</f>
        <v>0</v>
      </c>
      <c r="AE95" s="26">
        <f t="shared" si="5"/>
        <v>0</v>
      </c>
      <c r="AF95" s="35"/>
      <c r="AG95" s="31"/>
      <c r="AH95" s="36"/>
      <c r="AI95" s="29"/>
      <c r="AJ95" s="31"/>
      <c r="AK95" s="31"/>
      <c r="AL95" s="36"/>
      <c r="AM95" s="31"/>
      <c r="AN95" s="31"/>
      <c r="AO95" s="31"/>
      <c r="AP95" s="31"/>
      <c r="AQ95" s="31"/>
      <c r="AR95" s="31"/>
      <c r="AS95" s="31"/>
      <c r="AT95" s="31"/>
      <c r="AU95" s="45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6">
        <f t="shared" si="7"/>
        <v>0</v>
      </c>
      <c r="AW95" s="30" t="str">
        <f t="shared" si="6"/>
        <v xml:space="preserve"> </v>
      </c>
      <c r="AX95" s="30" t="str">
        <f>IFERROR(IF(VLOOKUP(C95,'Overdue Credits'!$A:$F,4,0)&gt;2,"High Risk Customer",IF(VLOOKUP(C95,'Overdue Credits'!$A:$F,4,0)&gt;0,"Medium Risk Customer","Low Risk Customer")),"Low Risk Customer")</f>
        <v>Low Risk Customer</v>
      </c>
      <c r="AY95" s="31"/>
      <c r="AZ95" s="31"/>
    </row>
    <row r="96" spans="1:52" x14ac:dyDescent="0.3">
      <c r="A96" s="22"/>
      <c r="B96" s="32"/>
      <c r="C96" s="32"/>
      <c r="D96" s="32"/>
      <c r="E96" s="32"/>
      <c r="F96" s="32"/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Prices[#All],2,FALSE)*H96)+(VLOOKUP($I$8,Prices[#All],2,FALSE)*I96)+(VLOOKUP($J$8,Prices[#All],2,FALSE)*J96)+(VLOOKUP($K$8,Prices[#All],2,FALSE)*K96)+(VLOOKUP($L$8,Prices[#All],2,FALSE)*L96)+(VLOOKUP($M$8,Prices[#All],2,FALSE)*M96)+(VLOOKUP($N$8,Prices[#All],2,FALSE)*N96)+(VLOOKUP($T$8,Prices[#All],2,FALSE)*T96)+(VLOOKUP($U$8,Prices[#All],2,FALSE)*U96)+(VLOOKUP($V$8,Prices[#All],2,FALSE)*V96)+(VLOOKUP($W$8,Prices[#All],2,FALSE)*W96)+(VLOOKUP($X$8,Prices[#All],2,FALSE)*X96)+(VLOOKUP($Y$8,Prices[#All],2,FALSE)*Y96)+(VLOOKUP($Z$8,Prices[#All],2,FALSE)*Z96)+(VLOOKUP($AB$8,Prices[#All],2,FALSE)*AB96)+(VLOOKUP($O$8,Prices[#All],2,FALSE)*O96)+(VLOOKUP($P$8,Prices[#All],2,FALSE)*P96)+(VLOOKUP($Q$8,Prices[#All],2,FALSE)*Q96)+(VLOOKUP($R$8,Prices[#All],2,FALSE)*R96)+(VLOOKUP($AA$8,Prices[#All],2,FALSE)*AA96)+(VLOOKUP($S$8,Prices[#All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45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6">
        <f t="shared" si="7"/>
        <v>0</v>
      </c>
      <c r="AW96" s="30" t="str">
        <f t="shared" si="6"/>
        <v xml:space="preserve"> </v>
      </c>
      <c r="AX96" s="30" t="str">
        <f>IFERROR(IF(VLOOKUP(C96,'Overdue Credits'!$A:$F,4,0)&gt;2,"High Risk Customer",IF(VLOOKUP(C96,'Overdue Credits'!$A:$F,4,0)&gt;0,"Medium Risk Customer","Low Risk Customer")),"Low Risk Customer")</f>
        <v>Low Risk Customer</v>
      </c>
      <c r="AY96" s="31"/>
      <c r="AZ96" s="31"/>
    </row>
    <row r="97" spans="1:52" x14ac:dyDescent="0.3">
      <c r="A97" s="22"/>
      <c r="B97" s="32"/>
      <c r="C97" s="32"/>
      <c r="D97" s="32"/>
      <c r="E97" s="32"/>
      <c r="F97" s="32"/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Prices[#All],2,FALSE)*H97)+(VLOOKUP($I$8,Prices[#All],2,FALSE)*I97)+(VLOOKUP($J$8,Prices[#All],2,FALSE)*J97)+(VLOOKUP($K$8,Prices[#All],2,FALSE)*K97)+(VLOOKUP($L$8,Prices[#All],2,FALSE)*L97)+(VLOOKUP($M$8,Prices[#All],2,FALSE)*M97)+(VLOOKUP($N$8,Prices[#All],2,FALSE)*N97)+(VLOOKUP($T$8,Prices[#All],2,FALSE)*T97)+(VLOOKUP($U$8,Prices[#All],2,FALSE)*U97)+(VLOOKUP($V$8,Prices[#All],2,FALSE)*V97)+(VLOOKUP($W$8,Prices[#All],2,FALSE)*W97)+(VLOOKUP($X$8,Prices[#All],2,FALSE)*X97)+(VLOOKUP($Y$8,Prices[#All],2,FALSE)*Y97)+(VLOOKUP($Z$8,Prices[#All],2,FALSE)*Z97)+(VLOOKUP($AB$8,Prices[#All],2,FALSE)*AB97)+(VLOOKUP($O$8,Prices[#All],2,FALSE)*O97)+(VLOOKUP($P$8,Prices[#All],2,FALSE)*P97)+(VLOOKUP($Q$8,Prices[#All],2,FALSE)*Q97)+(VLOOKUP($R$8,Prices[#All],2,FALSE)*R97)+(VLOOKUP($AA$8,Prices[#All],2,FALSE)*AA97)+(VLOOKUP($S$8,Prices[#All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45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6">
        <f t="shared" si="7"/>
        <v>0</v>
      </c>
      <c r="AW97" s="30" t="str">
        <f t="shared" si="6"/>
        <v xml:space="preserve"> </v>
      </c>
      <c r="AX97" s="30" t="str">
        <f>IFERROR(IF(VLOOKUP(C97,'Overdue Credits'!$A:$F,4,0)&gt;2,"High Risk Customer",IF(VLOOKUP(C97,'Overdue Credits'!$A:$F,4,0)&gt;0,"Medium Risk Customer","Low Risk Customer")),"Low Risk Customer")</f>
        <v>Low Risk Customer</v>
      </c>
      <c r="AY97" s="31"/>
      <c r="AZ97" s="31"/>
    </row>
    <row r="98" spans="1:52" x14ac:dyDescent="0.3">
      <c r="A98" s="22"/>
      <c r="B98" s="32"/>
      <c r="C98" s="32"/>
      <c r="D98" s="32"/>
      <c r="E98" s="32"/>
      <c r="F98" s="32"/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Prices[#All],2,FALSE)*H98)+(VLOOKUP($I$8,Prices[#All],2,FALSE)*I98)+(VLOOKUP($J$8,Prices[#All],2,FALSE)*J98)+(VLOOKUP($K$8,Prices[#All],2,FALSE)*K98)+(VLOOKUP($L$8,Prices[#All],2,FALSE)*L98)+(VLOOKUP($M$8,Prices[#All],2,FALSE)*M98)+(VLOOKUP($N$8,Prices[#All],2,FALSE)*N98)+(VLOOKUP($T$8,Prices[#All],2,FALSE)*T98)+(VLOOKUP($U$8,Prices[#All],2,FALSE)*U98)+(VLOOKUP($V$8,Prices[#All],2,FALSE)*V98)+(VLOOKUP($W$8,Prices[#All],2,FALSE)*W98)+(VLOOKUP($X$8,Prices[#All],2,FALSE)*X98)+(VLOOKUP($Y$8,Prices[#All],2,FALSE)*Y98)+(VLOOKUP($Z$8,Prices[#All],2,FALSE)*Z98)+(VLOOKUP($AB$8,Prices[#All],2,FALSE)*AB98)+(VLOOKUP($O$8,Prices[#All],2,FALSE)*O98)+(VLOOKUP($P$8,Prices[#All],2,FALSE)*P98)+(VLOOKUP($Q$8,Prices[#All],2,FALSE)*Q98)+(VLOOKUP($R$8,Prices[#All],2,FALSE)*R98)+(VLOOKUP($AA$8,Prices[#All],2,FALSE)*AA98)+(VLOOKUP($S$8,Prices[#All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45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6">
        <f t="shared" si="7"/>
        <v>0</v>
      </c>
      <c r="AW98" s="30" t="str">
        <f t="shared" si="6"/>
        <v xml:space="preserve"> </v>
      </c>
      <c r="AX98" s="30" t="str">
        <f>IFERROR(IF(VLOOKUP(C98,'Overdue Credits'!$A:$F,4,0)&gt;2,"High Risk Customer",IF(VLOOKUP(C98,'Overdue Credits'!$A:$F,4,0)&gt;0,"Medium Risk Customer","Low Risk Customer")),"Low Risk Customer")</f>
        <v>Low Risk Customer</v>
      </c>
      <c r="AY98" s="31"/>
      <c r="AZ98" s="31"/>
    </row>
    <row r="99" spans="1:52" x14ac:dyDescent="0.3">
      <c r="A99" s="22"/>
      <c r="B99" s="32"/>
      <c r="C99" s="32"/>
      <c r="D99" s="32"/>
      <c r="E99" s="32"/>
      <c r="F99" s="32"/>
      <c r="G99" s="23">
        <f t="shared" si="4"/>
        <v>0</v>
      </c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>
        <f>(VLOOKUP($H$8,Prices[#All],2,FALSE)*H99)+(VLOOKUP($I$8,Prices[#All],2,FALSE)*I99)+(VLOOKUP($J$8,Prices[#All],2,FALSE)*J99)+(VLOOKUP($K$8,Prices[#All],2,FALSE)*K99)+(VLOOKUP($L$8,Prices[#All],2,FALSE)*L99)+(VLOOKUP($M$8,Prices[#All],2,FALSE)*M99)+(VLOOKUP($N$8,Prices[#All],2,FALSE)*N99)+(VLOOKUP($T$8,Prices[#All],2,FALSE)*T99)+(VLOOKUP($U$8,Prices[#All],2,FALSE)*U99)+(VLOOKUP($V$8,Prices[#All],2,FALSE)*V99)+(VLOOKUP($W$8,Prices[#All],2,FALSE)*W99)+(VLOOKUP($X$8,Prices[#All],2,FALSE)*X99)+(VLOOKUP($Y$8,Prices[#All],2,FALSE)*Y99)+(VLOOKUP($Z$8,Prices[#All],2,FALSE)*Z99)+(VLOOKUP($AB$8,Prices[#All],2,FALSE)*AB99)+(VLOOKUP($O$8,Prices[#All],2,FALSE)*O99)+(VLOOKUP($P$8,Prices[#All],2,FALSE)*P99)+(VLOOKUP($Q$8,Prices[#All],2,FALSE)*Q99)+(VLOOKUP($R$8,Prices[#All],2,FALSE)*R99)+(VLOOKUP($AA$8,Prices[#All],2,FALSE)*AA99)+(VLOOKUP($S$8,Prices[#All],2,FALSE)*S99)</f>
        <v>0</v>
      </c>
      <c r="AE99" s="26">
        <f t="shared" si="5"/>
        <v>0</v>
      </c>
      <c r="AF99" s="35"/>
      <c r="AG99" s="31"/>
      <c r="AH99" s="36"/>
      <c r="AI99" s="29"/>
      <c r="AJ99" s="31"/>
      <c r="AK99" s="31"/>
      <c r="AL99" s="36"/>
      <c r="AM99" s="31"/>
      <c r="AN99" s="31"/>
      <c r="AO99" s="31"/>
      <c r="AP99" s="31"/>
      <c r="AQ99" s="31"/>
      <c r="AR99" s="31"/>
      <c r="AS99" s="31"/>
      <c r="AT99" s="31"/>
      <c r="AU99" s="45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6">
        <f t="shared" si="7"/>
        <v>0</v>
      </c>
      <c r="AW99" s="30" t="str">
        <f t="shared" si="6"/>
        <v xml:space="preserve"> </v>
      </c>
      <c r="AX99" s="30" t="str">
        <f>IFERROR(IF(VLOOKUP(C99,'Overdue Credits'!$A:$F,4,0)&gt;2,"High Risk Customer",IF(VLOOKUP(C99,'Overdue Credits'!$A:$F,4,0)&gt;0,"Medium Risk Customer","Low Risk Customer")),"Low Risk Customer")</f>
        <v>Low Risk Customer</v>
      </c>
      <c r="AY99" s="31"/>
      <c r="AZ99" s="31"/>
    </row>
    <row r="100" spans="1:52" x14ac:dyDescent="0.3">
      <c r="A100" s="22"/>
      <c r="B100" s="32"/>
      <c r="C100" s="32"/>
      <c r="D100" s="32"/>
      <c r="E100" s="32"/>
      <c r="F100" s="32"/>
      <c r="G100" s="23">
        <f t="shared" si="4"/>
        <v>0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>
        <f>(VLOOKUP($H$8,Prices[#All],2,FALSE)*H100)+(VLOOKUP($I$8,Prices[#All],2,FALSE)*I100)+(VLOOKUP($J$8,Prices[#All],2,FALSE)*J100)+(VLOOKUP($K$8,Prices[#All],2,FALSE)*K100)+(VLOOKUP($L$8,Prices[#All],2,FALSE)*L100)+(VLOOKUP($M$8,Prices[#All],2,FALSE)*M100)+(VLOOKUP($N$8,Prices[#All],2,FALSE)*N100)+(VLOOKUP($T$8,Prices[#All],2,FALSE)*T100)+(VLOOKUP($U$8,Prices[#All],2,FALSE)*U100)+(VLOOKUP($V$8,Prices[#All],2,FALSE)*V100)+(VLOOKUP($W$8,Prices[#All],2,FALSE)*W100)+(VLOOKUP($X$8,Prices[#All],2,FALSE)*X100)+(VLOOKUP($Y$8,Prices[#All],2,FALSE)*Y100)+(VLOOKUP($Z$8,Prices[#All],2,FALSE)*Z100)+(VLOOKUP($AB$8,Prices[#All],2,FALSE)*AB100)+(VLOOKUP($O$8,Prices[#All],2,FALSE)*O100)+(VLOOKUP($P$8,Prices[#All],2,FALSE)*P100)+(VLOOKUP($Q$8,Prices[#All],2,FALSE)*Q100)+(VLOOKUP($R$8,Prices[#All],2,FALSE)*R100)+(VLOOKUP($AA$8,Prices[#All],2,FALSE)*AA100)+(VLOOKUP($S$8,Prices[#All],2,FALSE)*S100)</f>
        <v>0</v>
      </c>
      <c r="AE100" s="26">
        <f t="shared" si="5"/>
        <v>0</v>
      </c>
      <c r="AF100" s="35"/>
      <c r="AG100" s="31"/>
      <c r="AH100" s="36"/>
      <c r="AI100" s="29"/>
      <c r="AJ100" s="31"/>
      <c r="AK100" s="31"/>
      <c r="AL100" s="36"/>
      <c r="AM100" s="31"/>
      <c r="AN100" s="31"/>
      <c r="AO100" s="31"/>
      <c r="AP100" s="31"/>
      <c r="AQ100" s="31"/>
      <c r="AR100" s="31"/>
      <c r="AS100" s="31"/>
      <c r="AT100" s="31"/>
      <c r="AU100" s="45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6">
        <f t="shared" si="7"/>
        <v>0</v>
      </c>
      <c r="AW100" s="30" t="str">
        <f t="shared" si="6"/>
        <v xml:space="preserve"> </v>
      </c>
      <c r="AX100" s="30" t="str">
        <f>IFERROR(IF(VLOOKUP(C100,'Overdue Credits'!$A:$F,4,0)&gt;2,"High Risk Customer",IF(VLOOKUP(C100,'Overdue Credits'!$A:$F,4,0)&gt;0,"Medium Risk Customer","Low Risk Customer")),"Low Risk Customer")</f>
        <v>Low Risk Customer</v>
      </c>
      <c r="AY100" s="31"/>
      <c r="AZ100" s="31"/>
    </row>
    <row r="101" spans="1:52" x14ac:dyDescent="0.3">
      <c r="A101" s="22"/>
      <c r="B101" s="32"/>
      <c r="C101" s="32"/>
      <c r="D101" s="32"/>
      <c r="E101" s="32"/>
      <c r="F101" s="32"/>
      <c r="G101" s="23">
        <f t="shared" si="4"/>
        <v>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>
        <f>(VLOOKUP($H$8,Prices[#All],2,FALSE)*H101)+(VLOOKUP($I$8,Prices[#All],2,FALSE)*I101)+(VLOOKUP($J$8,Prices[#All],2,FALSE)*J101)+(VLOOKUP($K$8,Prices[#All],2,FALSE)*K101)+(VLOOKUP($L$8,Prices[#All],2,FALSE)*L101)+(VLOOKUP($M$8,Prices[#All],2,FALSE)*M101)+(VLOOKUP($N$8,Prices[#All],2,FALSE)*N101)+(VLOOKUP($T$8,Prices[#All],2,FALSE)*T101)+(VLOOKUP($U$8,Prices[#All],2,FALSE)*U101)+(VLOOKUP($V$8,Prices[#All],2,FALSE)*V101)+(VLOOKUP($W$8,Prices[#All],2,FALSE)*W101)+(VLOOKUP($X$8,Prices[#All],2,FALSE)*X101)+(VLOOKUP($Y$8,Prices[#All],2,FALSE)*Y101)+(VLOOKUP($Z$8,Prices[#All],2,FALSE)*Z101)+(VLOOKUP($AB$8,Prices[#All],2,FALSE)*AB101)+(VLOOKUP($O$8,Prices[#All],2,FALSE)*O101)+(VLOOKUP($P$8,Prices[#All],2,FALSE)*P101)+(VLOOKUP($Q$8,Prices[#All],2,FALSE)*Q101)+(VLOOKUP($R$8,Prices[#All],2,FALSE)*R101)+(VLOOKUP($AA$8,Prices[#All],2,FALSE)*AA101)+(VLOOKUP($S$8,Prices[#All],2,FALSE)*S101)</f>
        <v>0</v>
      </c>
      <c r="AE101" s="26">
        <f t="shared" si="5"/>
        <v>0</v>
      </c>
      <c r="AF101" s="35"/>
      <c r="AG101" s="31"/>
      <c r="AH101" s="36"/>
      <c r="AI101" s="29"/>
      <c r="AJ101" s="31"/>
      <c r="AK101" s="31"/>
      <c r="AL101" s="36"/>
      <c r="AM101" s="31"/>
      <c r="AN101" s="31"/>
      <c r="AO101" s="31"/>
      <c r="AP101" s="31"/>
      <c r="AQ101" s="31"/>
      <c r="AR101" s="31"/>
      <c r="AS101" s="31"/>
      <c r="AT101" s="31"/>
      <c r="AU101" s="45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6">
        <f t="shared" si="7"/>
        <v>0</v>
      </c>
      <c r="AW101" s="30" t="str">
        <f t="shared" si="6"/>
        <v xml:space="preserve"> </v>
      </c>
      <c r="AX101" s="30" t="str">
        <f>IFERROR(IF(VLOOKUP(C101,'Overdue Credits'!$A:$F,4,0)&gt;2,"High Risk Customer",IF(VLOOKUP(C101,'Overdue Credits'!$A:$F,4,0)&gt;0,"Medium Risk Customer","Low Risk Customer")),"Low Risk Customer")</f>
        <v>Low Risk Customer</v>
      </c>
      <c r="AY101" s="31"/>
      <c r="AZ101" s="31"/>
    </row>
    <row r="102" spans="1:52" x14ac:dyDescent="0.3">
      <c r="A102" s="22"/>
      <c r="B102" s="32"/>
      <c r="C102" s="32"/>
      <c r="D102" s="32"/>
      <c r="E102" s="32"/>
      <c r="F102" s="32"/>
      <c r="G102" s="23">
        <f t="shared" si="4"/>
        <v>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>
        <f>(VLOOKUP($H$8,Prices[#All],2,FALSE)*H102)+(VLOOKUP($I$8,Prices[#All],2,FALSE)*I102)+(VLOOKUP($J$8,Prices[#All],2,FALSE)*J102)+(VLOOKUP($K$8,Prices[#All],2,FALSE)*K102)+(VLOOKUP($L$8,Prices[#All],2,FALSE)*L102)+(VLOOKUP($M$8,Prices[#All],2,FALSE)*M102)+(VLOOKUP($N$8,Prices[#All],2,FALSE)*N102)+(VLOOKUP($T$8,Prices[#All],2,FALSE)*T102)+(VLOOKUP($U$8,Prices[#All],2,FALSE)*U102)+(VLOOKUP($V$8,Prices[#All],2,FALSE)*V102)+(VLOOKUP($W$8,Prices[#All],2,FALSE)*W102)+(VLOOKUP($X$8,Prices[#All],2,FALSE)*X102)+(VLOOKUP($Y$8,Prices[#All],2,FALSE)*Y102)+(VLOOKUP($Z$8,Prices[#All],2,FALSE)*Z102)+(VLOOKUP($AB$8,Prices[#All],2,FALSE)*AB102)+(VLOOKUP($O$8,Prices[#All],2,FALSE)*O102)+(VLOOKUP($P$8,Prices[#All],2,FALSE)*P102)+(VLOOKUP($Q$8,Prices[#All],2,FALSE)*Q102)+(VLOOKUP($R$8,Prices[#All],2,FALSE)*R102)+(VLOOKUP($AA$8,Prices[#All],2,FALSE)*AA102)+(VLOOKUP($S$8,Prices[#All],2,FALSE)*S102)</f>
        <v>0</v>
      </c>
      <c r="AE102" s="26">
        <f t="shared" si="5"/>
        <v>0</v>
      </c>
      <c r="AF102" s="35"/>
      <c r="AG102" s="31"/>
      <c r="AH102" s="36"/>
      <c r="AI102" s="29"/>
      <c r="AJ102" s="31"/>
      <c r="AK102" s="31"/>
      <c r="AL102" s="36"/>
      <c r="AM102" s="31"/>
      <c r="AN102" s="31"/>
      <c r="AO102" s="31"/>
      <c r="AP102" s="31"/>
      <c r="AQ102" s="31"/>
      <c r="AR102" s="31"/>
      <c r="AS102" s="31"/>
      <c r="AT102" s="31"/>
      <c r="AU102" s="45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6">
        <f t="shared" si="7"/>
        <v>0</v>
      </c>
      <c r="AW102" s="30" t="str">
        <f t="shared" si="6"/>
        <v xml:space="preserve"> </v>
      </c>
      <c r="AX102" s="30" t="str">
        <f>IFERROR(IF(VLOOKUP(C102,'Overdue Credits'!$A:$F,4,0)&gt;2,"High Risk Customer",IF(VLOOKUP(C102,'Overdue Credits'!$A:$F,4,0)&gt;0,"Medium Risk Customer","Low Risk Customer")),"Low Risk Customer")</f>
        <v>Low Risk Customer</v>
      </c>
      <c r="AY102" s="31"/>
      <c r="AZ102" s="31"/>
    </row>
    <row r="103" spans="1:52" x14ac:dyDescent="0.3">
      <c r="A103" s="22"/>
      <c r="B103" s="32"/>
      <c r="C103" s="32"/>
      <c r="D103" s="32"/>
      <c r="E103" s="32"/>
      <c r="F103" s="32"/>
      <c r="G103" s="23">
        <f t="shared" si="4"/>
        <v>0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>
        <f>(VLOOKUP($H$8,Prices[#All],2,FALSE)*H103)+(VLOOKUP($I$8,Prices[#All],2,FALSE)*I103)+(VLOOKUP($J$8,Prices[#All],2,FALSE)*J103)+(VLOOKUP($K$8,Prices[#All],2,FALSE)*K103)+(VLOOKUP($L$8,Prices[#All],2,FALSE)*L103)+(VLOOKUP($M$8,Prices[#All],2,FALSE)*M103)+(VLOOKUP($N$8,Prices[#All],2,FALSE)*N103)+(VLOOKUP($T$8,Prices[#All],2,FALSE)*T103)+(VLOOKUP($U$8,Prices[#All],2,FALSE)*U103)+(VLOOKUP($V$8,Prices[#All],2,FALSE)*V103)+(VLOOKUP($W$8,Prices[#All],2,FALSE)*W103)+(VLOOKUP($X$8,Prices[#All],2,FALSE)*X103)+(VLOOKUP($Y$8,Prices[#All],2,FALSE)*Y103)+(VLOOKUP($Z$8,Prices[#All],2,FALSE)*Z103)+(VLOOKUP($AB$8,Prices[#All],2,FALSE)*AB103)+(VLOOKUP($O$8,Prices[#All],2,FALSE)*O103)+(VLOOKUP($P$8,Prices[#All],2,FALSE)*P103)+(VLOOKUP($Q$8,Prices[#All],2,FALSE)*Q103)+(VLOOKUP($R$8,Prices[#All],2,FALSE)*R103)+(VLOOKUP($AA$8,Prices[#All],2,FALSE)*AA103)+(VLOOKUP($S$8,Prices[#All],2,FALSE)*S103)</f>
        <v>0</v>
      </c>
      <c r="AE103" s="26">
        <f t="shared" si="5"/>
        <v>0</v>
      </c>
      <c r="AF103" s="35"/>
      <c r="AG103" s="31"/>
      <c r="AH103" s="36"/>
      <c r="AI103" s="29"/>
      <c r="AJ103" s="31"/>
      <c r="AK103" s="31"/>
      <c r="AL103" s="36"/>
      <c r="AM103" s="31"/>
      <c r="AN103" s="31"/>
      <c r="AO103" s="31"/>
      <c r="AP103" s="31"/>
      <c r="AQ103" s="31"/>
      <c r="AR103" s="31"/>
      <c r="AS103" s="31"/>
      <c r="AT103" s="31"/>
      <c r="AU103" s="45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6">
        <f t="shared" si="7"/>
        <v>0</v>
      </c>
      <c r="AW103" s="30" t="str">
        <f t="shared" si="6"/>
        <v xml:space="preserve"> </v>
      </c>
      <c r="AX103" s="30" t="str">
        <f>IFERROR(IF(VLOOKUP(C103,'Overdue Credits'!$A:$F,4,0)&gt;2,"High Risk Customer",IF(VLOOKUP(C103,'Overdue Credits'!$A:$F,4,0)&gt;0,"Medium Risk Customer","Low Risk Customer")),"Low Risk Customer")</f>
        <v>Low Risk Customer</v>
      </c>
      <c r="AY103" s="31"/>
      <c r="AZ103" s="31"/>
    </row>
    <row r="104" spans="1:52" x14ac:dyDescent="0.3">
      <c r="A104" s="22"/>
      <c r="B104" s="32"/>
      <c r="C104" s="32"/>
      <c r="D104" s="32"/>
      <c r="E104" s="32"/>
      <c r="F104" s="32"/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Prices[#All],2,FALSE)*H104)+(VLOOKUP($I$8,Prices[#All],2,FALSE)*I104)+(VLOOKUP($J$8,Prices[#All],2,FALSE)*J104)+(VLOOKUP($K$8,Prices[#All],2,FALSE)*K104)+(VLOOKUP($L$8,Prices[#All],2,FALSE)*L104)+(VLOOKUP($M$8,Prices[#All],2,FALSE)*M104)+(VLOOKUP($N$8,Prices[#All],2,FALSE)*N104)+(VLOOKUP($T$8,Prices[#All],2,FALSE)*T104)+(VLOOKUP($U$8,Prices[#All],2,FALSE)*U104)+(VLOOKUP($V$8,Prices[#All],2,FALSE)*V104)+(VLOOKUP($W$8,Prices[#All],2,FALSE)*W104)+(VLOOKUP($X$8,Prices[#All],2,FALSE)*X104)+(VLOOKUP($Y$8,Prices[#All],2,FALSE)*Y104)+(VLOOKUP($Z$8,Prices[#All],2,FALSE)*Z104)+(VLOOKUP($AB$8,Prices[#All],2,FALSE)*AB104)+(VLOOKUP($O$8,Prices[#All],2,FALSE)*O104)+(VLOOKUP($P$8,Prices[#All],2,FALSE)*P104)+(VLOOKUP($Q$8,Prices[#All],2,FALSE)*Q104)+(VLOOKUP($R$8,Prices[#All],2,FALSE)*R104)+(VLOOKUP($AA$8,Prices[#All],2,FALSE)*AA104)+(VLOOKUP($S$8,Prices[#All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45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6">
        <f t="shared" si="7"/>
        <v>0</v>
      </c>
      <c r="AW104" s="30" t="str">
        <f t="shared" si="6"/>
        <v xml:space="preserve"> </v>
      </c>
      <c r="AX104" s="30" t="str">
        <f>IFERROR(IF(VLOOKUP(C104,'Overdue Credits'!$A:$F,4,0)&gt;2,"High Risk Customer",IF(VLOOKUP(C104,'Overdue Credits'!$A:$F,4,0)&gt;0,"Medium Risk Customer","Low Risk Customer")),"Low Risk Customer")</f>
        <v>Low Risk Customer</v>
      </c>
      <c r="AY104" s="31"/>
      <c r="AZ104" s="31"/>
    </row>
    <row r="105" spans="1:52" x14ac:dyDescent="0.3">
      <c r="A105" s="22"/>
      <c r="B105" s="32"/>
      <c r="C105" s="32"/>
      <c r="D105" s="32"/>
      <c r="E105" s="32"/>
      <c r="F105" s="32"/>
      <c r="G105" s="23">
        <f t="shared" ref="G105:G168" si="8">SUM(H105:AB105)</f>
        <v>0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>
        <f>(VLOOKUP($H$8,Prices[#All],2,FALSE)*H105)+(VLOOKUP($I$8,Prices[#All],2,FALSE)*I105)+(VLOOKUP($J$8,Prices[#All],2,FALSE)*J105)+(VLOOKUP($K$8,Prices[#All],2,FALSE)*K105)+(VLOOKUP($L$8,Prices[#All],2,FALSE)*L105)+(VLOOKUP($M$8,Prices[#All],2,FALSE)*M105)+(VLOOKUP($N$8,Prices[#All],2,FALSE)*N105)+(VLOOKUP($T$8,Prices[#All],2,FALSE)*T105)+(VLOOKUP($U$8,Prices[#All],2,FALSE)*U105)+(VLOOKUP($V$8,Prices[#All],2,FALSE)*V105)+(VLOOKUP($W$8,Prices[#All],2,FALSE)*W105)+(VLOOKUP($X$8,Prices[#All],2,FALSE)*X105)+(VLOOKUP($Y$8,Prices[#All],2,FALSE)*Y105)+(VLOOKUP($Z$8,Prices[#All],2,FALSE)*Z105)+(VLOOKUP($AB$8,Prices[#All],2,FALSE)*AB105)+(VLOOKUP($O$8,Prices[#All],2,FALSE)*O105)+(VLOOKUP($P$8,Prices[#All],2,FALSE)*P105)+(VLOOKUP($Q$8,Prices[#All],2,FALSE)*Q105)+(VLOOKUP($R$8,Prices[#All],2,FALSE)*R105)+(VLOOKUP($AA$8,Prices[#All],2,FALSE)*AA105)+(VLOOKUP($S$8,Prices[#All],2,FALSE)*S105)</f>
        <v>0</v>
      </c>
      <c r="AE105" s="26">
        <f t="shared" si="5"/>
        <v>0</v>
      </c>
      <c r="AF105" s="35"/>
      <c r="AG105" s="31"/>
      <c r="AH105" s="36"/>
      <c r="AI105" s="29"/>
      <c r="AJ105" s="31"/>
      <c r="AK105" s="31"/>
      <c r="AL105" s="36"/>
      <c r="AM105" s="31"/>
      <c r="AN105" s="31"/>
      <c r="AO105" s="31"/>
      <c r="AP105" s="31"/>
      <c r="AQ105" s="31"/>
      <c r="AR105" s="31"/>
      <c r="AS105" s="31"/>
      <c r="AT105" s="31"/>
      <c r="AU105" s="45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6">
        <f t="shared" si="7"/>
        <v>0</v>
      </c>
      <c r="AW105" s="30" t="str">
        <f t="shared" si="6"/>
        <v xml:space="preserve"> </v>
      </c>
      <c r="AX105" s="30" t="str">
        <f>IFERROR(IF(VLOOKUP(C105,'Overdue Credits'!$A:$F,4,0)&gt;2,"High Risk Customer",IF(VLOOKUP(C105,'Overdue Credits'!$A:$F,4,0)&gt;0,"Medium Risk Customer","Low Risk Customer")),"Low Risk Customer")</f>
        <v>Low Risk Customer</v>
      </c>
      <c r="AY105" s="31"/>
      <c r="AZ105" s="31"/>
    </row>
    <row r="106" spans="1:52" x14ac:dyDescent="0.3">
      <c r="A106" s="22"/>
      <c r="B106" s="32"/>
      <c r="C106" s="32"/>
      <c r="D106" s="32"/>
      <c r="E106" s="32"/>
      <c r="F106" s="32"/>
      <c r="G106" s="23">
        <f t="shared" si="8"/>
        <v>0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6">
        <f>(VLOOKUP($H$8,Prices[#All],2,FALSE)*H106)+(VLOOKUP($I$8,Prices[#All],2,FALSE)*I106)+(VLOOKUP($J$8,Prices[#All],2,FALSE)*J106)+(VLOOKUP($K$8,Prices[#All],2,FALSE)*K106)+(VLOOKUP($L$8,Prices[#All],2,FALSE)*L106)+(VLOOKUP($M$8,Prices[#All],2,FALSE)*M106)+(VLOOKUP($N$8,Prices[#All],2,FALSE)*N106)+(VLOOKUP($T$8,Prices[#All],2,FALSE)*T106)+(VLOOKUP($U$8,Prices[#All],2,FALSE)*U106)+(VLOOKUP($V$8,Prices[#All],2,FALSE)*V106)+(VLOOKUP($W$8,Prices[#All],2,FALSE)*W106)+(VLOOKUP($X$8,Prices[#All],2,FALSE)*X106)+(VLOOKUP($Y$8,Prices[#All],2,FALSE)*Y106)+(VLOOKUP($Z$8,Prices[#All],2,FALSE)*Z106)+(VLOOKUP($AB$8,Prices[#All],2,FALSE)*AB106)+(VLOOKUP($O$8,Prices[#All],2,FALSE)*O106)+(VLOOKUP($P$8,Prices[#All],2,FALSE)*P106)+(VLOOKUP($Q$8,Prices[#All],2,FALSE)*Q106)+(VLOOKUP($R$8,Prices[#All],2,FALSE)*R106)+(VLOOKUP($AA$8,Prices[#All],2,FALSE)*AA106)+(VLOOKUP($S$8,Prices[#All],2,FALSE)*S106)</f>
        <v>0</v>
      </c>
      <c r="AE106" s="26">
        <f t="shared" si="5"/>
        <v>0</v>
      </c>
      <c r="AF106" s="35"/>
      <c r="AG106" s="31"/>
      <c r="AH106" s="36"/>
      <c r="AI106" s="29"/>
      <c r="AJ106" s="31"/>
      <c r="AK106" s="31"/>
      <c r="AL106" s="36"/>
      <c r="AM106" s="31"/>
      <c r="AN106" s="31"/>
      <c r="AO106" s="31"/>
      <c r="AP106" s="31"/>
      <c r="AQ106" s="31"/>
      <c r="AR106" s="31"/>
      <c r="AS106" s="31"/>
      <c r="AT106" s="31"/>
      <c r="AU106" s="45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6">
        <f t="shared" si="7"/>
        <v>0</v>
      </c>
      <c r="AW106" s="30" t="str">
        <f t="shared" si="6"/>
        <v xml:space="preserve"> </v>
      </c>
      <c r="AX106" s="30" t="str">
        <f>IFERROR(IF(VLOOKUP(C106,'Overdue Credits'!$A:$F,4,0)&gt;2,"High Risk Customer",IF(VLOOKUP(C106,'Overdue Credits'!$A:$F,4,0)&gt;0,"Medium Risk Customer","Low Risk Customer")),"Low Risk Customer")</f>
        <v>Low Risk Customer</v>
      </c>
      <c r="AY106" s="31"/>
      <c r="AZ106" s="31"/>
    </row>
    <row r="107" spans="1:52" x14ac:dyDescent="0.3">
      <c r="A107" s="22"/>
      <c r="B107" s="32"/>
      <c r="C107" s="32"/>
      <c r="D107" s="32"/>
      <c r="E107" s="32"/>
      <c r="F107" s="32"/>
      <c r="G107" s="23">
        <f t="shared" si="8"/>
        <v>0</v>
      </c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6">
        <f>(VLOOKUP($H$8,Prices[#All],2,FALSE)*H107)+(VLOOKUP($I$8,Prices[#All],2,FALSE)*I107)+(VLOOKUP($J$8,Prices[#All],2,FALSE)*J107)+(VLOOKUP($K$8,Prices[#All],2,FALSE)*K107)+(VLOOKUP($L$8,Prices[#All],2,FALSE)*L107)+(VLOOKUP($M$8,Prices[#All],2,FALSE)*M107)+(VLOOKUP($N$8,Prices[#All],2,FALSE)*N107)+(VLOOKUP($T$8,Prices[#All],2,FALSE)*T107)+(VLOOKUP($U$8,Prices[#All],2,FALSE)*U107)+(VLOOKUP($V$8,Prices[#All],2,FALSE)*V107)+(VLOOKUP($W$8,Prices[#All],2,FALSE)*W107)+(VLOOKUP($X$8,Prices[#All],2,FALSE)*X107)+(VLOOKUP($Y$8,Prices[#All],2,FALSE)*Y107)+(VLOOKUP($Z$8,Prices[#All],2,FALSE)*Z107)+(VLOOKUP($AB$8,Prices[#All],2,FALSE)*AB107)+(VLOOKUP($O$8,Prices[#All],2,FALSE)*O107)+(VLOOKUP($P$8,Prices[#All],2,FALSE)*P107)+(VLOOKUP($Q$8,Prices[#All],2,FALSE)*Q107)+(VLOOKUP($R$8,Prices[#All],2,FALSE)*R107)+(VLOOKUP($AA$8,Prices[#All],2,FALSE)*AA107)+(VLOOKUP($S$8,Prices[#All],2,FALSE)*S107)</f>
        <v>0</v>
      </c>
      <c r="AE107" s="26">
        <f t="shared" si="5"/>
        <v>0</v>
      </c>
      <c r="AF107" s="35"/>
      <c r="AG107" s="31"/>
      <c r="AH107" s="36"/>
      <c r="AI107" s="29"/>
      <c r="AJ107" s="31"/>
      <c r="AK107" s="31"/>
      <c r="AL107" s="36"/>
      <c r="AM107" s="31"/>
      <c r="AN107" s="31"/>
      <c r="AO107" s="31"/>
      <c r="AP107" s="31"/>
      <c r="AQ107" s="31"/>
      <c r="AR107" s="31"/>
      <c r="AS107" s="31"/>
      <c r="AT107" s="31"/>
      <c r="AU107" s="45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6">
        <f t="shared" si="7"/>
        <v>0</v>
      </c>
      <c r="AW107" s="30" t="str">
        <f t="shared" si="6"/>
        <v xml:space="preserve"> </v>
      </c>
      <c r="AX107" s="30" t="str">
        <f>IFERROR(IF(VLOOKUP(C107,'Overdue Credits'!$A:$F,4,0)&gt;2,"High Risk Customer",IF(VLOOKUP(C107,'Overdue Credits'!$A:$F,4,0)&gt;0,"Medium Risk Customer","Low Risk Customer")),"Low Risk Customer")</f>
        <v>Low Risk Customer</v>
      </c>
      <c r="AY107" s="31"/>
      <c r="AZ107" s="31"/>
    </row>
    <row r="108" spans="1:52" x14ac:dyDescent="0.3">
      <c r="A108" s="22"/>
      <c r="B108" s="32"/>
      <c r="C108" s="32"/>
      <c r="D108" s="32"/>
      <c r="E108" s="32"/>
      <c r="F108" s="32"/>
      <c r="G108" s="23">
        <f t="shared" si="8"/>
        <v>0</v>
      </c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6">
        <f>(VLOOKUP($H$8,Prices[#All],2,FALSE)*H108)+(VLOOKUP($I$8,Prices[#All],2,FALSE)*I108)+(VLOOKUP($J$8,Prices[#All],2,FALSE)*J108)+(VLOOKUP($K$8,Prices[#All],2,FALSE)*K108)+(VLOOKUP($L$8,Prices[#All],2,FALSE)*L108)+(VLOOKUP($M$8,Prices[#All],2,FALSE)*M108)+(VLOOKUP($N$8,Prices[#All],2,FALSE)*N108)+(VLOOKUP($T$8,Prices[#All],2,FALSE)*T108)+(VLOOKUP($U$8,Prices[#All],2,FALSE)*U108)+(VLOOKUP($V$8,Prices[#All],2,FALSE)*V108)+(VLOOKUP($W$8,Prices[#All],2,FALSE)*W108)+(VLOOKUP($X$8,Prices[#All],2,FALSE)*X108)+(VLOOKUP($Y$8,Prices[#All],2,FALSE)*Y108)+(VLOOKUP($Z$8,Prices[#All],2,FALSE)*Z108)+(VLOOKUP($AB$8,Prices[#All],2,FALSE)*AB108)+(VLOOKUP($O$8,Prices[#All],2,FALSE)*O108)+(VLOOKUP($P$8,Prices[#All],2,FALSE)*P108)+(VLOOKUP($Q$8,Prices[#All],2,FALSE)*Q108)+(VLOOKUP($R$8,Prices[#All],2,FALSE)*R108)+(VLOOKUP($AA$8,Prices[#All],2,FALSE)*AA108)+(VLOOKUP($S$8,Prices[#All],2,FALSE)*S108)</f>
        <v>0</v>
      </c>
      <c r="AE108" s="26">
        <f t="shared" si="5"/>
        <v>0</v>
      </c>
      <c r="AF108" s="35"/>
      <c r="AG108" s="31"/>
      <c r="AH108" s="36"/>
      <c r="AI108" s="29"/>
      <c r="AJ108" s="31"/>
      <c r="AK108" s="31"/>
      <c r="AL108" s="36"/>
      <c r="AM108" s="31"/>
      <c r="AN108" s="31"/>
      <c r="AO108" s="31"/>
      <c r="AP108" s="31"/>
      <c r="AQ108" s="31"/>
      <c r="AR108" s="31"/>
      <c r="AS108" s="31"/>
      <c r="AT108" s="31"/>
      <c r="AU108" s="45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6">
        <f t="shared" si="7"/>
        <v>0</v>
      </c>
      <c r="AW108" s="30" t="str">
        <f t="shared" si="6"/>
        <v xml:space="preserve"> </v>
      </c>
      <c r="AX108" s="30" t="str">
        <f>IFERROR(IF(VLOOKUP(C108,'Overdue Credits'!$A:$F,4,0)&gt;2,"High Risk Customer",IF(VLOOKUP(C108,'Overdue Credits'!$A:$F,4,0)&gt;0,"Medium Risk Customer","Low Risk Customer")),"Low Risk Customer")</f>
        <v>Low Risk Customer</v>
      </c>
      <c r="AY108" s="31"/>
      <c r="AZ108" s="31"/>
    </row>
    <row r="109" spans="1:52" x14ac:dyDescent="0.3">
      <c r="A109" s="22"/>
      <c r="B109" s="32"/>
      <c r="C109" s="32"/>
      <c r="D109" s="32"/>
      <c r="E109" s="32"/>
      <c r="F109" s="32"/>
      <c r="G109" s="23">
        <f t="shared" si="8"/>
        <v>0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6">
        <f>(VLOOKUP($H$8,Prices[#All],2,FALSE)*H109)+(VLOOKUP($I$8,Prices[#All],2,FALSE)*I109)+(VLOOKUP($J$8,Prices[#All],2,FALSE)*J109)+(VLOOKUP($K$8,Prices[#All],2,FALSE)*K109)+(VLOOKUP($L$8,Prices[#All],2,FALSE)*L109)+(VLOOKUP($M$8,Prices[#All],2,FALSE)*M109)+(VLOOKUP($N$8,Prices[#All],2,FALSE)*N109)+(VLOOKUP($T$8,Prices[#All],2,FALSE)*T109)+(VLOOKUP($U$8,Prices[#All],2,FALSE)*U109)+(VLOOKUP($V$8,Prices[#All],2,FALSE)*V109)+(VLOOKUP($W$8,Prices[#All],2,FALSE)*W109)+(VLOOKUP($X$8,Prices[#All],2,FALSE)*X109)+(VLOOKUP($Y$8,Prices[#All],2,FALSE)*Y109)+(VLOOKUP($Z$8,Prices[#All],2,FALSE)*Z109)+(VLOOKUP($AB$8,Prices[#All],2,FALSE)*AB109)+(VLOOKUP($O$8,Prices[#All],2,FALSE)*O109)+(VLOOKUP($P$8,Prices[#All],2,FALSE)*P109)+(VLOOKUP($Q$8,Prices[#All],2,FALSE)*Q109)+(VLOOKUP($R$8,Prices[#All],2,FALSE)*R109)+(VLOOKUP($AA$8,Prices[#All],2,FALSE)*AA109)+(VLOOKUP($S$8,Prices[#All],2,FALSE)*S109)</f>
        <v>0</v>
      </c>
      <c r="AE109" s="26">
        <f t="shared" si="5"/>
        <v>0</v>
      </c>
      <c r="AF109" s="35"/>
      <c r="AG109" s="31"/>
      <c r="AH109" s="36"/>
      <c r="AI109" s="29"/>
      <c r="AJ109" s="31"/>
      <c r="AK109" s="31"/>
      <c r="AL109" s="36"/>
      <c r="AM109" s="31"/>
      <c r="AN109" s="31"/>
      <c r="AO109" s="31"/>
      <c r="AP109" s="31"/>
      <c r="AQ109" s="31"/>
      <c r="AR109" s="31"/>
      <c r="AS109" s="31"/>
      <c r="AT109" s="31"/>
      <c r="AU109" s="45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6">
        <f t="shared" si="7"/>
        <v>0</v>
      </c>
      <c r="AW109" s="30" t="str">
        <f t="shared" si="6"/>
        <v xml:space="preserve"> </v>
      </c>
      <c r="AX109" s="30" t="str">
        <f>IFERROR(IF(VLOOKUP(C109,'Overdue Credits'!$A:$F,4,0)&gt;2,"High Risk Customer",IF(VLOOKUP(C109,'Overdue Credits'!$A:$F,4,0)&gt;0,"Medium Risk Customer","Low Risk Customer")),"Low Risk Customer")</f>
        <v>Low Risk Customer</v>
      </c>
      <c r="AY109" s="31"/>
      <c r="AZ109" s="31"/>
    </row>
    <row r="110" spans="1:52" x14ac:dyDescent="0.3">
      <c r="A110" s="22"/>
      <c r="B110" s="32"/>
      <c r="C110" s="32"/>
      <c r="D110" s="32"/>
      <c r="E110" s="32"/>
      <c r="F110" s="32"/>
      <c r="G110" s="23">
        <f t="shared" si="8"/>
        <v>0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6">
        <f>(VLOOKUP($H$8,Prices[#All],2,FALSE)*H110)+(VLOOKUP($I$8,Prices[#All],2,FALSE)*I110)+(VLOOKUP($J$8,Prices[#All],2,FALSE)*J110)+(VLOOKUP($K$8,Prices[#All],2,FALSE)*K110)+(VLOOKUP($L$8,Prices[#All],2,FALSE)*L110)+(VLOOKUP($M$8,Prices[#All],2,FALSE)*M110)+(VLOOKUP($N$8,Prices[#All],2,FALSE)*N110)+(VLOOKUP($T$8,Prices[#All],2,FALSE)*T110)+(VLOOKUP($U$8,Prices[#All],2,FALSE)*U110)+(VLOOKUP($V$8,Prices[#All],2,FALSE)*V110)+(VLOOKUP($W$8,Prices[#All],2,FALSE)*W110)+(VLOOKUP($X$8,Prices[#All],2,FALSE)*X110)+(VLOOKUP($Y$8,Prices[#All],2,FALSE)*Y110)+(VLOOKUP($Z$8,Prices[#All],2,FALSE)*Z110)+(VLOOKUP($AB$8,Prices[#All],2,FALSE)*AB110)+(VLOOKUP($O$8,Prices[#All],2,FALSE)*O110)+(VLOOKUP($P$8,Prices[#All],2,FALSE)*P110)+(VLOOKUP($Q$8,Prices[#All],2,FALSE)*Q110)+(VLOOKUP($R$8,Prices[#All],2,FALSE)*R110)+(VLOOKUP($AA$8,Prices[#All],2,FALSE)*AA110)+(VLOOKUP($S$8,Prices[#All],2,FALSE)*S110)</f>
        <v>0</v>
      </c>
      <c r="AE110" s="26">
        <f t="shared" si="5"/>
        <v>0</v>
      </c>
      <c r="AF110" s="35"/>
      <c r="AG110" s="31"/>
      <c r="AH110" s="36"/>
      <c r="AI110" s="29"/>
      <c r="AJ110" s="31"/>
      <c r="AK110" s="31"/>
      <c r="AL110" s="36"/>
      <c r="AM110" s="31"/>
      <c r="AN110" s="31"/>
      <c r="AO110" s="31"/>
      <c r="AP110" s="31"/>
      <c r="AQ110" s="31"/>
      <c r="AR110" s="31"/>
      <c r="AS110" s="31"/>
      <c r="AT110" s="31"/>
      <c r="AU110" s="45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6">
        <f t="shared" si="7"/>
        <v>0</v>
      </c>
      <c r="AW110" s="30" t="str">
        <f t="shared" si="6"/>
        <v xml:space="preserve"> </v>
      </c>
      <c r="AX110" s="30" t="str">
        <f>IFERROR(IF(VLOOKUP(C110,'Overdue Credits'!$A:$F,4,0)&gt;2,"High Risk Customer",IF(VLOOKUP(C110,'Overdue Credits'!$A:$F,4,0)&gt;0,"Medium Risk Customer","Low Risk Customer")),"Low Risk Customer")</f>
        <v>Low Risk Customer</v>
      </c>
      <c r="AY110" s="31"/>
      <c r="AZ110" s="31"/>
    </row>
    <row r="111" spans="1:52" x14ac:dyDescent="0.3">
      <c r="A111" s="22"/>
      <c r="B111" s="32"/>
      <c r="C111" s="32"/>
      <c r="D111" s="32"/>
      <c r="E111" s="32"/>
      <c r="F111" s="32"/>
      <c r="G111" s="23">
        <f t="shared" si="8"/>
        <v>0</v>
      </c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6">
        <f>(VLOOKUP($H$8,Prices[#All],2,FALSE)*H111)+(VLOOKUP($I$8,Prices[#All],2,FALSE)*I111)+(VLOOKUP($J$8,Prices[#All],2,FALSE)*J111)+(VLOOKUP($K$8,Prices[#All],2,FALSE)*K111)+(VLOOKUP($L$8,Prices[#All],2,FALSE)*L111)+(VLOOKUP($M$8,Prices[#All],2,FALSE)*M111)+(VLOOKUP($N$8,Prices[#All],2,FALSE)*N111)+(VLOOKUP($T$8,Prices[#All],2,FALSE)*T111)+(VLOOKUP($U$8,Prices[#All],2,FALSE)*U111)+(VLOOKUP($V$8,Prices[#All],2,FALSE)*V111)+(VLOOKUP($W$8,Prices[#All],2,FALSE)*W111)+(VLOOKUP($X$8,Prices[#All],2,FALSE)*X111)+(VLOOKUP($Y$8,Prices[#All],2,FALSE)*Y111)+(VLOOKUP($Z$8,Prices[#All],2,FALSE)*Z111)+(VLOOKUP($AB$8,Prices[#All],2,FALSE)*AB111)+(VLOOKUP($O$8,Prices[#All],2,FALSE)*O111)+(VLOOKUP($P$8,Prices[#All],2,FALSE)*P111)+(VLOOKUP($Q$8,Prices[#All],2,FALSE)*Q111)+(VLOOKUP($R$8,Prices[#All],2,FALSE)*R111)+(VLOOKUP($AA$8,Prices[#All],2,FALSE)*AA111)+(VLOOKUP($S$8,Prices[#All],2,FALSE)*S111)</f>
        <v>0</v>
      </c>
      <c r="AE111" s="26">
        <f t="shared" si="5"/>
        <v>0</v>
      </c>
      <c r="AF111" s="35"/>
      <c r="AG111" s="31"/>
      <c r="AH111" s="36"/>
      <c r="AI111" s="29"/>
      <c r="AJ111" s="31"/>
      <c r="AK111" s="31"/>
      <c r="AL111" s="36"/>
      <c r="AM111" s="31"/>
      <c r="AN111" s="31"/>
      <c r="AO111" s="31"/>
      <c r="AP111" s="31"/>
      <c r="AQ111" s="31"/>
      <c r="AR111" s="31"/>
      <c r="AS111" s="31"/>
      <c r="AT111" s="31"/>
      <c r="AU111" s="45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6">
        <f t="shared" si="7"/>
        <v>0</v>
      </c>
      <c r="AW111" s="30" t="str">
        <f t="shared" si="6"/>
        <v xml:space="preserve"> </v>
      </c>
      <c r="AX111" s="30" t="str">
        <f>IFERROR(IF(VLOOKUP(C111,'Overdue Credits'!$A:$F,4,0)&gt;2,"High Risk Customer",IF(VLOOKUP(C111,'Overdue Credits'!$A:$F,4,0)&gt;0,"Medium Risk Customer","Low Risk Customer")),"Low Risk Customer")</f>
        <v>Low Risk Customer</v>
      </c>
      <c r="AY111" s="31"/>
      <c r="AZ111" s="31"/>
    </row>
    <row r="112" spans="1:52" x14ac:dyDescent="0.3">
      <c r="A112" s="22"/>
      <c r="B112" s="32"/>
      <c r="C112" s="32"/>
      <c r="D112" s="32"/>
      <c r="E112" s="32"/>
      <c r="F112" s="32"/>
      <c r="G112" s="23">
        <f t="shared" si="8"/>
        <v>0</v>
      </c>
      <c r="H112" s="39"/>
      <c r="I112" s="34"/>
      <c r="J112" s="34"/>
      <c r="K112" s="39"/>
      <c r="L112" s="34"/>
      <c r="M112" s="34"/>
      <c r="N112" s="34"/>
      <c r="O112" s="34"/>
      <c r="P112" s="34"/>
      <c r="Q112" s="34"/>
      <c r="R112" s="34"/>
      <c r="S112" s="34"/>
      <c r="T112" s="34"/>
      <c r="U112" s="39"/>
      <c r="V112" s="39"/>
      <c r="W112" s="34"/>
      <c r="X112" s="39"/>
      <c r="Y112" s="39"/>
      <c r="Z112" s="39"/>
      <c r="AA112" s="39"/>
      <c r="AB112" s="34"/>
      <c r="AC112" s="26">
        <f>(VLOOKUP($H$8,Prices[#All],2,FALSE)*H112)+(VLOOKUP($I$8,Prices[#All],2,FALSE)*I112)+(VLOOKUP($J$8,Prices[#All],2,FALSE)*J112)+(VLOOKUP($K$8,Prices[#All],2,FALSE)*K112)+(VLOOKUP($L$8,Prices[#All],2,FALSE)*L112)+(VLOOKUP($M$8,Prices[#All],2,FALSE)*M112)+(VLOOKUP($N$8,Prices[#All],2,FALSE)*N112)+(VLOOKUP($T$8,Prices[#All],2,FALSE)*T112)+(VLOOKUP($U$8,Prices[#All],2,FALSE)*U112)+(VLOOKUP($V$8,Prices[#All],2,FALSE)*V112)+(VLOOKUP($W$8,Prices[#All],2,FALSE)*W112)+(VLOOKUP($X$8,Prices[#All],2,FALSE)*X112)+(VLOOKUP($Y$8,Prices[#All],2,FALSE)*Y112)+(VLOOKUP($Z$8,Prices[#All],2,FALSE)*Z112)+(VLOOKUP($AB$8,Prices[#All],2,FALSE)*AB112)+(VLOOKUP($O$8,Prices[#All],2,FALSE)*O112)+(VLOOKUP($P$8,Prices[#All],2,FALSE)*P112)+(VLOOKUP($Q$8,Prices[#All],2,FALSE)*Q112)+(VLOOKUP($R$8,Prices[#All],2,FALSE)*R112)+(VLOOKUP($AA$8,Prices[#All],2,FALSE)*AA112)+(VLOOKUP($S$8,Prices[#All],2,FALSE)*S112)</f>
        <v>0</v>
      </c>
      <c r="AE112" s="26">
        <f t="shared" si="5"/>
        <v>0</v>
      </c>
      <c r="AF112" s="35"/>
      <c r="AG112" s="31"/>
      <c r="AH112" s="36"/>
      <c r="AI112" s="29"/>
      <c r="AJ112" s="31"/>
      <c r="AK112" s="31"/>
      <c r="AL112" s="36"/>
      <c r="AM112" s="31"/>
      <c r="AN112" s="31"/>
      <c r="AO112" s="31"/>
      <c r="AP112" s="31"/>
      <c r="AQ112" s="31"/>
      <c r="AR112" s="31"/>
      <c r="AS112" s="31"/>
      <c r="AT112" s="31"/>
      <c r="AU112" s="45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6">
        <f t="shared" si="7"/>
        <v>0</v>
      </c>
      <c r="AW112" s="30" t="str">
        <f t="shared" si="6"/>
        <v xml:space="preserve"> </v>
      </c>
      <c r="AX112" s="30" t="str">
        <f>IFERROR(IF(VLOOKUP(C112,'Overdue Credits'!$A:$F,4,0)&gt;2,"High Risk Customer",IF(VLOOKUP(C112,'Overdue Credits'!$A:$F,4,0)&gt;0,"Medium Risk Customer","Low Risk Customer")),"Low Risk Customer")</f>
        <v>Low Risk Customer</v>
      </c>
      <c r="AY112" s="31"/>
      <c r="AZ112" s="31"/>
    </row>
    <row r="113" spans="1:52" x14ac:dyDescent="0.3">
      <c r="A113" s="22"/>
      <c r="B113" s="32"/>
      <c r="C113" s="32"/>
      <c r="D113" s="32"/>
      <c r="E113" s="32"/>
      <c r="F113" s="32"/>
      <c r="G113" s="23">
        <f t="shared" si="8"/>
        <v>0</v>
      </c>
      <c r="H113" s="39"/>
      <c r="I113" s="39"/>
      <c r="J113" s="40"/>
      <c r="K113" s="39"/>
      <c r="L113" s="39"/>
      <c r="M113" s="39"/>
      <c r="N113" s="39"/>
      <c r="O113" s="39"/>
      <c r="P113" s="39"/>
      <c r="Q113" s="39"/>
      <c r="R113" s="41"/>
      <c r="S113" s="41"/>
      <c r="T113" s="41"/>
      <c r="U113" s="39"/>
      <c r="V113" s="39"/>
      <c r="W113" s="42"/>
      <c r="X113" s="42"/>
      <c r="Y113" s="42"/>
      <c r="Z113" s="42"/>
      <c r="AA113" s="42"/>
      <c r="AB113" s="41"/>
      <c r="AC113" s="26">
        <f>(VLOOKUP($H$8,Prices[#All],2,FALSE)*H113)+(VLOOKUP($I$8,Prices[#All],2,FALSE)*I113)+(VLOOKUP($J$8,Prices[#All],2,FALSE)*J113)+(VLOOKUP($K$8,Prices[#All],2,FALSE)*K113)+(VLOOKUP($L$8,Prices[#All],2,FALSE)*L113)+(VLOOKUP($M$8,Prices[#All],2,FALSE)*M113)+(VLOOKUP($N$8,Prices[#All],2,FALSE)*N113)+(VLOOKUP($T$8,Prices[#All],2,FALSE)*T113)+(VLOOKUP($U$8,Prices[#All],2,FALSE)*U113)+(VLOOKUP($V$8,Prices[#All],2,FALSE)*V113)+(VLOOKUP($W$8,Prices[#All],2,FALSE)*W113)+(VLOOKUP($X$8,Prices[#All],2,FALSE)*X113)+(VLOOKUP($Y$8,Prices[#All],2,FALSE)*Y113)+(VLOOKUP($Z$8,Prices[#All],2,FALSE)*Z113)+(VLOOKUP($AB$8,Prices[#All],2,FALSE)*AB113)+(VLOOKUP($O$8,Prices[#All],2,FALSE)*O113)+(VLOOKUP($P$8,Prices[#All],2,FALSE)*P113)+(VLOOKUP($Q$8,Prices[#All],2,FALSE)*Q113)+(VLOOKUP($R$8,Prices[#All],2,FALSE)*R113)+(VLOOKUP($AA$8,Prices[#All],2,FALSE)*AA113)+(VLOOKUP($S$8,Prices[#All],2,FALSE)*S113)</f>
        <v>0</v>
      </c>
      <c r="AE113" s="26">
        <f t="shared" si="5"/>
        <v>0</v>
      </c>
      <c r="AF113" s="35"/>
      <c r="AG113" s="31"/>
      <c r="AH113" s="36"/>
      <c r="AI113" s="29"/>
      <c r="AJ113" s="31"/>
      <c r="AK113" s="31"/>
      <c r="AL113" s="36"/>
      <c r="AM113" s="31"/>
      <c r="AN113" s="31"/>
      <c r="AO113" s="31"/>
      <c r="AP113" s="31"/>
      <c r="AQ113" s="31"/>
      <c r="AR113" s="31"/>
      <c r="AS113" s="31"/>
      <c r="AT113" s="31"/>
      <c r="AU113" s="45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6">
        <f t="shared" si="7"/>
        <v>0</v>
      </c>
      <c r="AW113" s="30" t="str">
        <f t="shared" si="6"/>
        <v xml:space="preserve"> </v>
      </c>
      <c r="AX113" s="30" t="str">
        <f>IFERROR(IF(VLOOKUP(C113,'Overdue Credits'!$A:$F,4,0)&gt;2,"High Risk Customer",IF(VLOOKUP(C113,'Overdue Credits'!$A:$F,4,0)&gt;0,"Medium Risk Customer","Low Risk Customer")),"Low Risk Customer")</f>
        <v>Low Risk Customer</v>
      </c>
      <c r="AY113" s="31"/>
      <c r="AZ113" s="31"/>
    </row>
    <row r="114" spans="1:52" x14ac:dyDescent="0.3">
      <c r="A114" s="22"/>
      <c r="B114" s="32"/>
      <c r="C114" s="32"/>
      <c r="D114" s="32"/>
      <c r="E114" s="32"/>
      <c r="F114" s="32"/>
      <c r="G114" s="23">
        <f t="shared" si="8"/>
        <v>0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6">
        <f>(VLOOKUP($H$8,Prices[#All],2,FALSE)*H114)+(VLOOKUP($I$8,Prices[#All],2,FALSE)*I114)+(VLOOKUP($J$8,Prices[#All],2,FALSE)*J114)+(VLOOKUP($K$8,Prices[#All],2,FALSE)*K114)+(VLOOKUP($L$8,Prices[#All],2,FALSE)*L114)+(VLOOKUP($M$8,Prices[#All],2,FALSE)*M114)+(VLOOKUP($N$8,Prices[#All],2,FALSE)*N114)+(VLOOKUP($T$8,Prices[#All],2,FALSE)*T114)+(VLOOKUP($U$8,Prices[#All],2,FALSE)*U114)+(VLOOKUP($V$8,Prices[#All],2,FALSE)*V114)+(VLOOKUP($W$8,Prices[#All],2,FALSE)*W114)+(VLOOKUP($X$8,Prices[#All],2,FALSE)*X114)+(VLOOKUP($Y$8,Prices[#All],2,FALSE)*Y114)+(VLOOKUP($Z$8,Prices[#All],2,FALSE)*Z114)+(VLOOKUP($AB$8,Prices[#All],2,FALSE)*AB114)+(VLOOKUP($O$8,Prices[#All],2,FALSE)*O114)+(VLOOKUP($P$8,Prices[#All],2,FALSE)*P114)+(VLOOKUP($Q$8,Prices[#All],2,FALSE)*Q114)+(VLOOKUP($R$8,Prices[#All],2,FALSE)*R114)+(VLOOKUP($AA$8,Prices[#All],2,FALSE)*AA114)+(VLOOKUP($S$8,Prices[#All],2,FALSE)*S114)</f>
        <v>0</v>
      </c>
      <c r="AE114" s="26">
        <f t="shared" si="5"/>
        <v>0</v>
      </c>
      <c r="AF114" s="35"/>
      <c r="AG114" s="31"/>
      <c r="AH114" s="36"/>
      <c r="AI114" s="29"/>
      <c r="AJ114" s="31"/>
      <c r="AK114" s="31"/>
      <c r="AL114" s="36"/>
      <c r="AM114" s="31"/>
      <c r="AN114" s="31"/>
      <c r="AO114" s="31"/>
      <c r="AP114" s="31"/>
      <c r="AQ114" s="31"/>
      <c r="AR114" s="31"/>
      <c r="AS114" s="31"/>
      <c r="AT114" s="31"/>
      <c r="AU114" s="45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6">
        <f t="shared" si="7"/>
        <v>0</v>
      </c>
      <c r="AW114" s="30" t="str">
        <f t="shared" si="6"/>
        <v xml:space="preserve"> </v>
      </c>
      <c r="AX114" s="30" t="str">
        <f>IFERROR(IF(VLOOKUP(C114,'Overdue Credits'!$A:$F,4,0)&gt;2,"High Risk Customer",IF(VLOOKUP(C114,'Overdue Credits'!$A:$F,4,0)&gt;0,"Medium Risk Customer","Low Risk Customer")),"Low Risk Customer")</f>
        <v>Low Risk Customer</v>
      </c>
      <c r="AY114" s="31"/>
      <c r="AZ114" s="31"/>
    </row>
    <row r="115" spans="1:52" x14ac:dyDescent="0.3">
      <c r="A115" s="22"/>
      <c r="B115" s="32"/>
      <c r="C115" s="32"/>
      <c r="D115" s="32"/>
      <c r="E115" s="32"/>
      <c r="F115" s="32"/>
      <c r="G115" s="23">
        <f t="shared" si="8"/>
        <v>0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6">
        <f>(VLOOKUP($H$8,Prices[#All],2,FALSE)*H115)+(VLOOKUP($I$8,Prices[#All],2,FALSE)*I115)+(VLOOKUP($J$8,Prices[#All],2,FALSE)*J115)+(VLOOKUP($K$8,Prices[#All],2,FALSE)*K115)+(VLOOKUP($L$8,Prices[#All],2,FALSE)*L115)+(VLOOKUP($M$8,Prices[#All],2,FALSE)*M115)+(VLOOKUP($N$8,Prices[#All],2,FALSE)*N115)+(VLOOKUP($T$8,Prices[#All],2,FALSE)*T115)+(VLOOKUP($U$8,Prices[#All],2,FALSE)*U115)+(VLOOKUP($V$8,Prices[#All],2,FALSE)*V115)+(VLOOKUP($W$8,Prices[#All],2,FALSE)*W115)+(VLOOKUP($X$8,Prices[#All],2,FALSE)*X115)+(VLOOKUP($Y$8,Prices[#All],2,FALSE)*Y115)+(VLOOKUP($Z$8,Prices[#All],2,FALSE)*Z115)+(VLOOKUP($AB$8,Prices[#All],2,FALSE)*AB115)+(VLOOKUP($O$8,Prices[#All],2,FALSE)*O115)+(VLOOKUP($P$8,Prices[#All],2,FALSE)*P115)+(VLOOKUP($Q$8,Prices[#All],2,FALSE)*Q115)+(VLOOKUP($R$8,Prices[#All],2,FALSE)*R115)+(VLOOKUP($AA$8,Prices[#All],2,FALSE)*AA115)+(VLOOKUP($S$8,Prices[#All],2,FALSE)*S115)</f>
        <v>0</v>
      </c>
      <c r="AE115" s="26">
        <f t="shared" si="5"/>
        <v>0</v>
      </c>
      <c r="AF115" s="35"/>
      <c r="AG115" s="31"/>
      <c r="AH115" s="36"/>
      <c r="AI115" s="29"/>
      <c r="AJ115" s="31"/>
      <c r="AK115" s="31"/>
      <c r="AL115" s="36"/>
      <c r="AM115" s="31"/>
      <c r="AN115" s="31"/>
      <c r="AO115" s="31"/>
      <c r="AP115" s="31"/>
      <c r="AQ115" s="31"/>
      <c r="AR115" s="31"/>
      <c r="AS115" s="31"/>
      <c r="AT115" s="31"/>
      <c r="AU115" s="45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6">
        <f t="shared" si="7"/>
        <v>0</v>
      </c>
      <c r="AW115" s="30" t="str">
        <f t="shared" si="6"/>
        <v xml:space="preserve"> </v>
      </c>
      <c r="AX115" s="30" t="str">
        <f>IFERROR(IF(VLOOKUP(C115,'Overdue Credits'!$A:$F,4,0)&gt;2,"High Risk Customer",IF(VLOOKUP(C115,'Overdue Credits'!$A:$F,4,0)&gt;0,"Medium Risk Customer","Low Risk Customer")),"Low Risk Customer")</f>
        <v>Low Risk Customer</v>
      </c>
      <c r="AY115" s="31"/>
      <c r="AZ115" s="31"/>
    </row>
    <row r="116" spans="1:52" x14ac:dyDescent="0.3">
      <c r="A116" s="22"/>
      <c r="B116" s="32"/>
      <c r="C116" s="32"/>
      <c r="D116" s="32"/>
      <c r="E116" s="32"/>
      <c r="F116" s="32"/>
      <c r="G116" s="23">
        <f t="shared" si="8"/>
        <v>0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6">
        <f>(VLOOKUP($H$8,Prices[#All],2,FALSE)*H116)+(VLOOKUP($I$8,Prices[#All],2,FALSE)*I116)+(VLOOKUP($J$8,Prices[#All],2,FALSE)*J116)+(VLOOKUP($K$8,Prices[#All],2,FALSE)*K116)+(VLOOKUP($L$8,Prices[#All],2,FALSE)*L116)+(VLOOKUP($M$8,Prices[#All],2,FALSE)*M116)+(VLOOKUP($N$8,Prices[#All],2,FALSE)*N116)+(VLOOKUP($T$8,Prices[#All],2,FALSE)*T116)+(VLOOKUP($U$8,Prices[#All],2,FALSE)*U116)+(VLOOKUP($V$8,Prices[#All],2,FALSE)*V116)+(VLOOKUP($W$8,Prices[#All],2,FALSE)*W116)+(VLOOKUP($X$8,Prices[#All],2,FALSE)*X116)+(VLOOKUP($Y$8,Prices[#All],2,FALSE)*Y116)+(VLOOKUP($Z$8,Prices[#All],2,FALSE)*Z116)+(VLOOKUP($AB$8,Prices[#All],2,FALSE)*AB116)+(VLOOKUP($O$8,Prices[#All],2,FALSE)*O116)+(VLOOKUP($P$8,Prices[#All],2,FALSE)*P116)+(VLOOKUP($Q$8,Prices[#All],2,FALSE)*Q116)+(VLOOKUP($R$8,Prices[#All],2,FALSE)*R116)+(VLOOKUP($AA$8,Prices[#All],2,FALSE)*AA116)+(VLOOKUP($S$8,Prices[#All],2,FALSE)*S116)</f>
        <v>0</v>
      </c>
      <c r="AE116" s="26">
        <f t="shared" si="5"/>
        <v>0</v>
      </c>
      <c r="AF116" s="35"/>
      <c r="AG116" s="31"/>
      <c r="AH116" s="36"/>
      <c r="AI116" s="29"/>
      <c r="AJ116" s="31"/>
      <c r="AK116" s="31"/>
      <c r="AL116" s="36"/>
      <c r="AM116" s="31"/>
      <c r="AN116" s="31"/>
      <c r="AO116" s="31"/>
      <c r="AP116" s="31"/>
      <c r="AQ116" s="31"/>
      <c r="AR116" s="31"/>
      <c r="AS116" s="31"/>
      <c r="AT116" s="31"/>
      <c r="AU116" s="45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6">
        <f t="shared" si="7"/>
        <v>0</v>
      </c>
      <c r="AW116" s="30" t="str">
        <f t="shared" si="6"/>
        <v xml:space="preserve"> </v>
      </c>
      <c r="AX116" s="30" t="str">
        <f>IFERROR(IF(VLOOKUP(C116,'Overdue Credits'!$A:$F,4,0)&gt;2,"High Risk Customer",IF(VLOOKUP(C116,'Overdue Credits'!$A:$F,4,0)&gt;0,"Medium Risk Customer","Low Risk Customer")),"Low Risk Customer")</f>
        <v>Low Risk Customer</v>
      </c>
      <c r="AY116" s="31"/>
      <c r="AZ116" s="31"/>
    </row>
    <row r="117" spans="1:52" x14ac:dyDescent="0.3">
      <c r="A117" s="22"/>
      <c r="B117" s="32"/>
      <c r="C117" s="32"/>
      <c r="D117" s="32"/>
      <c r="E117" s="32"/>
      <c r="F117" s="32"/>
      <c r="G117" s="23">
        <f t="shared" si="8"/>
        <v>0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6">
        <f>(VLOOKUP($H$8,Prices[#All],2,FALSE)*H117)+(VLOOKUP($I$8,Prices[#All],2,FALSE)*I117)+(VLOOKUP($J$8,Prices[#All],2,FALSE)*J117)+(VLOOKUP($K$8,Prices[#All],2,FALSE)*K117)+(VLOOKUP($L$8,Prices[#All],2,FALSE)*L117)+(VLOOKUP($M$8,Prices[#All],2,FALSE)*M117)+(VLOOKUP($N$8,Prices[#All],2,FALSE)*N117)+(VLOOKUP($T$8,Prices[#All],2,FALSE)*T117)+(VLOOKUP($U$8,Prices[#All],2,FALSE)*U117)+(VLOOKUP($V$8,Prices[#All],2,FALSE)*V117)+(VLOOKUP($W$8,Prices[#All],2,FALSE)*W117)+(VLOOKUP($X$8,Prices[#All],2,FALSE)*X117)+(VLOOKUP($Y$8,Prices[#All],2,FALSE)*Y117)+(VLOOKUP($Z$8,Prices[#All],2,FALSE)*Z117)+(VLOOKUP($AB$8,Prices[#All],2,FALSE)*AB117)+(VLOOKUP($O$8,Prices[#All],2,FALSE)*O117)+(VLOOKUP($P$8,Prices[#All],2,FALSE)*P117)+(VLOOKUP($Q$8,Prices[#All],2,FALSE)*Q117)+(VLOOKUP($R$8,Prices[#All],2,FALSE)*R117)+(VLOOKUP($AA$8,Prices[#All],2,FALSE)*AA117)+(VLOOKUP($S$8,Prices[#All],2,FALSE)*S117)</f>
        <v>0</v>
      </c>
      <c r="AE117" s="26">
        <f t="shared" si="5"/>
        <v>0</v>
      </c>
      <c r="AF117" s="35"/>
      <c r="AG117" s="31"/>
      <c r="AH117" s="36"/>
      <c r="AI117" s="29"/>
      <c r="AJ117" s="31"/>
      <c r="AK117" s="31"/>
      <c r="AL117" s="36"/>
      <c r="AM117" s="31"/>
      <c r="AN117" s="31"/>
      <c r="AO117" s="31"/>
      <c r="AP117" s="31"/>
      <c r="AQ117" s="31"/>
      <c r="AR117" s="31"/>
      <c r="AS117" s="31"/>
      <c r="AT117" s="31"/>
      <c r="AU117" s="45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6">
        <f t="shared" si="7"/>
        <v>0</v>
      </c>
      <c r="AW117" s="30" t="str">
        <f t="shared" si="6"/>
        <v xml:space="preserve"> </v>
      </c>
      <c r="AX117" s="30" t="str">
        <f>IFERROR(IF(VLOOKUP(C117,'Overdue Credits'!$A:$F,4,0)&gt;2,"High Risk Customer",IF(VLOOKUP(C117,'Overdue Credits'!$A:$F,4,0)&gt;0,"Medium Risk Customer","Low Risk Customer")),"Low Risk Customer")</f>
        <v>Low Risk Customer</v>
      </c>
      <c r="AY117" s="31"/>
      <c r="AZ117" s="31"/>
    </row>
    <row r="118" spans="1:52" x14ac:dyDescent="0.3">
      <c r="A118" s="22"/>
      <c r="B118" s="32"/>
      <c r="C118" s="32"/>
      <c r="D118" s="32"/>
      <c r="E118" s="32"/>
      <c r="F118" s="32"/>
      <c r="G118" s="23">
        <f t="shared" si="8"/>
        <v>0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6">
        <f>(VLOOKUP($H$8,Prices[#All],2,FALSE)*H118)+(VLOOKUP($I$8,Prices[#All],2,FALSE)*I118)+(VLOOKUP($J$8,Prices[#All],2,FALSE)*J118)+(VLOOKUP($K$8,Prices[#All],2,FALSE)*K118)+(VLOOKUP($L$8,Prices[#All],2,FALSE)*L118)+(VLOOKUP($M$8,Prices[#All],2,FALSE)*M118)+(VLOOKUP($N$8,Prices[#All],2,FALSE)*N118)+(VLOOKUP($T$8,Prices[#All],2,FALSE)*T118)+(VLOOKUP($U$8,Prices[#All],2,FALSE)*U118)+(VLOOKUP($V$8,Prices[#All],2,FALSE)*V118)+(VLOOKUP($W$8,Prices[#All],2,FALSE)*W118)+(VLOOKUP($X$8,Prices[#All],2,FALSE)*X118)+(VLOOKUP($Y$8,Prices[#All],2,FALSE)*Y118)+(VLOOKUP($Z$8,Prices[#All],2,FALSE)*Z118)+(VLOOKUP($AB$8,Prices[#All],2,FALSE)*AB118)+(VLOOKUP($O$8,Prices[#All],2,FALSE)*O118)+(VLOOKUP($P$8,Prices[#All],2,FALSE)*P118)+(VLOOKUP($Q$8,Prices[#All],2,FALSE)*Q118)+(VLOOKUP($R$8,Prices[#All],2,FALSE)*R118)+(VLOOKUP($AA$8,Prices[#All],2,FALSE)*AA118)+(VLOOKUP($S$8,Prices[#All],2,FALSE)*S118)</f>
        <v>0</v>
      </c>
      <c r="AE118" s="26">
        <f t="shared" si="5"/>
        <v>0</v>
      </c>
      <c r="AF118" s="35"/>
      <c r="AG118" s="31"/>
      <c r="AH118" s="36"/>
      <c r="AI118" s="29"/>
      <c r="AJ118" s="31"/>
      <c r="AK118" s="31"/>
      <c r="AL118" s="36"/>
      <c r="AM118" s="31"/>
      <c r="AN118" s="31"/>
      <c r="AO118" s="31"/>
      <c r="AP118" s="31"/>
      <c r="AQ118" s="31"/>
      <c r="AR118" s="31"/>
      <c r="AS118" s="31"/>
      <c r="AT118" s="31"/>
      <c r="AU118" s="45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6">
        <f t="shared" si="7"/>
        <v>0</v>
      </c>
      <c r="AW118" s="30" t="str">
        <f t="shared" si="6"/>
        <v xml:space="preserve"> </v>
      </c>
      <c r="AX118" s="30" t="str">
        <f>IFERROR(IF(VLOOKUP(C118,'Overdue Credits'!$A:$F,4,0)&gt;2,"High Risk Customer",IF(VLOOKUP(C118,'Overdue Credits'!$A:$F,4,0)&gt;0,"Medium Risk Customer","Low Risk Customer")),"Low Risk Customer")</f>
        <v>Low Risk Customer</v>
      </c>
      <c r="AY118" s="31"/>
      <c r="AZ118" s="31"/>
    </row>
    <row r="119" spans="1:52" x14ac:dyDescent="0.3">
      <c r="A119" s="22"/>
      <c r="B119" s="32"/>
      <c r="C119" s="32"/>
      <c r="D119" s="32"/>
      <c r="E119" s="32"/>
      <c r="F119" s="32"/>
      <c r="G119" s="23">
        <f t="shared" si="8"/>
        <v>0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6">
        <f>(VLOOKUP($H$8,Prices[#All],2,FALSE)*H119)+(VLOOKUP($I$8,Prices[#All],2,FALSE)*I119)+(VLOOKUP($J$8,Prices[#All],2,FALSE)*J119)+(VLOOKUP($K$8,Prices[#All],2,FALSE)*K119)+(VLOOKUP($L$8,Prices[#All],2,FALSE)*L119)+(VLOOKUP($M$8,Prices[#All],2,FALSE)*M119)+(VLOOKUP($N$8,Prices[#All],2,FALSE)*N119)+(VLOOKUP($T$8,Prices[#All],2,FALSE)*T119)+(VLOOKUP($U$8,Prices[#All],2,FALSE)*U119)+(VLOOKUP($V$8,Prices[#All],2,FALSE)*V119)+(VLOOKUP($W$8,Prices[#All],2,FALSE)*W119)+(VLOOKUP($X$8,Prices[#All],2,FALSE)*X119)+(VLOOKUP($Y$8,Prices[#All],2,FALSE)*Y119)+(VLOOKUP($Z$8,Prices[#All],2,FALSE)*Z119)+(VLOOKUP($AB$8,Prices[#All],2,FALSE)*AB119)+(VLOOKUP($O$8,Prices[#All],2,FALSE)*O119)+(VLOOKUP($P$8,Prices[#All],2,FALSE)*P119)+(VLOOKUP($Q$8,Prices[#All],2,FALSE)*Q119)+(VLOOKUP($R$8,Prices[#All],2,FALSE)*R119)+(VLOOKUP($AA$8,Prices[#All],2,FALSE)*AA119)+(VLOOKUP($S$8,Prices[#All],2,FALSE)*S119)</f>
        <v>0</v>
      </c>
      <c r="AE119" s="26">
        <f t="shared" si="5"/>
        <v>0</v>
      </c>
      <c r="AF119" s="35"/>
      <c r="AG119" s="31"/>
      <c r="AH119" s="36"/>
      <c r="AI119" s="29"/>
      <c r="AJ119" s="31"/>
      <c r="AK119" s="31"/>
      <c r="AL119" s="36"/>
      <c r="AM119" s="31"/>
      <c r="AN119" s="31"/>
      <c r="AO119" s="31"/>
      <c r="AP119" s="31"/>
      <c r="AQ119" s="31"/>
      <c r="AR119" s="31"/>
      <c r="AS119" s="31"/>
      <c r="AT119" s="31"/>
      <c r="AU119" s="45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6">
        <f t="shared" si="7"/>
        <v>0</v>
      </c>
      <c r="AW119" s="30" t="str">
        <f t="shared" si="6"/>
        <v xml:space="preserve"> </v>
      </c>
      <c r="AX119" s="30" t="str">
        <f>IFERROR(IF(VLOOKUP(C119,'Overdue Credits'!$A:$F,4,0)&gt;2,"High Risk Customer",IF(VLOOKUP(C119,'Overdue Credits'!$A:$F,4,0)&gt;0,"Medium Risk Customer","Low Risk Customer")),"Low Risk Customer")</f>
        <v>Low Risk Customer</v>
      </c>
      <c r="AY119" s="31"/>
      <c r="AZ119" s="31"/>
    </row>
    <row r="120" spans="1:52" x14ac:dyDescent="0.3">
      <c r="A120" s="22"/>
      <c r="B120" s="32"/>
      <c r="C120" s="32"/>
      <c r="D120" s="32"/>
      <c r="E120" s="32"/>
      <c r="F120" s="32"/>
      <c r="G120" s="23">
        <f t="shared" si="8"/>
        <v>0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6">
        <f>(VLOOKUP($H$8,Prices[#All],2,FALSE)*H120)+(VLOOKUP($I$8,Prices[#All],2,FALSE)*I120)+(VLOOKUP($J$8,Prices[#All],2,FALSE)*J120)+(VLOOKUP($K$8,Prices[#All],2,FALSE)*K120)+(VLOOKUP($L$8,Prices[#All],2,FALSE)*L120)+(VLOOKUP($M$8,Prices[#All],2,FALSE)*M120)+(VLOOKUP($N$8,Prices[#All],2,FALSE)*N120)+(VLOOKUP($T$8,Prices[#All],2,FALSE)*T120)+(VLOOKUP($U$8,Prices[#All],2,FALSE)*U120)+(VLOOKUP($V$8,Prices[#All],2,FALSE)*V120)+(VLOOKUP($W$8,Prices[#All],2,FALSE)*W120)+(VLOOKUP($X$8,Prices[#All],2,FALSE)*X120)+(VLOOKUP($Y$8,Prices[#All],2,FALSE)*Y120)+(VLOOKUP($Z$8,Prices[#All],2,FALSE)*Z120)+(VLOOKUP($AB$8,Prices[#All],2,FALSE)*AB120)+(VLOOKUP($O$8,Prices[#All],2,FALSE)*O120)+(VLOOKUP($P$8,Prices[#All],2,FALSE)*P120)+(VLOOKUP($Q$8,Prices[#All],2,FALSE)*Q120)+(VLOOKUP($R$8,Prices[#All],2,FALSE)*R120)+(VLOOKUP($AA$8,Prices[#All],2,FALSE)*AA120)+(VLOOKUP($S$8,Prices[#All],2,FALSE)*S120)</f>
        <v>0</v>
      </c>
      <c r="AE120" s="26">
        <f t="shared" si="5"/>
        <v>0</v>
      </c>
      <c r="AF120" s="35"/>
      <c r="AG120" s="31"/>
      <c r="AH120" s="36"/>
      <c r="AI120" s="29"/>
      <c r="AJ120" s="31"/>
      <c r="AK120" s="31"/>
      <c r="AL120" s="36"/>
      <c r="AM120" s="31"/>
      <c r="AN120" s="31"/>
      <c r="AO120" s="31"/>
      <c r="AP120" s="31"/>
      <c r="AQ120" s="31"/>
      <c r="AR120" s="31"/>
      <c r="AS120" s="31"/>
      <c r="AT120" s="31"/>
      <c r="AU120" s="45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6">
        <f t="shared" si="7"/>
        <v>0</v>
      </c>
      <c r="AW120" s="30" t="str">
        <f t="shared" si="6"/>
        <v xml:space="preserve"> </v>
      </c>
      <c r="AX120" s="30" t="str">
        <f>IFERROR(IF(VLOOKUP(C120,'Overdue Credits'!$A:$F,4,0)&gt;2,"High Risk Customer",IF(VLOOKUP(C120,'Overdue Credits'!$A:$F,4,0)&gt;0,"Medium Risk Customer","Low Risk Customer")),"Low Risk Customer")</f>
        <v>Low Risk Customer</v>
      </c>
      <c r="AY120" s="31"/>
      <c r="AZ120" s="31"/>
    </row>
    <row r="121" spans="1:52" x14ac:dyDescent="0.3">
      <c r="A121" s="22"/>
      <c r="B121" s="32"/>
      <c r="C121" s="32"/>
      <c r="D121" s="32"/>
      <c r="E121" s="32"/>
      <c r="F121" s="32"/>
      <c r="G121" s="23">
        <f t="shared" si="8"/>
        <v>0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6">
        <f>(VLOOKUP($H$8,Prices[#All],2,FALSE)*H121)+(VLOOKUP($I$8,Prices[#All],2,FALSE)*I121)+(VLOOKUP($J$8,Prices[#All],2,FALSE)*J121)+(VLOOKUP($K$8,Prices[#All],2,FALSE)*K121)+(VLOOKUP($L$8,Prices[#All],2,FALSE)*L121)+(VLOOKUP($M$8,Prices[#All],2,FALSE)*M121)+(VLOOKUP($N$8,Prices[#All],2,FALSE)*N121)+(VLOOKUP($T$8,Prices[#All],2,FALSE)*T121)+(VLOOKUP($U$8,Prices[#All],2,FALSE)*U121)+(VLOOKUP($V$8,Prices[#All],2,FALSE)*V121)+(VLOOKUP($W$8,Prices[#All],2,FALSE)*W121)+(VLOOKUP($X$8,Prices[#All],2,FALSE)*X121)+(VLOOKUP($Y$8,Prices[#All],2,FALSE)*Y121)+(VLOOKUP($Z$8,Prices[#All],2,FALSE)*Z121)+(VLOOKUP($AB$8,Prices[#All],2,FALSE)*AB121)+(VLOOKUP($O$8,Prices[#All],2,FALSE)*O121)+(VLOOKUP($P$8,Prices[#All],2,FALSE)*P121)+(VLOOKUP($Q$8,Prices[#All],2,FALSE)*Q121)+(VLOOKUP($R$8,Prices[#All],2,FALSE)*R121)+(VLOOKUP($AA$8,Prices[#All],2,FALSE)*AA121)+(VLOOKUP($S$8,Prices[#All],2,FALSE)*S121)</f>
        <v>0</v>
      </c>
      <c r="AE121" s="26">
        <f t="shared" si="5"/>
        <v>0</v>
      </c>
      <c r="AF121" s="35"/>
      <c r="AG121" s="31"/>
      <c r="AH121" s="36"/>
      <c r="AI121" s="29"/>
      <c r="AJ121" s="31"/>
      <c r="AK121" s="31"/>
      <c r="AL121" s="36"/>
      <c r="AM121" s="31"/>
      <c r="AN121" s="31"/>
      <c r="AO121" s="31"/>
      <c r="AP121" s="31"/>
      <c r="AQ121" s="31"/>
      <c r="AR121" s="31"/>
      <c r="AS121" s="31"/>
      <c r="AT121" s="31"/>
      <c r="AU121" s="45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6">
        <f t="shared" si="7"/>
        <v>0</v>
      </c>
      <c r="AW121" s="30" t="str">
        <f t="shared" si="6"/>
        <v xml:space="preserve"> </v>
      </c>
      <c r="AX121" s="30" t="str">
        <f>IFERROR(IF(VLOOKUP(C121,'Overdue Credits'!$A:$F,4,0)&gt;2,"High Risk Customer",IF(VLOOKUP(C121,'Overdue Credits'!$A:$F,4,0)&gt;0,"Medium Risk Customer","Low Risk Customer")),"Low Risk Customer")</f>
        <v>Low Risk Customer</v>
      </c>
      <c r="AY121" s="31"/>
      <c r="AZ121" s="31"/>
    </row>
    <row r="122" spans="1:52" x14ac:dyDescent="0.3">
      <c r="A122" s="22"/>
      <c r="B122" s="32"/>
      <c r="C122" s="32"/>
      <c r="D122" s="32"/>
      <c r="E122" s="32"/>
      <c r="F122" s="32"/>
      <c r="G122" s="23">
        <f t="shared" si="8"/>
        <v>0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6">
        <f>(VLOOKUP($H$8,Prices[#All],2,FALSE)*H122)+(VLOOKUP($I$8,Prices[#All],2,FALSE)*I122)+(VLOOKUP($J$8,Prices[#All],2,FALSE)*J122)+(VLOOKUP($K$8,Prices[#All],2,FALSE)*K122)+(VLOOKUP($L$8,Prices[#All],2,FALSE)*L122)+(VLOOKUP($M$8,Prices[#All],2,FALSE)*M122)+(VLOOKUP($N$8,Prices[#All],2,FALSE)*N122)+(VLOOKUP($T$8,Prices[#All],2,FALSE)*T122)+(VLOOKUP($U$8,Prices[#All],2,FALSE)*U122)+(VLOOKUP($V$8,Prices[#All],2,FALSE)*V122)+(VLOOKUP($W$8,Prices[#All],2,FALSE)*W122)+(VLOOKUP($X$8,Prices[#All],2,FALSE)*X122)+(VLOOKUP($Y$8,Prices[#All],2,FALSE)*Y122)+(VLOOKUP($Z$8,Prices[#All],2,FALSE)*Z122)+(VLOOKUP($AB$8,Prices[#All],2,FALSE)*AB122)+(VLOOKUP($O$8,Prices[#All],2,FALSE)*O122)+(VLOOKUP($P$8,Prices[#All],2,FALSE)*P122)+(VLOOKUP($Q$8,Prices[#All],2,FALSE)*Q122)+(VLOOKUP($R$8,Prices[#All],2,FALSE)*R122)+(VLOOKUP($AA$8,Prices[#All],2,FALSE)*AA122)+(VLOOKUP($S$8,Prices[#All],2,FALSE)*S122)</f>
        <v>0</v>
      </c>
      <c r="AE122" s="26">
        <f t="shared" si="5"/>
        <v>0</v>
      </c>
      <c r="AF122" s="35"/>
      <c r="AG122" s="31"/>
      <c r="AH122" s="36"/>
      <c r="AI122" s="29"/>
      <c r="AJ122" s="31"/>
      <c r="AK122" s="31"/>
      <c r="AL122" s="36"/>
      <c r="AM122" s="31"/>
      <c r="AN122" s="31"/>
      <c r="AO122" s="31"/>
      <c r="AP122" s="31"/>
      <c r="AQ122" s="31"/>
      <c r="AR122" s="31"/>
      <c r="AS122" s="31"/>
      <c r="AT122" s="31"/>
      <c r="AU122" s="45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6">
        <f t="shared" si="7"/>
        <v>0</v>
      </c>
      <c r="AW122" s="30" t="str">
        <f t="shared" si="6"/>
        <v xml:space="preserve"> </v>
      </c>
      <c r="AX122" s="30" t="str">
        <f>IFERROR(IF(VLOOKUP(C122,'Overdue Credits'!$A:$F,4,0)&gt;2,"High Risk Customer",IF(VLOOKUP(C122,'Overdue Credits'!$A:$F,4,0)&gt;0,"Medium Risk Customer","Low Risk Customer")),"Low Risk Customer")</f>
        <v>Low Risk Customer</v>
      </c>
      <c r="AY122" s="31"/>
      <c r="AZ122" s="31"/>
    </row>
    <row r="123" spans="1:52" x14ac:dyDescent="0.3">
      <c r="A123" s="22"/>
      <c r="B123" s="32"/>
      <c r="C123" s="32"/>
      <c r="D123" s="32"/>
      <c r="E123" s="32"/>
      <c r="F123" s="32"/>
      <c r="G123" s="23">
        <f t="shared" si="8"/>
        <v>0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6">
        <f>(VLOOKUP($H$8,Prices[#All],2,FALSE)*H123)+(VLOOKUP($I$8,Prices[#All],2,FALSE)*I123)+(VLOOKUP($J$8,Prices[#All],2,FALSE)*J123)+(VLOOKUP($K$8,Prices[#All],2,FALSE)*K123)+(VLOOKUP($L$8,Prices[#All],2,FALSE)*L123)+(VLOOKUP($M$8,Prices[#All],2,FALSE)*M123)+(VLOOKUP($N$8,Prices[#All],2,FALSE)*N123)+(VLOOKUP($T$8,Prices[#All],2,FALSE)*T123)+(VLOOKUP($U$8,Prices[#All],2,FALSE)*U123)+(VLOOKUP($V$8,Prices[#All],2,FALSE)*V123)+(VLOOKUP($W$8,Prices[#All],2,FALSE)*W123)+(VLOOKUP($X$8,Prices[#All],2,FALSE)*X123)+(VLOOKUP($Y$8,Prices[#All],2,FALSE)*Y123)+(VLOOKUP($Z$8,Prices[#All],2,FALSE)*Z123)+(VLOOKUP($AB$8,Prices[#All],2,FALSE)*AB123)+(VLOOKUP($O$8,Prices[#All],2,FALSE)*O123)+(VLOOKUP($P$8,Prices[#All],2,FALSE)*P123)+(VLOOKUP($Q$8,Prices[#All],2,FALSE)*Q123)+(VLOOKUP($R$8,Prices[#All],2,FALSE)*R123)+(VLOOKUP($AA$8,Prices[#All],2,FALSE)*AA123)+(VLOOKUP($S$8,Prices[#All],2,FALSE)*S123)</f>
        <v>0</v>
      </c>
      <c r="AE123" s="26">
        <f t="shared" si="5"/>
        <v>0</v>
      </c>
      <c r="AF123" s="35"/>
      <c r="AG123" s="31"/>
      <c r="AH123" s="36"/>
      <c r="AI123" s="29"/>
      <c r="AJ123" s="31"/>
      <c r="AK123" s="31"/>
      <c r="AL123" s="36"/>
      <c r="AM123" s="31"/>
      <c r="AN123" s="31"/>
      <c r="AO123" s="31"/>
      <c r="AP123" s="31"/>
      <c r="AQ123" s="31"/>
      <c r="AR123" s="31"/>
      <c r="AS123" s="31"/>
      <c r="AT123" s="31"/>
      <c r="AU123" s="45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6">
        <f t="shared" si="7"/>
        <v>0</v>
      </c>
      <c r="AW123" s="30" t="str">
        <f t="shared" si="6"/>
        <v xml:space="preserve"> </v>
      </c>
      <c r="AX123" s="30" t="str">
        <f>IFERROR(IF(VLOOKUP(C123,'Overdue Credits'!$A:$F,4,0)&gt;2,"High Risk Customer",IF(VLOOKUP(C123,'Overdue Credits'!$A:$F,4,0)&gt;0,"Medium Risk Customer","Low Risk Customer")),"Low Risk Customer")</f>
        <v>Low Risk Customer</v>
      </c>
      <c r="AY123" s="31"/>
      <c r="AZ123" s="31"/>
    </row>
    <row r="124" spans="1:52" x14ac:dyDescent="0.3">
      <c r="A124" s="22"/>
      <c r="B124" s="32"/>
      <c r="C124" s="32"/>
      <c r="D124" s="32"/>
      <c r="E124" s="32"/>
      <c r="F124" s="32"/>
      <c r="G124" s="23">
        <f t="shared" si="8"/>
        <v>0</v>
      </c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6">
        <f>(VLOOKUP($H$8,Prices[#All],2,FALSE)*H124)+(VLOOKUP($I$8,Prices[#All],2,FALSE)*I124)+(VLOOKUP($J$8,Prices[#All],2,FALSE)*J124)+(VLOOKUP($K$8,Prices[#All],2,FALSE)*K124)+(VLOOKUP($L$8,Prices[#All],2,FALSE)*L124)+(VLOOKUP($M$8,Prices[#All],2,FALSE)*M124)+(VLOOKUP($N$8,Prices[#All],2,FALSE)*N124)+(VLOOKUP($T$8,Prices[#All],2,FALSE)*T124)+(VLOOKUP($U$8,Prices[#All],2,FALSE)*U124)+(VLOOKUP($V$8,Prices[#All],2,FALSE)*V124)+(VLOOKUP($W$8,Prices[#All],2,FALSE)*W124)+(VLOOKUP($X$8,Prices[#All],2,FALSE)*X124)+(VLOOKUP($Y$8,Prices[#All],2,FALSE)*Y124)+(VLOOKUP($Z$8,Prices[#All],2,FALSE)*Z124)+(VLOOKUP($AB$8,Prices[#All],2,FALSE)*AB124)+(VLOOKUP($O$8,Prices[#All],2,FALSE)*O124)+(VLOOKUP($P$8,Prices[#All],2,FALSE)*P124)+(VLOOKUP($Q$8,Prices[#All],2,FALSE)*Q124)+(VLOOKUP($R$8,Prices[#All],2,FALSE)*R124)+(VLOOKUP($AA$8,Prices[#All],2,FALSE)*AA124)+(VLOOKUP($S$8,Prices[#All],2,FALSE)*S124)</f>
        <v>0</v>
      </c>
      <c r="AE124" s="26">
        <f t="shared" si="5"/>
        <v>0</v>
      </c>
      <c r="AF124" s="35"/>
      <c r="AG124" s="31"/>
      <c r="AH124" s="36"/>
      <c r="AI124" s="29"/>
      <c r="AJ124" s="31"/>
      <c r="AK124" s="31"/>
      <c r="AL124" s="36"/>
      <c r="AM124" s="31"/>
      <c r="AN124" s="31"/>
      <c r="AO124" s="31"/>
      <c r="AP124" s="31"/>
      <c r="AQ124" s="31"/>
      <c r="AR124" s="31"/>
      <c r="AS124" s="31"/>
      <c r="AT124" s="31"/>
      <c r="AU124" s="45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6">
        <f t="shared" si="7"/>
        <v>0</v>
      </c>
      <c r="AW124" s="30" t="str">
        <f t="shared" si="6"/>
        <v xml:space="preserve"> </v>
      </c>
      <c r="AX124" s="30" t="str">
        <f>IFERROR(IF(VLOOKUP(C124,'Overdue Credits'!$A:$F,4,0)&gt;2,"High Risk Customer",IF(VLOOKUP(C124,'Overdue Credits'!$A:$F,4,0)&gt;0,"Medium Risk Customer","Low Risk Customer")),"Low Risk Customer")</f>
        <v>Low Risk Customer</v>
      </c>
      <c r="AY124" s="31"/>
      <c r="AZ124" s="31"/>
    </row>
    <row r="125" spans="1:52" x14ac:dyDescent="0.3">
      <c r="A125" s="22"/>
      <c r="B125" s="32"/>
      <c r="C125" s="32"/>
      <c r="D125" s="32"/>
      <c r="E125" s="32"/>
      <c r="F125" s="32"/>
      <c r="G125" s="23">
        <f t="shared" si="8"/>
        <v>0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6">
        <f>(VLOOKUP($H$8,Prices[#All],2,FALSE)*H125)+(VLOOKUP($I$8,Prices[#All],2,FALSE)*I125)+(VLOOKUP($J$8,Prices[#All],2,FALSE)*J125)+(VLOOKUP($K$8,Prices[#All],2,FALSE)*K125)+(VLOOKUP($L$8,Prices[#All],2,FALSE)*L125)+(VLOOKUP($M$8,Prices[#All],2,FALSE)*M125)+(VLOOKUP($N$8,Prices[#All],2,FALSE)*N125)+(VLOOKUP($T$8,Prices[#All],2,FALSE)*T125)+(VLOOKUP($U$8,Prices[#All],2,FALSE)*U125)+(VLOOKUP($V$8,Prices[#All],2,FALSE)*V125)+(VLOOKUP($W$8,Prices[#All],2,FALSE)*W125)+(VLOOKUP($X$8,Prices[#All],2,FALSE)*X125)+(VLOOKUP($Y$8,Prices[#All],2,FALSE)*Y125)+(VLOOKUP($Z$8,Prices[#All],2,FALSE)*Z125)+(VLOOKUP($AB$8,Prices[#All],2,FALSE)*AB125)+(VLOOKUP($O$8,Prices[#All],2,FALSE)*O125)+(VLOOKUP($P$8,Prices[#All],2,FALSE)*P125)+(VLOOKUP($Q$8,Prices[#All],2,FALSE)*Q125)+(VLOOKUP($R$8,Prices[#All],2,FALSE)*R125)+(VLOOKUP($AA$8,Prices[#All],2,FALSE)*AA125)+(VLOOKUP($S$8,Prices[#All],2,FALSE)*S125)</f>
        <v>0</v>
      </c>
      <c r="AE125" s="26">
        <f t="shared" si="5"/>
        <v>0</v>
      </c>
      <c r="AF125" s="35"/>
      <c r="AG125" s="31"/>
      <c r="AH125" s="31"/>
      <c r="AI125" s="29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45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6">
        <f t="shared" si="7"/>
        <v>0</v>
      </c>
      <c r="AW125" s="30" t="str">
        <f t="shared" si="6"/>
        <v xml:space="preserve"> </v>
      </c>
      <c r="AX125" s="30" t="str">
        <f>IFERROR(IF(VLOOKUP(C125,'Overdue Credits'!$A:$F,4,0)&gt;2,"High Risk Customer",IF(VLOOKUP(C125,'Overdue Credits'!$A:$F,4,0)&gt;0,"Medium Risk Customer","Low Risk Customer")),"Low Risk Customer")</f>
        <v>Low Risk Customer</v>
      </c>
      <c r="AY125" s="31"/>
      <c r="AZ125" s="31"/>
    </row>
    <row r="126" spans="1:52" x14ac:dyDescent="0.3">
      <c r="A126" s="22"/>
      <c r="B126" s="32"/>
      <c r="C126" s="32"/>
      <c r="D126" s="32"/>
      <c r="E126" s="32"/>
      <c r="F126" s="32"/>
      <c r="G126" s="23">
        <f t="shared" si="8"/>
        <v>0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6">
        <f>(VLOOKUP($H$8,Prices[#All],2,FALSE)*H126)+(VLOOKUP($I$8,Prices[#All],2,FALSE)*I126)+(VLOOKUP($J$8,Prices[#All],2,FALSE)*J126)+(VLOOKUP($K$8,Prices[#All],2,FALSE)*K126)+(VLOOKUP($L$8,Prices[#All],2,FALSE)*L126)+(VLOOKUP($M$8,Prices[#All],2,FALSE)*M126)+(VLOOKUP($N$8,Prices[#All],2,FALSE)*N126)+(VLOOKUP($T$8,Prices[#All],2,FALSE)*T126)+(VLOOKUP($U$8,Prices[#All],2,FALSE)*U126)+(VLOOKUP($V$8,Prices[#All],2,FALSE)*V126)+(VLOOKUP($W$8,Prices[#All],2,FALSE)*W126)+(VLOOKUP($X$8,Prices[#All],2,FALSE)*X126)+(VLOOKUP($Y$8,Prices[#All],2,FALSE)*Y126)+(VLOOKUP($Z$8,Prices[#All],2,FALSE)*Z126)+(VLOOKUP($AB$8,Prices[#All],2,FALSE)*AB126)+(VLOOKUP($O$8,Prices[#All],2,FALSE)*O126)+(VLOOKUP($P$8,Prices[#All],2,FALSE)*P126)+(VLOOKUP($Q$8,Prices[#All],2,FALSE)*Q126)+(VLOOKUP($R$8,Prices[#All],2,FALSE)*R126)+(VLOOKUP($AA$8,Prices[#All],2,FALSE)*AA126)+(VLOOKUP($S$8,Prices[#All],2,FALSE)*S126)</f>
        <v>0</v>
      </c>
      <c r="AE126" s="26">
        <f t="shared" si="5"/>
        <v>0</v>
      </c>
      <c r="AF126" s="35"/>
      <c r="AG126" s="31"/>
      <c r="AH126" s="43"/>
      <c r="AI126" s="29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45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6">
        <f t="shared" si="7"/>
        <v>0</v>
      </c>
      <c r="AW126" s="30" t="str">
        <f t="shared" si="6"/>
        <v xml:space="preserve"> </v>
      </c>
      <c r="AX126" s="30" t="str">
        <f>IFERROR(IF(VLOOKUP(C126,'Overdue Credits'!$A:$F,4,0)&gt;2,"High Risk Customer",IF(VLOOKUP(C126,'Overdue Credits'!$A:$F,4,0)&gt;0,"Medium Risk Customer","Low Risk Customer")),"Low Risk Customer")</f>
        <v>Low Risk Customer</v>
      </c>
      <c r="AY126" s="31"/>
      <c r="AZ126" s="31"/>
    </row>
    <row r="127" spans="1:52" x14ac:dyDescent="0.3">
      <c r="A127" s="22"/>
      <c r="B127" s="32"/>
      <c r="C127" s="32"/>
      <c r="D127" s="32"/>
      <c r="E127" s="32"/>
      <c r="F127" s="32"/>
      <c r="G127" s="23">
        <f t="shared" si="8"/>
        <v>0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6">
        <f>(VLOOKUP($H$8,Prices[#All],2,FALSE)*H127)+(VLOOKUP($I$8,Prices[#All],2,FALSE)*I127)+(VLOOKUP($J$8,Prices[#All],2,FALSE)*J127)+(VLOOKUP($K$8,Prices[#All],2,FALSE)*K127)+(VLOOKUP($L$8,Prices[#All],2,FALSE)*L127)+(VLOOKUP($M$8,Prices[#All],2,FALSE)*M127)+(VLOOKUP($N$8,Prices[#All],2,FALSE)*N127)+(VLOOKUP($T$8,Prices[#All],2,FALSE)*T127)+(VLOOKUP($U$8,Prices[#All],2,FALSE)*U127)+(VLOOKUP($V$8,Prices[#All],2,FALSE)*V127)+(VLOOKUP($W$8,Prices[#All],2,FALSE)*W127)+(VLOOKUP($X$8,Prices[#All],2,FALSE)*X127)+(VLOOKUP($Y$8,Prices[#All],2,FALSE)*Y127)+(VLOOKUP($Z$8,Prices[#All],2,FALSE)*Z127)+(VLOOKUP($AB$8,Prices[#All],2,FALSE)*AB127)+(VLOOKUP($O$8,Prices[#All],2,FALSE)*O127)+(VLOOKUP($P$8,Prices[#All],2,FALSE)*P127)+(VLOOKUP($Q$8,Prices[#All],2,FALSE)*Q127)+(VLOOKUP($R$8,Prices[#All],2,FALSE)*R127)+(VLOOKUP($AA$8,Prices[#All],2,FALSE)*AA127)+(VLOOKUP($S$8,Prices[#All],2,FALSE)*S127)</f>
        <v>0</v>
      </c>
      <c r="AE127" s="26">
        <f t="shared" si="5"/>
        <v>0</v>
      </c>
      <c r="AF127" s="35"/>
      <c r="AG127" s="31"/>
      <c r="AH127" s="43"/>
      <c r="AI127" s="29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45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6">
        <f t="shared" si="7"/>
        <v>0</v>
      </c>
      <c r="AW127" s="30" t="str">
        <f t="shared" si="6"/>
        <v xml:space="preserve"> </v>
      </c>
      <c r="AX127" s="30" t="str">
        <f>IFERROR(IF(VLOOKUP(C127,'Overdue Credits'!$A:$F,4,0)&gt;2,"High Risk Customer",IF(VLOOKUP(C127,'Overdue Credits'!$A:$F,4,0)&gt;0,"Medium Risk Customer","Low Risk Customer")),"Low Risk Customer")</f>
        <v>Low Risk Customer</v>
      </c>
      <c r="AY127" s="31"/>
      <c r="AZ127" s="31"/>
    </row>
    <row r="128" spans="1:52" x14ac:dyDescent="0.3">
      <c r="A128" s="22"/>
      <c r="B128" s="32"/>
      <c r="C128" s="32"/>
      <c r="D128" s="32"/>
      <c r="E128" s="32"/>
      <c r="F128" s="32"/>
      <c r="G128" s="23">
        <f t="shared" si="8"/>
        <v>0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6">
        <f>(VLOOKUP($H$8,Prices[#All],2,FALSE)*H128)+(VLOOKUP($I$8,Prices[#All],2,FALSE)*I128)+(VLOOKUP($J$8,Prices[#All],2,FALSE)*J128)+(VLOOKUP($K$8,Prices[#All],2,FALSE)*K128)+(VLOOKUP($L$8,Prices[#All],2,FALSE)*L128)+(VLOOKUP($M$8,Prices[#All],2,FALSE)*M128)+(VLOOKUP($N$8,Prices[#All],2,FALSE)*N128)+(VLOOKUP($T$8,Prices[#All],2,FALSE)*T128)+(VLOOKUP($U$8,Prices[#All],2,FALSE)*U128)+(VLOOKUP($V$8,Prices[#All],2,FALSE)*V128)+(VLOOKUP($W$8,Prices[#All],2,FALSE)*W128)+(VLOOKUP($X$8,Prices[#All],2,FALSE)*X128)+(VLOOKUP($Y$8,Prices[#All],2,FALSE)*Y128)+(VLOOKUP($Z$8,Prices[#All],2,FALSE)*Z128)+(VLOOKUP($AB$8,Prices[#All],2,FALSE)*AB128)+(VLOOKUP($O$8,Prices[#All],2,FALSE)*O128)+(VLOOKUP($P$8,Prices[#All],2,FALSE)*P128)+(VLOOKUP($Q$8,Prices[#All],2,FALSE)*Q128)+(VLOOKUP($R$8,Prices[#All],2,FALSE)*R128)+(VLOOKUP($AA$8,Prices[#All],2,FALSE)*AA128)+(VLOOKUP($S$8,Prices[#All],2,FALSE)*S128)</f>
        <v>0</v>
      </c>
      <c r="AE128" s="26">
        <f t="shared" si="5"/>
        <v>0</v>
      </c>
      <c r="AF128" s="35"/>
      <c r="AG128" s="31"/>
      <c r="AH128" s="43"/>
      <c r="AI128" s="29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45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6">
        <f t="shared" si="7"/>
        <v>0</v>
      </c>
      <c r="AW128" s="30" t="str">
        <f t="shared" si="6"/>
        <v xml:space="preserve"> </v>
      </c>
      <c r="AX128" s="30" t="str">
        <f>IFERROR(IF(VLOOKUP(C128,'Overdue Credits'!$A:$F,4,0)&gt;2,"High Risk Customer",IF(VLOOKUP(C128,'Overdue Credits'!$A:$F,4,0)&gt;0,"Medium Risk Customer","Low Risk Customer")),"Low Risk Customer")</f>
        <v>Low Risk Customer</v>
      </c>
      <c r="AY128" s="31"/>
      <c r="AZ128" s="31"/>
    </row>
    <row r="129" spans="1:52" x14ac:dyDescent="0.3">
      <c r="A129" s="22"/>
      <c r="B129" s="32"/>
      <c r="C129" s="32"/>
      <c r="D129" s="32"/>
      <c r="E129" s="32"/>
      <c r="F129" s="32"/>
      <c r="G129" s="23">
        <f t="shared" si="8"/>
        <v>0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6">
        <f>(VLOOKUP($H$8,Prices[#All],2,FALSE)*H129)+(VLOOKUP($I$8,Prices[#All],2,FALSE)*I129)+(VLOOKUP($J$8,Prices[#All],2,FALSE)*J129)+(VLOOKUP($K$8,Prices[#All],2,FALSE)*K129)+(VLOOKUP($L$8,Prices[#All],2,FALSE)*L129)+(VLOOKUP($M$8,Prices[#All],2,FALSE)*M129)+(VLOOKUP($N$8,Prices[#All],2,FALSE)*N129)+(VLOOKUP($T$8,Prices[#All],2,FALSE)*T129)+(VLOOKUP($U$8,Prices[#All],2,FALSE)*U129)+(VLOOKUP($V$8,Prices[#All],2,FALSE)*V129)+(VLOOKUP($W$8,Prices[#All],2,FALSE)*W129)+(VLOOKUP($X$8,Prices[#All],2,FALSE)*X129)+(VLOOKUP($Y$8,Prices[#All],2,FALSE)*Y129)+(VLOOKUP($Z$8,Prices[#All],2,FALSE)*Z129)+(VLOOKUP($AB$8,Prices[#All],2,FALSE)*AB129)+(VLOOKUP($O$8,Prices[#All],2,FALSE)*O129)+(VLOOKUP($P$8,Prices[#All],2,FALSE)*P129)+(VLOOKUP($Q$8,Prices[#All],2,FALSE)*Q129)+(VLOOKUP($R$8,Prices[#All],2,FALSE)*R129)+(VLOOKUP($AA$8,Prices[#All],2,FALSE)*AA129)+(VLOOKUP($S$8,Prices[#All],2,FALSE)*S129)</f>
        <v>0</v>
      </c>
      <c r="AE129" s="26">
        <f t="shared" si="5"/>
        <v>0</v>
      </c>
      <c r="AF129" s="35"/>
      <c r="AG129" s="31"/>
      <c r="AH129" s="43"/>
      <c r="AI129" s="29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45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6">
        <f t="shared" si="7"/>
        <v>0</v>
      </c>
      <c r="AW129" s="30" t="str">
        <f t="shared" si="6"/>
        <v xml:space="preserve"> </v>
      </c>
      <c r="AX129" s="30" t="str">
        <f>IFERROR(IF(VLOOKUP(C129,'Overdue Credits'!$A:$F,4,0)&gt;2,"High Risk Customer",IF(VLOOKUP(C129,'Overdue Credits'!$A:$F,4,0)&gt;0,"Medium Risk Customer","Low Risk Customer")),"Low Risk Customer")</f>
        <v>Low Risk Customer</v>
      </c>
      <c r="AY129" s="31"/>
      <c r="AZ129" s="31"/>
    </row>
    <row r="130" spans="1:52" x14ac:dyDescent="0.3">
      <c r="A130" s="22"/>
      <c r="B130" s="32"/>
      <c r="C130" s="32"/>
      <c r="D130" s="32"/>
      <c r="E130" s="32"/>
      <c r="F130" s="32"/>
      <c r="G130" s="23">
        <f t="shared" si="8"/>
        <v>0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6">
        <f>(VLOOKUP($H$8,Prices[#All],2,FALSE)*H130)+(VLOOKUP($I$8,Prices[#All],2,FALSE)*I130)+(VLOOKUP($J$8,Prices[#All],2,FALSE)*J130)+(VLOOKUP($K$8,Prices[#All],2,FALSE)*K130)+(VLOOKUP($L$8,Prices[#All],2,FALSE)*L130)+(VLOOKUP($M$8,Prices[#All],2,FALSE)*M130)+(VLOOKUP($N$8,Prices[#All],2,FALSE)*N130)+(VLOOKUP($T$8,Prices[#All],2,FALSE)*T130)+(VLOOKUP($U$8,Prices[#All],2,FALSE)*U130)+(VLOOKUP($V$8,Prices[#All],2,FALSE)*V130)+(VLOOKUP($W$8,Prices[#All],2,FALSE)*W130)+(VLOOKUP($X$8,Prices[#All],2,FALSE)*X130)+(VLOOKUP($Y$8,Prices[#All],2,FALSE)*Y130)+(VLOOKUP($Z$8,Prices[#All],2,FALSE)*Z130)+(VLOOKUP($AB$8,Prices[#All],2,FALSE)*AB130)+(VLOOKUP($O$8,Prices[#All],2,FALSE)*O130)+(VLOOKUP($P$8,Prices[#All],2,FALSE)*P130)+(VLOOKUP($Q$8,Prices[#All],2,FALSE)*Q130)+(VLOOKUP($R$8,Prices[#All],2,FALSE)*R130)+(VLOOKUP($AA$8,Prices[#All],2,FALSE)*AA130)+(VLOOKUP($S$8,Prices[#All],2,FALSE)*S130)</f>
        <v>0</v>
      </c>
      <c r="AE130" s="26">
        <f t="shared" si="5"/>
        <v>0</v>
      </c>
      <c r="AF130" s="35"/>
      <c r="AG130" s="31"/>
      <c r="AH130" s="43"/>
      <c r="AI130" s="29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45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6">
        <f t="shared" si="7"/>
        <v>0</v>
      </c>
      <c r="AW130" s="30" t="str">
        <f t="shared" si="6"/>
        <v xml:space="preserve"> </v>
      </c>
      <c r="AX130" s="30" t="str">
        <f>IFERROR(IF(VLOOKUP(C130,'Overdue Credits'!$A:$F,4,0)&gt;2,"High Risk Customer",IF(VLOOKUP(C130,'Overdue Credits'!$A:$F,4,0)&gt;0,"Medium Risk Customer","Low Risk Customer")),"Low Risk Customer")</f>
        <v>Low Risk Customer</v>
      </c>
      <c r="AY130" s="31"/>
      <c r="AZ130" s="31"/>
    </row>
    <row r="131" spans="1:52" x14ac:dyDescent="0.3">
      <c r="A131" s="22"/>
      <c r="B131" s="32"/>
      <c r="C131" s="32"/>
      <c r="D131" s="32"/>
      <c r="E131" s="32"/>
      <c r="F131" s="32"/>
      <c r="G131" s="23">
        <f t="shared" si="8"/>
        <v>0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6">
        <f>(VLOOKUP($H$8,Prices[#All],2,FALSE)*H131)+(VLOOKUP($I$8,Prices[#All],2,FALSE)*I131)+(VLOOKUP($J$8,Prices[#All],2,FALSE)*J131)+(VLOOKUP($K$8,Prices[#All],2,FALSE)*K131)+(VLOOKUP($L$8,Prices[#All],2,FALSE)*L131)+(VLOOKUP($M$8,Prices[#All],2,FALSE)*M131)+(VLOOKUP($N$8,Prices[#All],2,FALSE)*N131)+(VLOOKUP($T$8,Prices[#All],2,FALSE)*T131)+(VLOOKUP($U$8,Prices[#All],2,FALSE)*U131)+(VLOOKUP($V$8,Prices[#All],2,FALSE)*V131)+(VLOOKUP($W$8,Prices[#All],2,FALSE)*W131)+(VLOOKUP($X$8,Prices[#All],2,FALSE)*X131)+(VLOOKUP($Y$8,Prices[#All],2,FALSE)*Y131)+(VLOOKUP($Z$8,Prices[#All],2,FALSE)*Z131)+(VLOOKUP($AB$8,Prices[#All],2,FALSE)*AB131)+(VLOOKUP($O$8,Prices[#All],2,FALSE)*O131)+(VLOOKUP($P$8,Prices[#All],2,FALSE)*P131)+(VLOOKUP($Q$8,Prices[#All],2,FALSE)*Q131)+(VLOOKUP($R$8,Prices[#All],2,FALSE)*R131)+(VLOOKUP($AA$8,Prices[#All],2,FALSE)*AA131)+(VLOOKUP($S$8,Prices[#All],2,FALSE)*S131)</f>
        <v>0</v>
      </c>
      <c r="AE131" s="26">
        <f t="shared" si="5"/>
        <v>0</v>
      </c>
      <c r="AF131" s="35"/>
      <c r="AG131" s="31"/>
      <c r="AH131" s="43"/>
      <c r="AI131" s="29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45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6">
        <f t="shared" si="7"/>
        <v>0</v>
      </c>
      <c r="AW131" s="30" t="str">
        <f t="shared" si="6"/>
        <v xml:space="preserve"> </v>
      </c>
      <c r="AX131" s="30" t="str">
        <f>IFERROR(IF(VLOOKUP(C131,'Overdue Credits'!$A:$F,4,0)&gt;2,"High Risk Customer",IF(VLOOKUP(C131,'Overdue Credits'!$A:$F,4,0)&gt;0,"Medium Risk Customer","Low Risk Customer")),"Low Risk Customer")</f>
        <v>Low Risk Customer</v>
      </c>
      <c r="AY131" s="31"/>
      <c r="AZ131" s="31"/>
    </row>
    <row r="132" spans="1:52" x14ac:dyDescent="0.3">
      <c r="A132" s="22"/>
      <c r="B132" s="32"/>
      <c r="C132" s="32"/>
      <c r="D132" s="32"/>
      <c r="E132" s="32"/>
      <c r="F132" s="32"/>
      <c r="G132" s="23">
        <f t="shared" si="8"/>
        <v>0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6">
        <f>(VLOOKUP($H$8,Prices[#All],2,FALSE)*H132)+(VLOOKUP($I$8,Prices[#All],2,FALSE)*I132)+(VLOOKUP($J$8,Prices[#All],2,FALSE)*J132)+(VLOOKUP($K$8,Prices[#All],2,FALSE)*K132)+(VLOOKUP($L$8,Prices[#All],2,FALSE)*L132)+(VLOOKUP($M$8,Prices[#All],2,FALSE)*M132)+(VLOOKUP($N$8,Prices[#All],2,FALSE)*N132)+(VLOOKUP($T$8,Prices[#All],2,FALSE)*T132)+(VLOOKUP($U$8,Prices[#All],2,FALSE)*U132)+(VLOOKUP($V$8,Prices[#All],2,FALSE)*V132)+(VLOOKUP($W$8,Prices[#All],2,FALSE)*W132)+(VLOOKUP($X$8,Prices[#All],2,FALSE)*X132)+(VLOOKUP($Y$8,Prices[#All],2,FALSE)*Y132)+(VLOOKUP($Z$8,Prices[#All],2,FALSE)*Z132)+(VLOOKUP($AB$8,Prices[#All],2,FALSE)*AB132)+(VLOOKUP($O$8,Prices[#All],2,FALSE)*O132)+(VLOOKUP($P$8,Prices[#All],2,FALSE)*P132)+(VLOOKUP($Q$8,Prices[#All],2,FALSE)*Q132)+(VLOOKUP($R$8,Prices[#All],2,FALSE)*R132)+(VLOOKUP($AA$8,Prices[#All],2,FALSE)*AA132)+(VLOOKUP($S$8,Prices[#All],2,FALSE)*S132)</f>
        <v>0</v>
      </c>
      <c r="AE132" s="26">
        <f t="shared" si="5"/>
        <v>0</v>
      </c>
      <c r="AF132" s="35"/>
      <c r="AG132" s="31"/>
      <c r="AH132" s="43"/>
      <c r="AI132" s="29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45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6">
        <f t="shared" si="7"/>
        <v>0</v>
      </c>
      <c r="AW132" s="30" t="str">
        <f t="shared" si="6"/>
        <v xml:space="preserve"> </v>
      </c>
      <c r="AX132" s="30" t="str">
        <f>IFERROR(IF(VLOOKUP(C132,'Overdue Credits'!$A:$F,4,0)&gt;2,"High Risk Customer",IF(VLOOKUP(C132,'Overdue Credits'!$A:$F,4,0)&gt;0,"Medium Risk Customer","Low Risk Customer")),"Low Risk Customer")</f>
        <v>Low Risk Customer</v>
      </c>
      <c r="AY132" s="31"/>
      <c r="AZ132" s="31"/>
    </row>
    <row r="133" spans="1:52" x14ac:dyDescent="0.3">
      <c r="A133" s="22"/>
      <c r="B133" s="32"/>
      <c r="C133" s="32"/>
      <c r="D133" s="32"/>
      <c r="E133" s="32"/>
      <c r="F133" s="32"/>
      <c r="G133" s="23">
        <f t="shared" si="8"/>
        <v>0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6">
        <f>(VLOOKUP($H$8,Prices[#All],2,FALSE)*H133)+(VLOOKUP($I$8,Prices[#All],2,FALSE)*I133)+(VLOOKUP($J$8,Prices[#All],2,FALSE)*J133)+(VLOOKUP($K$8,Prices[#All],2,FALSE)*K133)+(VLOOKUP($L$8,Prices[#All],2,FALSE)*L133)+(VLOOKUP($M$8,Prices[#All],2,FALSE)*M133)+(VLOOKUP($N$8,Prices[#All],2,FALSE)*N133)+(VLOOKUP($T$8,Prices[#All],2,FALSE)*T133)+(VLOOKUP($U$8,Prices[#All],2,FALSE)*U133)+(VLOOKUP($V$8,Prices[#All],2,FALSE)*V133)+(VLOOKUP($W$8,Prices[#All],2,FALSE)*W133)+(VLOOKUP($X$8,Prices[#All],2,FALSE)*X133)+(VLOOKUP($Y$8,Prices[#All],2,FALSE)*Y133)+(VLOOKUP($Z$8,Prices[#All],2,FALSE)*Z133)+(VLOOKUP($AB$8,Prices[#All],2,FALSE)*AB133)+(VLOOKUP($O$8,Prices[#All],2,FALSE)*O133)+(VLOOKUP($P$8,Prices[#All],2,FALSE)*P133)+(VLOOKUP($Q$8,Prices[#All],2,FALSE)*Q133)+(VLOOKUP($R$8,Prices[#All],2,FALSE)*R133)+(VLOOKUP($AA$8,Prices[#All],2,FALSE)*AA133)+(VLOOKUP($S$8,Prices[#All],2,FALSE)*S133)</f>
        <v>0</v>
      </c>
      <c r="AE133" s="26">
        <f t="shared" si="5"/>
        <v>0</v>
      </c>
      <c r="AF133" s="35"/>
      <c r="AG133" s="31"/>
      <c r="AH133" s="43"/>
      <c r="AI133" s="29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45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6">
        <f t="shared" si="7"/>
        <v>0</v>
      </c>
      <c r="AW133" s="30" t="str">
        <f t="shared" si="6"/>
        <v xml:space="preserve"> </v>
      </c>
      <c r="AX133" s="30" t="str">
        <f>IFERROR(IF(VLOOKUP(C133,'Overdue Credits'!$A:$F,4,0)&gt;2,"High Risk Customer",IF(VLOOKUP(C133,'Overdue Credits'!$A:$F,4,0)&gt;0,"Medium Risk Customer","Low Risk Customer")),"Low Risk Customer")</f>
        <v>Low Risk Customer</v>
      </c>
      <c r="AY133" s="31"/>
      <c r="AZ133" s="31"/>
    </row>
    <row r="134" spans="1:52" x14ac:dyDescent="0.3">
      <c r="A134" s="22"/>
      <c r="B134" s="32"/>
      <c r="C134" s="32"/>
      <c r="D134" s="32"/>
      <c r="E134" s="32"/>
      <c r="F134" s="32"/>
      <c r="G134" s="23">
        <f t="shared" si="8"/>
        <v>0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6">
        <f>(VLOOKUP($H$8,Prices[#All],2,FALSE)*H134)+(VLOOKUP($I$8,Prices[#All],2,FALSE)*I134)+(VLOOKUP($J$8,Prices[#All],2,FALSE)*J134)+(VLOOKUP($K$8,Prices[#All],2,FALSE)*K134)+(VLOOKUP($L$8,Prices[#All],2,FALSE)*L134)+(VLOOKUP($M$8,Prices[#All],2,FALSE)*M134)+(VLOOKUP($N$8,Prices[#All],2,FALSE)*N134)+(VLOOKUP($T$8,Prices[#All],2,FALSE)*T134)+(VLOOKUP($U$8,Prices[#All],2,FALSE)*U134)+(VLOOKUP($V$8,Prices[#All],2,FALSE)*V134)+(VLOOKUP($W$8,Prices[#All],2,FALSE)*W134)+(VLOOKUP($X$8,Prices[#All],2,FALSE)*X134)+(VLOOKUP($Y$8,Prices[#All],2,FALSE)*Y134)+(VLOOKUP($Z$8,Prices[#All],2,FALSE)*Z134)+(VLOOKUP($AB$8,Prices[#All],2,FALSE)*AB134)+(VLOOKUP($O$8,Prices[#All],2,FALSE)*O134)+(VLOOKUP($P$8,Prices[#All],2,FALSE)*P134)+(VLOOKUP($Q$8,Prices[#All],2,FALSE)*Q134)+(VLOOKUP($R$8,Prices[#All],2,FALSE)*R134)+(VLOOKUP($AA$8,Prices[#All],2,FALSE)*AA134)+(VLOOKUP($S$8,Prices[#All],2,FALSE)*S134)</f>
        <v>0</v>
      </c>
      <c r="AE134" s="26">
        <f t="shared" si="5"/>
        <v>0</v>
      </c>
      <c r="AF134" s="35"/>
      <c r="AG134" s="31"/>
      <c r="AH134" s="43"/>
      <c r="AI134" s="29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45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6">
        <f t="shared" si="7"/>
        <v>0</v>
      </c>
      <c r="AW134" s="30" t="str">
        <f t="shared" si="6"/>
        <v xml:space="preserve"> </v>
      </c>
      <c r="AX134" s="30" t="str">
        <f>IFERROR(IF(VLOOKUP(C134,'Overdue Credits'!$A:$F,4,0)&gt;2,"High Risk Customer",IF(VLOOKUP(C134,'Overdue Credits'!$A:$F,4,0)&gt;0,"Medium Risk Customer","Low Risk Customer")),"Low Risk Customer")</f>
        <v>Low Risk Customer</v>
      </c>
      <c r="AY134" s="31"/>
      <c r="AZ134" s="31"/>
    </row>
    <row r="135" spans="1:52" x14ac:dyDescent="0.3">
      <c r="A135" s="22"/>
      <c r="B135" s="32"/>
      <c r="C135" s="32"/>
      <c r="D135" s="32"/>
      <c r="E135" s="32"/>
      <c r="F135" s="32"/>
      <c r="G135" s="23">
        <f t="shared" si="8"/>
        <v>0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6">
        <f>(VLOOKUP($H$8,Prices[#All],2,FALSE)*H135)+(VLOOKUP($I$8,Prices[#All],2,FALSE)*I135)+(VLOOKUP($J$8,Prices[#All],2,FALSE)*J135)+(VLOOKUP($K$8,Prices[#All],2,FALSE)*K135)+(VLOOKUP($L$8,Prices[#All],2,FALSE)*L135)+(VLOOKUP($M$8,Prices[#All],2,FALSE)*M135)+(VLOOKUP($N$8,Prices[#All],2,FALSE)*N135)+(VLOOKUP($T$8,Prices[#All],2,FALSE)*T135)+(VLOOKUP($U$8,Prices[#All],2,FALSE)*U135)+(VLOOKUP($V$8,Prices[#All],2,FALSE)*V135)+(VLOOKUP($W$8,Prices[#All],2,FALSE)*W135)+(VLOOKUP($X$8,Prices[#All],2,FALSE)*X135)+(VLOOKUP($Y$8,Prices[#All],2,FALSE)*Y135)+(VLOOKUP($Z$8,Prices[#All],2,FALSE)*Z135)+(VLOOKUP($AB$8,Prices[#All],2,FALSE)*AB135)+(VLOOKUP($O$8,Prices[#All],2,FALSE)*O135)+(VLOOKUP($P$8,Prices[#All],2,FALSE)*P135)+(VLOOKUP($Q$8,Prices[#All],2,FALSE)*Q135)+(VLOOKUP($R$8,Prices[#All],2,FALSE)*R135)+(VLOOKUP($AA$8,Prices[#All],2,FALSE)*AA135)+(VLOOKUP($S$8,Prices[#All],2,FALSE)*S135)</f>
        <v>0</v>
      </c>
      <c r="AE135" s="26">
        <f t="shared" si="5"/>
        <v>0</v>
      </c>
      <c r="AF135" s="35"/>
      <c r="AG135" s="31"/>
      <c r="AH135" s="43"/>
      <c r="AI135" s="29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45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6">
        <f t="shared" si="7"/>
        <v>0</v>
      </c>
      <c r="AW135" s="30" t="str">
        <f t="shared" si="6"/>
        <v xml:space="preserve"> </v>
      </c>
      <c r="AX135" s="30" t="str">
        <f>IFERROR(IF(VLOOKUP(C135,'Overdue Credits'!$A:$F,4,0)&gt;2,"High Risk Customer",IF(VLOOKUP(C135,'Overdue Credits'!$A:$F,4,0)&gt;0,"Medium Risk Customer","Low Risk Customer")),"Low Risk Customer")</f>
        <v>Low Risk Customer</v>
      </c>
      <c r="AY135" s="31"/>
      <c r="AZ135" s="31"/>
    </row>
    <row r="136" spans="1:52" x14ac:dyDescent="0.3">
      <c r="A136" s="22"/>
      <c r="B136" s="32"/>
      <c r="C136" s="32"/>
      <c r="D136" s="32"/>
      <c r="E136" s="32"/>
      <c r="F136" s="32"/>
      <c r="G136" s="23">
        <f t="shared" si="8"/>
        <v>0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6">
        <f>(VLOOKUP($H$8,Prices[#All],2,FALSE)*H136)+(VLOOKUP($I$8,Prices[#All],2,FALSE)*I136)+(VLOOKUP($J$8,Prices[#All],2,FALSE)*J136)+(VLOOKUP($K$8,Prices[#All],2,FALSE)*K136)+(VLOOKUP($L$8,Prices[#All],2,FALSE)*L136)+(VLOOKUP($M$8,Prices[#All],2,FALSE)*M136)+(VLOOKUP($N$8,Prices[#All],2,FALSE)*N136)+(VLOOKUP($T$8,Prices[#All],2,FALSE)*T136)+(VLOOKUP($U$8,Prices[#All],2,FALSE)*U136)+(VLOOKUP($V$8,Prices[#All],2,FALSE)*V136)+(VLOOKUP($W$8,Prices[#All],2,FALSE)*W136)+(VLOOKUP($X$8,Prices[#All],2,FALSE)*X136)+(VLOOKUP($Y$8,Prices[#All],2,FALSE)*Y136)+(VLOOKUP($Z$8,Prices[#All],2,FALSE)*Z136)+(VLOOKUP($AB$8,Prices[#All],2,FALSE)*AB136)+(VLOOKUP($O$8,Prices[#All],2,FALSE)*O136)+(VLOOKUP($P$8,Prices[#All],2,FALSE)*P136)+(VLOOKUP($Q$8,Prices[#All],2,FALSE)*Q136)+(VLOOKUP($R$8,Prices[#All],2,FALSE)*R136)+(VLOOKUP($AA$8,Prices[#All],2,FALSE)*AA136)+(VLOOKUP($S$8,Prices[#All],2,FALSE)*S136)</f>
        <v>0</v>
      </c>
      <c r="AE136" s="26">
        <f t="shared" si="5"/>
        <v>0</v>
      </c>
      <c r="AF136" s="35"/>
      <c r="AG136" s="31"/>
      <c r="AH136" s="43"/>
      <c r="AI136" s="29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45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6">
        <f t="shared" si="7"/>
        <v>0</v>
      </c>
      <c r="AW136" s="30" t="str">
        <f t="shared" si="6"/>
        <v xml:space="preserve"> </v>
      </c>
      <c r="AX136" s="30" t="str">
        <f>IFERROR(IF(VLOOKUP(C136,'Overdue Credits'!$A:$F,4,0)&gt;2,"High Risk Customer",IF(VLOOKUP(C136,'Overdue Credits'!$A:$F,4,0)&gt;0,"Medium Risk Customer","Low Risk Customer")),"Low Risk Customer")</f>
        <v>Low Risk Customer</v>
      </c>
      <c r="AY136" s="31"/>
      <c r="AZ136" s="31"/>
    </row>
    <row r="137" spans="1:52" x14ac:dyDescent="0.3">
      <c r="A137" s="22"/>
      <c r="B137" s="32"/>
      <c r="C137" s="32"/>
      <c r="D137" s="32"/>
      <c r="E137" s="32"/>
      <c r="F137" s="32"/>
      <c r="G137" s="23">
        <f t="shared" si="8"/>
        <v>0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6">
        <f>(VLOOKUP($H$8,Prices[#All],2,FALSE)*H137)+(VLOOKUP($I$8,Prices[#All],2,FALSE)*I137)+(VLOOKUP($J$8,Prices[#All],2,FALSE)*J137)+(VLOOKUP($K$8,Prices[#All],2,FALSE)*K137)+(VLOOKUP($L$8,Prices[#All],2,FALSE)*L137)+(VLOOKUP($M$8,Prices[#All],2,FALSE)*M137)+(VLOOKUP($N$8,Prices[#All],2,FALSE)*N137)+(VLOOKUP($T$8,Prices[#All],2,FALSE)*T137)+(VLOOKUP($U$8,Prices[#All],2,FALSE)*U137)+(VLOOKUP($V$8,Prices[#All],2,FALSE)*V137)+(VLOOKUP($W$8,Prices[#All],2,FALSE)*W137)+(VLOOKUP($X$8,Prices[#All],2,FALSE)*X137)+(VLOOKUP($Y$8,Prices[#All],2,FALSE)*Y137)+(VLOOKUP($Z$8,Prices[#All],2,FALSE)*Z137)+(VLOOKUP($AB$8,Prices[#All],2,FALSE)*AB137)+(VLOOKUP($O$8,Prices[#All],2,FALSE)*O137)+(VLOOKUP($P$8,Prices[#All],2,FALSE)*P137)+(VLOOKUP($Q$8,Prices[#All],2,FALSE)*Q137)+(VLOOKUP($R$8,Prices[#All],2,FALSE)*R137)+(VLOOKUP($AA$8,Prices[#All],2,FALSE)*AA137)+(VLOOKUP($S$8,Prices[#All],2,FALSE)*S137)</f>
        <v>0</v>
      </c>
      <c r="AE137" s="26">
        <f t="shared" ref="AE137:AE200" si="9">SUM(AF137:AT137)</f>
        <v>0</v>
      </c>
      <c r="AF137" s="35"/>
      <c r="AG137" s="31"/>
      <c r="AH137" s="43"/>
      <c r="AI137" s="29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45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6">
        <f t="shared" si="7"/>
        <v>0</v>
      </c>
      <c r="AW137" s="30" t="str">
        <f t="shared" si="6"/>
        <v xml:space="preserve"> </v>
      </c>
      <c r="AX137" s="30" t="str">
        <f>IFERROR(IF(VLOOKUP(C137,'Overdue Credits'!$A:$F,4,0)&gt;2,"High Risk Customer",IF(VLOOKUP(C137,'Overdue Credits'!$A:$F,4,0)&gt;0,"Medium Risk Customer","Low Risk Customer")),"Low Risk Customer")</f>
        <v>Low Risk Customer</v>
      </c>
      <c r="AY137" s="31"/>
      <c r="AZ137" s="31"/>
    </row>
    <row r="138" spans="1:52" x14ac:dyDescent="0.3">
      <c r="A138" s="22"/>
      <c r="B138" s="32"/>
      <c r="C138" s="32"/>
      <c r="D138" s="32"/>
      <c r="E138" s="32"/>
      <c r="F138" s="32"/>
      <c r="G138" s="23">
        <f t="shared" si="8"/>
        <v>0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6">
        <f>(VLOOKUP($H$8,Prices[#All],2,FALSE)*H138)+(VLOOKUP($I$8,Prices[#All],2,FALSE)*I138)+(VLOOKUP($J$8,Prices[#All],2,FALSE)*J138)+(VLOOKUP($K$8,Prices[#All],2,FALSE)*K138)+(VLOOKUP($L$8,Prices[#All],2,FALSE)*L138)+(VLOOKUP($M$8,Prices[#All],2,FALSE)*M138)+(VLOOKUP($N$8,Prices[#All],2,FALSE)*N138)+(VLOOKUP($T$8,Prices[#All],2,FALSE)*T138)+(VLOOKUP($U$8,Prices[#All],2,FALSE)*U138)+(VLOOKUP($V$8,Prices[#All],2,FALSE)*V138)+(VLOOKUP($W$8,Prices[#All],2,FALSE)*W138)+(VLOOKUP($X$8,Prices[#All],2,FALSE)*X138)+(VLOOKUP($Y$8,Prices[#All],2,FALSE)*Y138)+(VLOOKUP($Z$8,Prices[#All],2,FALSE)*Z138)+(VLOOKUP($AB$8,Prices[#All],2,FALSE)*AB138)+(VLOOKUP($O$8,Prices[#All],2,FALSE)*O138)+(VLOOKUP($P$8,Prices[#All],2,FALSE)*P138)+(VLOOKUP($Q$8,Prices[#All],2,FALSE)*Q138)+(VLOOKUP($R$8,Prices[#All],2,FALSE)*R138)+(VLOOKUP($AA$8,Prices[#All],2,FALSE)*AA138)+(VLOOKUP($S$8,Prices[#All],2,FALSE)*S138)</f>
        <v>0</v>
      </c>
      <c r="AE138" s="26">
        <f t="shared" si="9"/>
        <v>0</v>
      </c>
      <c r="AF138" s="35"/>
      <c r="AG138" s="31"/>
      <c r="AH138" s="43"/>
      <c r="AI138" s="29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45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6">
        <f t="shared" si="7"/>
        <v>0</v>
      </c>
      <c r="AW138" s="30" t="str">
        <f t="shared" ref="AW138:AW201" si="10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Credits'!$A:$F,4,0)&gt;2,"High Risk Customer",IF(VLOOKUP(C138,'Overdue Credits'!$A:$F,4,0)&gt;0,"Medium Risk Customer","Low Risk Customer")),"Low Risk Customer")</f>
        <v>Low Risk Customer</v>
      </c>
      <c r="AY138" s="31"/>
      <c r="AZ138" s="31"/>
    </row>
    <row r="139" spans="1:52" x14ac:dyDescent="0.3">
      <c r="A139" s="22"/>
      <c r="B139" s="32"/>
      <c r="C139" s="32"/>
      <c r="D139" s="32"/>
      <c r="E139" s="32"/>
      <c r="F139" s="32"/>
      <c r="G139" s="23">
        <f t="shared" si="8"/>
        <v>0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6">
        <f>(VLOOKUP($H$8,Prices[#All],2,FALSE)*H139)+(VLOOKUP($I$8,Prices[#All],2,FALSE)*I139)+(VLOOKUP($J$8,Prices[#All],2,FALSE)*J139)+(VLOOKUP($K$8,Prices[#All],2,FALSE)*K139)+(VLOOKUP($L$8,Prices[#All],2,FALSE)*L139)+(VLOOKUP($M$8,Prices[#All],2,FALSE)*M139)+(VLOOKUP($N$8,Prices[#All],2,FALSE)*N139)+(VLOOKUP($T$8,Prices[#All],2,FALSE)*T139)+(VLOOKUP($U$8,Prices[#All],2,FALSE)*U139)+(VLOOKUP($V$8,Prices[#All],2,FALSE)*V139)+(VLOOKUP($W$8,Prices[#All],2,FALSE)*W139)+(VLOOKUP($X$8,Prices[#All],2,FALSE)*X139)+(VLOOKUP($Y$8,Prices[#All],2,FALSE)*Y139)+(VLOOKUP($Z$8,Prices[#All],2,FALSE)*Z139)+(VLOOKUP($AB$8,Prices[#All],2,FALSE)*AB139)+(VLOOKUP($O$8,Prices[#All],2,FALSE)*O139)+(VLOOKUP($P$8,Prices[#All],2,FALSE)*P139)+(VLOOKUP($Q$8,Prices[#All],2,FALSE)*Q139)+(VLOOKUP($R$8,Prices[#All],2,FALSE)*R139)+(VLOOKUP($AA$8,Prices[#All],2,FALSE)*AA139)+(VLOOKUP($S$8,Prices[#All],2,FALSE)*S139)</f>
        <v>0</v>
      </c>
      <c r="AE139" s="26">
        <f t="shared" si="9"/>
        <v>0</v>
      </c>
      <c r="AF139" s="35"/>
      <c r="AG139" s="31"/>
      <c r="AH139" s="43"/>
      <c r="AI139" s="29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45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6">
        <f t="shared" ref="AV139:AV202" si="11">AC139*0.35</f>
        <v>0</v>
      </c>
      <c r="AW139" s="30" t="str">
        <f t="shared" si="10"/>
        <v xml:space="preserve"> </v>
      </c>
      <c r="AX139" s="30" t="str">
        <f>IFERROR(IF(VLOOKUP(C139,'Overdue Credits'!$A:$F,4,0)&gt;2,"High Risk Customer",IF(VLOOKUP(C139,'Overdue Credits'!$A:$F,4,0)&gt;0,"Medium Risk Customer","Low Risk Customer")),"Low Risk Customer")</f>
        <v>Low Risk Customer</v>
      </c>
      <c r="AY139" s="31"/>
      <c r="AZ139" s="31"/>
    </row>
    <row r="140" spans="1:52" x14ac:dyDescent="0.3">
      <c r="A140" s="22"/>
      <c r="B140" s="32"/>
      <c r="C140" s="32"/>
      <c r="D140" s="32"/>
      <c r="E140" s="32"/>
      <c r="F140" s="32"/>
      <c r="G140" s="23">
        <f t="shared" si="8"/>
        <v>0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6">
        <f>(VLOOKUP($H$8,Prices[#All],2,FALSE)*H140)+(VLOOKUP($I$8,Prices[#All],2,FALSE)*I140)+(VLOOKUP($J$8,Prices[#All],2,FALSE)*J140)+(VLOOKUP($K$8,Prices[#All],2,FALSE)*K140)+(VLOOKUP($L$8,Prices[#All],2,FALSE)*L140)+(VLOOKUP($M$8,Prices[#All],2,FALSE)*M140)+(VLOOKUP($N$8,Prices[#All],2,FALSE)*N140)+(VLOOKUP($T$8,Prices[#All],2,FALSE)*T140)+(VLOOKUP($U$8,Prices[#All],2,FALSE)*U140)+(VLOOKUP($V$8,Prices[#All],2,FALSE)*V140)+(VLOOKUP($W$8,Prices[#All],2,FALSE)*W140)+(VLOOKUP($X$8,Prices[#All],2,FALSE)*X140)+(VLOOKUP($Y$8,Prices[#All],2,FALSE)*Y140)+(VLOOKUP($Z$8,Prices[#All],2,FALSE)*Z140)+(VLOOKUP($AB$8,Prices[#All],2,FALSE)*AB140)+(VLOOKUP($O$8,Prices[#All],2,FALSE)*O140)+(VLOOKUP($P$8,Prices[#All],2,FALSE)*P140)+(VLOOKUP($Q$8,Prices[#All],2,FALSE)*Q140)+(VLOOKUP($R$8,Prices[#All],2,FALSE)*R140)+(VLOOKUP($AA$8,Prices[#All],2,FALSE)*AA140)+(VLOOKUP($S$8,Prices[#All],2,FALSE)*S140)</f>
        <v>0</v>
      </c>
      <c r="AE140" s="26">
        <f t="shared" si="9"/>
        <v>0</v>
      </c>
      <c r="AF140" s="35"/>
      <c r="AG140" s="31"/>
      <c r="AH140" s="43"/>
      <c r="AI140" s="29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45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6">
        <f t="shared" si="11"/>
        <v>0</v>
      </c>
      <c r="AW140" s="30" t="str">
        <f t="shared" si="10"/>
        <v xml:space="preserve"> </v>
      </c>
      <c r="AX140" s="30" t="str">
        <f>IFERROR(IF(VLOOKUP(C140,'Overdue Credits'!$A:$F,4,0)&gt;2,"High Risk Customer",IF(VLOOKUP(C140,'Overdue Credits'!$A:$F,4,0)&gt;0,"Medium Risk Customer","Low Risk Customer")),"Low Risk Customer")</f>
        <v>Low Risk Customer</v>
      </c>
      <c r="AY140" s="31"/>
      <c r="AZ140" s="31"/>
    </row>
    <row r="141" spans="1:52" x14ac:dyDescent="0.3">
      <c r="A141" s="22"/>
      <c r="B141" s="32"/>
      <c r="C141" s="32"/>
      <c r="D141" s="32"/>
      <c r="E141" s="32"/>
      <c r="F141" s="32"/>
      <c r="G141" s="23">
        <f t="shared" si="8"/>
        <v>0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6">
        <f>(VLOOKUP($H$8,Prices[#All],2,FALSE)*H141)+(VLOOKUP($I$8,Prices[#All],2,FALSE)*I141)+(VLOOKUP($J$8,Prices[#All],2,FALSE)*J141)+(VLOOKUP($K$8,Prices[#All],2,FALSE)*K141)+(VLOOKUP($L$8,Prices[#All],2,FALSE)*L141)+(VLOOKUP($M$8,Prices[#All],2,FALSE)*M141)+(VLOOKUP($N$8,Prices[#All],2,FALSE)*N141)+(VLOOKUP($T$8,Prices[#All],2,FALSE)*T141)+(VLOOKUP($U$8,Prices[#All],2,FALSE)*U141)+(VLOOKUP($V$8,Prices[#All],2,FALSE)*V141)+(VLOOKUP($W$8,Prices[#All],2,FALSE)*W141)+(VLOOKUP($X$8,Prices[#All],2,FALSE)*X141)+(VLOOKUP($Y$8,Prices[#All],2,FALSE)*Y141)+(VLOOKUP($Z$8,Prices[#All],2,FALSE)*Z141)+(VLOOKUP($AB$8,Prices[#All],2,FALSE)*AB141)+(VLOOKUP($O$8,Prices[#All],2,FALSE)*O141)+(VLOOKUP($P$8,Prices[#All],2,FALSE)*P141)+(VLOOKUP($Q$8,Prices[#All],2,FALSE)*Q141)+(VLOOKUP($R$8,Prices[#All],2,FALSE)*R141)+(VLOOKUP($AA$8,Prices[#All],2,FALSE)*AA141)+(VLOOKUP($S$8,Prices[#All],2,FALSE)*S141)</f>
        <v>0</v>
      </c>
      <c r="AE141" s="26">
        <f t="shared" si="9"/>
        <v>0</v>
      </c>
      <c r="AF141" s="35"/>
      <c r="AG141" s="31"/>
      <c r="AH141" s="43"/>
      <c r="AI141" s="29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45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6">
        <f t="shared" si="11"/>
        <v>0</v>
      </c>
      <c r="AW141" s="30" t="str">
        <f t="shared" si="10"/>
        <v xml:space="preserve"> </v>
      </c>
      <c r="AX141" s="30" t="str">
        <f>IFERROR(IF(VLOOKUP(C141,'Overdue Credits'!$A:$F,4,0)&gt;2,"High Risk Customer",IF(VLOOKUP(C141,'Overdue Credits'!$A:$F,4,0)&gt;0,"Medium Risk Customer","Low Risk Customer")),"Low Risk Customer")</f>
        <v>Low Risk Customer</v>
      </c>
      <c r="AY141" s="31"/>
      <c r="AZ141" s="31"/>
    </row>
    <row r="142" spans="1:52" x14ac:dyDescent="0.3">
      <c r="A142" s="22"/>
      <c r="B142" s="32"/>
      <c r="C142" s="32"/>
      <c r="D142" s="32"/>
      <c r="E142" s="32"/>
      <c r="F142" s="32"/>
      <c r="G142" s="23">
        <f t="shared" si="8"/>
        <v>0</v>
      </c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6">
        <f>(VLOOKUP($H$8,Prices[#All],2,FALSE)*H142)+(VLOOKUP($I$8,Prices[#All],2,FALSE)*I142)+(VLOOKUP($J$8,Prices[#All],2,FALSE)*J142)+(VLOOKUP($K$8,Prices[#All],2,FALSE)*K142)+(VLOOKUP($L$8,Prices[#All],2,FALSE)*L142)+(VLOOKUP($M$8,Prices[#All],2,FALSE)*M142)+(VLOOKUP($N$8,Prices[#All],2,FALSE)*N142)+(VLOOKUP($T$8,Prices[#All],2,FALSE)*T142)+(VLOOKUP($U$8,Prices[#All],2,FALSE)*U142)+(VLOOKUP($V$8,Prices[#All],2,FALSE)*V142)+(VLOOKUP($W$8,Prices[#All],2,FALSE)*W142)+(VLOOKUP($X$8,Prices[#All],2,FALSE)*X142)+(VLOOKUP($Y$8,Prices[#All],2,FALSE)*Y142)+(VLOOKUP($Z$8,Prices[#All],2,FALSE)*Z142)+(VLOOKUP($AB$8,Prices[#All],2,FALSE)*AB142)+(VLOOKUP($O$8,Prices[#All],2,FALSE)*O142)+(VLOOKUP($P$8,Prices[#All],2,FALSE)*P142)+(VLOOKUP($Q$8,Prices[#All],2,FALSE)*Q142)+(VLOOKUP($R$8,Prices[#All],2,FALSE)*R142)+(VLOOKUP($AA$8,Prices[#All],2,FALSE)*AA142)+(VLOOKUP($S$8,Prices[#All],2,FALSE)*S142)</f>
        <v>0</v>
      </c>
      <c r="AE142" s="26">
        <f t="shared" si="9"/>
        <v>0</v>
      </c>
      <c r="AF142" s="35"/>
      <c r="AG142" s="31"/>
      <c r="AH142" s="31"/>
      <c r="AI142" s="29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45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6">
        <f t="shared" si="11"/>
        <v>0</v>
      </c>
      <c r="AW142" s="30" t="str">
        <f t="shared" si="10"/>
        <v xml:space="preserve"> </v>
      </c>
      <c r="AX142" s="30" t="str">
        <f>IFERROR(IF(VLOOKUP(C142,'Overdue Credits'!$A:$F,4,0)&gt;2,"High Risk Customer",IF(VLOOKUP(C142,'Overdue Credits'!$A:$F,4,0)&gt;0,"Medium Risk Customer","Low Risk Customer")),"Low Risk Customer")</f>
        <v>Low Risk Customer</v>
      </c>
      <c r="AY142" s="31"/>
      <c r="AZ142" s="31"/>
    </row>
    <row r="143" spans="1:52" x14ac:dyDescent="0.3">
      <c r="A143" s="22"/>
      <c r="B143" s="32"/>
      <c r="C143" s="32"/>
      <c r="D143" s="32"/>
      <c r="E143" s="32"/>
      <c r="F143" s="32"/>
      <c r="G143" s="23">
        <f t="shared" si="8"/>
        <v>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6">
        <f>(VLOOKUP($H$8,Prices[#All],2,FALSE)*H143)+(VLOOKUP($I$8,Prices[#All],2,FALSE)*I143)+(VLOOKUP($J$8,Prices[#All],2,FALSE)*J143)+(VLOOKUP($K$8,Prices[#All],2,FALSE)*K143)+(VLOOKUP($L$8,Prices[#All],2,FALSE)*L143)+(VLOOKUP($M$8,Prices[#All],2,FALSE)*M143)+(VLOOKUP($N$8,Prices[#All],2,FALSE)*N143)+(VLOOKUP($T$8,Prices[#All],2,FALSE)*T143)+(VLOOKUP($U$8,Prices[#All],2,FALSE)*U143)+(VLOOKUP($V$8,Prices[#All],2,FALSE)*V143)+(VLOOKUP($W$8,Prices[#All],2,FALSE)*W143)+(VLOOKUP($X$8,Prices[#All],2,FALSE)*X143)+(VLOOKUP($Y$8,Prices[#All],2,FALSE)*Y143)+(VLOOKUP($Z$8,Prices[#All],2,FALSE)*Z143)+(VLOOKUP($AB$8,Prices[#All],2,FALSE)*AB143)+(VLOOKUP($O$8,Prices[#All],2,FALSE)*O143)+(VLOOKUP($P$8,Prices[#All],2,FALSE)*P143)+(VLOOKUP($Q$8,Prices[#All],2,FALSE)*Q143)+(VLOOKUP($R$8,Prices[#All],2,FALSE)*R143)+(VLOOKUP($AA$8,Prices[#All],2,FALSE)*AA143)+(VLOOKUP($S$8,Prices[#All],2,FALSE)*S143)</f>
        <v>0</v>
      </c>
      <c r="AE143" s="26">
        <f t="shared" si="9"/>
        <v>0</v>
      </c>
      <c r="AF143" s="35"/>
      <c r="AG143" s="31"/>
      <c r="AH143" s="31"/>
      <c r="AI143" s="29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45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6">
        <f t="shared" si="11"/>
        <v>0</v>
      </c>
      <c r="AW143" s="30" t="str">
        <f t="shared" si="10"/>
        <v xml:space="preserve"> </v>
      </c>
      <c r="AX143" s="30" t="str">
        <f>IFERROR(IF(VLOOKUP(C143,'Overdue Credits'!$A:$F,4,0)&gt;2,"High Risk Customer",IF(VLOOKUP(C143,'Overdue Credits'!$A:$F,4,0)&gt;0,"Medium Risk Customer","Low Risk Customer")),"Low Risk Customer")</f>
        <v>Low Risk Customer</v>
      </c>
      <c r="AY143" s="31"/>
      <c r="AZ143" s="31"/>
    </row>
    <row r="144" spans="1:52" x14ac:dyDescent="0.3">
      <c r="A144" s="22"/>
      <c r="B144" s="32"/>
      <c r="C144" s="32"/>
      <c r="D144" s="32"/>
      <c r="E144" s="32"/>
      <c r="F144" s="32"/>
      <c r="G144" s="23">
        <f t="shared" si="8"/>
        <v>0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6">
        <f>(VLOOKUP($H$8,Prices[#All],2,FALSE)*H144)+(VLOOKUP($I$8,Prices[#All],2,FALSE)*I144)+(VLOOKUP($J$8,Prices[#All],2,FALSE)*J144)+(VLOOKUP($K$8,Prices[#All],2,FALSE)*K144)+(VLOOKUP($L$8,Prices[#All],2,FALSE)*L144)+(VLOOKUP($M$8,Prices[#All],2,FALSE)*M144)+(VLOOKUP($N$8,Prices[#All],2,FALSE)*N144)+(VLOOKUP($T$8,Prices[#All],2,FALSE)*T144)+(VLOOKUP($U$8,Prices[#All],2,FALSE)*U144)+(VLOOKUP($V$8,Prices[#All],2,FALSE)*V144)+(VLOOKUP($W$8,Prices[#All],2,FALSE)*W144)+(VLOOKUP($X$8,Prices[#All],2,FALSE)*X144)+(VLOOKUP($Y$8,Prices[#All],2,FALSE)*Y144)+(VLOOKUP($Z$8,Prices[#All],2,FALSE)*Z144)+(VLOOKUP($AB$8,Prices[#All],2,FALSE)*AB144)+(VLOOKUP($O$8,Prices[#All],2,FALSE)*O144)+(VLOOKUP($P$8,Prices[#All],2,FALSE)*P144)+(VLOOKUP($Q$8,Prices[#All],2,FALSE)*Q144)+(VLOOKUP($R$8,Prices[#All],2,FALSE)*R144)+(VLOOKUP($AA$8,Prices[#All],2,FALSE)*AA144)+(VLOOKUP($S$8,Prices[#All],2,FALSE)*S144)</f>
        <v>0</v>
      </c>
      <c r="AE144" s="26">
        <f t="shared" si="9"/>
        <v>0</v>
      </c>
      <c r="AF144" s="35"/>
      <c r="AG144" s="31"/>
      <c r="AH144" s="31"/>
      <c r="AI144" s="29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45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6">
        <f t="shared" si="11"/>
        <v>0</v>
      </c>
      <c r="AW144" s="30" t="str">
        <f t="shared" si="10"/>
        <v xml:space="preserve"> </v>
      </c>
      <c r="AX144" s="30" t="str">
        <f>IFERROR(IF(VLOOKUP(C144,'Overdue Credits'!$A:$F,4,0)&gt;2,"High Risk Customer",IF(VLOOKUP(C144,'Overdue Credits'!$A:$F,4,0)&gt;0,"Medium Risk Customer","Low Risk Customer")),"Low Risk Customer")</f>
        <v>Low Risk Customer</v>
      </c>
      <c r="AY144" s="31"/>
      <c r="AZ144" s="31"/>
    </row>
    <row r="145" spans="1:52" x14ac:dyDescent="0.3">
      <c r="A145" s="22"/>
      <c r="B145" s="32"/>
      <c r="C145" s="32"/>
      <c r="D145" s="32"/>
      <c r="E145" s="32"/>
      <c r="F145" s="32"/>
      <c r="G145" s="23">
        <f t="shared" si="8"/>
        <v>0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6">
        <f>(VLOOKUP($H$8,Prices[#All],2,FALSE)*H145)+(VLOOKUP($I$8,Prices[#All],2,FALSE)*I145)+(VLOOKUP($J$8,Prices[#All],2,FALSE)*J145)+(VLOOKUP($K$8,Prices[#All],2,FALSE)*K145)+(VLOOKUP($L$8,Prices[#All],2,FALSE)*L145)+(VLOOKUP($M$8,Prices[#All],2,FALSE)*M145)+(VLOOKUP($N$8,Prices[#All],2,FALSE)*N145)+(VLOOKUP($T$8,Prices[#All],2,FALSE)*T145)+(VLOOKUP($U$8,Prices[#All],2,FALSE)*U145)+(VLOOKUP($V$8,Prices[#All],2,FALSE)*V145)+(VLOOKUP($W$8,Prices[#All],2,FALSE)*W145)+(VLOOKUP($X$8,Prices[#All],2,FALSE)*X145)+(VLOOKUP($Y$8,Prices[#All],2,FALSE)*Y145)+(VLOOKUP($Z$8,Prices[#All],2,FALSE)*Z145)+(VLOOKUP($AB$8,Prices[#All],2,FALSE)*AB145)+(VLOOKUP($O$8,Prices[#All],2,FALSE)*O145)+(VLOOKUP($P$8,Prices[#All],2,FALSE)*P145)+(VLOOKUP($Q$8,Prices[#All],2,FALSE)*Q145)+(VLOOKUP($R$8,Prices[#All],2,FALSE)*R145)+(VLOOKUP($AA$8,Prices[#All],2,FALSE)*AA145)+(VLOOKUP($S$8,Prices[#All],2,FALSE)*S145)</f>
        <v>0</v>
      </c>
      <c r="AE145" s="26">
        <f t="shared" si="9"/>
        <v>0</v>
      </c>
      <c r="AF145" s="35"/>
      <c r="AG145" s="31"/>
      <c r="AH145" s="31"/>
      <c r="AI145" s="29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45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6">
        <f t="shared" si="11"/>
        <v>0</v>
      </c>
      <c r="AW145" s="30" t="str">
        <f t="shared" si="10"/>
        <v xml:space="preserve"> </v>
      </c>
      <c r="AX145" s="30" t="str">
        <f>IFERROR(IF(VLOOKUP(C145,'Overdue Credits'!$A:$F,4,0)&gt;2,"High Risk Customer",IF(VLOOKUP(C145,'Overdue Credits'!$A:$F,4,0)&gt;0,"Medium Risk Customer","Low Risk Customer")),"Low Risk Customer")</f>
        <v>Low Risk Customer</v>
      </c>
      <c r="AY145" s="31"/>
      <c r="AZ145" s="31"/>
    </row>
    <row r="146" spans="1:52" x14ac:dyDescent="0.3">
      <c r="A146" s="22"/>
      <c r="B146" s="32"/>
      <c r="C146" s="32"/>
      <c r="D146" s="32"/>
      <c r="E146" s="32"/>
      <c r="F146" s="32"/>
      <c r="G146" s="23">
        <f t="shared" si="8"/>
        <v>0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6">
        <f>(VLOOKUP($H$8,Prices[#All],2,FALSE)*H146)+(VLOOKUP($I$8,Prices[#All],2,FALSE)*I146)+(VLOOKUP($J$8,Prices[#All],2,FALSE)*J146)+(VLOOKUP($K$8,Prices[#All],2,FALSE)*K146)+(VLOOKUP($L$8,Prices[#All],2,FALSE)*L146)+(VLOOKUP($M$8,Prices[#All],2,FALSE)*M146)+(VLOOKUP($N$8,Prices[#All],2,FALSE)*N146)+(VLOOKUP($T$8,Prices[#All],2,FALSE)*T146)+(VLOOKUP($U$8,Prices[#All],2,FALSE)*U146)+(VLOOKUP($V$8,Prices[#All],2,FALSE)*V146)+(VLOOKUP($W$8,Prices[#All],2,FALSE)*W146)+(VLOOKUP($X$8,Prices[#All],2,FALSE)*X146)+(VLOOKUP($Y$8,Prices[#All],2,FALSE)*Y146)+(VLOOKUP($Z$8,Prices[#All],2,FALSE)*Z146)+(VLOOKUP($AB$8,Prices[#All],2,FALSE)*AB146)+(VLOOKUP($O$8,Prices[#All],2,FALSE)*O146)+(VLOOKUP($P$8,Prices[#All],2,FALSE)*P146)+(VLOOKUP($Q$8,Prices[#All],2,FALSE)*Q146)+(VLOOKUP($R$8,Prices[#All],2,FALSE)*R146)+(VLOOKUP($AA$8,Prices[#All],2,FALSE)*AA146)+(VLOOKUP($S$8,Prices[#All],2,FALSE)*S146)</f>
        <v>0</v>
      </c>
      <c r="AE146" s="26">
        <f t="shared" si="9"/>
        <v>0</v>
      </c>
      <c r="AF146" s="35"/>
      <c r="AG146" s="31"/>
      <c r="AH146" s="31"/>
      <c r="AI146" s="29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45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6">
        <f t="shared" si="11"/>
        <v>0</v>
      </c>
      <c r="AW146" s="30" t="str">
        <f t="shared" si="10"/>
        <v xml:space="preserve"> </v>
      </c>
      <c r="AX146" s="30" t="str">
        <f>IFERROR(IF(VLOOKUP(C146,'Overdue Credits'!$A:$F,4,0)&gt;2,"High Risk Customer",IF(VLOOKUP(C146,'Overdue Credits'!$A:$F,4,0)&gt;0,"Medium Risk Customer","Low Risk Customer")),"Low Risk Customer")</f>
        <v>Low Risk Customer</v>
      </c>
      <c r="AY146" s="31"/>
      <c r="AZ146" s="31"/>
    </row>
    <row r="147" spans="1:52" x14ac:dyDescent="0.3">
      <c r="A147" s="22"/>
      <c r="B147" s="32"/>
      <c r="C147" s="32"/>
      <c r="D147" s="32"/>
      <c r="E147" s="32"/>
      <c r="F147" s="32"/>
      <c r="G147" s="23">
        <f t="shared" si="8"/>
        <v>0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6">
        <f>(VLOOKUP($H$8,Prices[#All],2,FALSE)*H147)+(VLOOKUP($I$8,Prices[#All],2,FALSE)*I147)+(VLOOKUP($J$8,Prices[#All],2,FALSE)*J147)+(VLOOKUP($K$8,Prices[#All],2,FALSE)*K147)+(VLOOKUP($L$8,Prices[#All],2,FALSE)*L147)+(VLOOKUP($M$8,Prices[#All],2,FALSE)*M147)+(VLOOKUP($N$8,Prices[#All],2,FALSE)*N147)+(VLOOKUP($T$8,Prices[#All],2,FALSE)*T147)+(VLOOKUP($U$8,Prices[#All],2,FALSE)*U147)+(VLOOKUP($V$8,Prices[#All],2,FALSE)*V147)+(VLOOKUP($W$8,Prices[#All],2,FALSE)*W147)+(VLOOKUP($X$8,Prices[#All],2,FALSE)*X147)+(VLOOKUP($Y$8,Prices[#All],2,FALSE)*Y147)+(VLOOKUP($Z$8,Prices[#All],2,FALSE)*Z147)+(VLOOKUP($AB$8,Prices[#All],2,FALSE)*AB147)+(VLOOKUP($O$8,Prices[#All],2,FALSE)*O147)+(VLOOKUP($P$8,Prices[#All],2,FALSE)*P147)+(VLOOKUP($Q$8,Prices[#All],2,FALSE)*Q147)+(VLOOKUP($R$8,Prices[#All],2,FALSE)*R147)+(VLOOKUP($AA$8,Prices[#All],2,FALSE)*AA147)+(VLOOKUP($S$8,Prices[#All],2,FALSE)*S147)</f>
        <v>0</v>
      </c>
      <c r="AE147" s="26">
        <f t="shared" si="9"/>
        <v>0</v>
      </c>
      <c r="AF147" s="35"/>
      <c r="AG147" s="31"/>
      <c r="AH147" s="31"/>
      <c r="AI147" s="29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45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6">
        <f t="shared" si="11"/>
        <v>0</v>
      </c>
      <c r="AW147" s="30" t="str">
        <f t="shared" si="10"/>
        <v xml:space="preserve"> </v>
      </c>
      <c r="AX147" s="30" t="str">
        <f>IFERROR(IF(VLOOKUP(C147,'Overdue Credits'!$A:$F,4,0)&gt;2,"High Risk Customer",IF(VLOOKUP(C147,'Overdue Credits'!$A:$F,4,0)&gt;0,"Medium Risk Customer","Low Risk Customer")),"Low Risk Customer")</f>
        <v>Low Risk Customer</v>
      </c>
      <c r="AY147" s="31"/>
      <c r="AZ147" s="31"/>
    </row>
    <row r="148" spans="1:52" x14ac:dyDescent="0.3">
      <c r="A148" s="22"/>
      <c r="B148" s="32"/>
      <c r="C148" s="32"/>
      <c r="D148" s="32"/>
      <c r="E148" s="32"/>
      <c r="F148" s="32"/>
      <c r="G148" s="23">
        <f t="shared" si="8"/>
        <v>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6">
        <f>(VLOOKUP($H$8,Prices[#All],2,FALSE)*H148)+(VLOOKUP($I$8,Prices[#All],2,FALSE)*I148)+(VLOOKUP($J$8,Prices[#All],2,FALSE)*J148)+(VLOOKUP($K$8,Prices[#All],2,FALSE)*K148)+(VLOOKUP($L$8,Prices[#All],2,FALSE)*L148)+(VLOOKUP($M$8,Prices[#All],2,FALSE)*M148)+(VLOOKUP($N$8,Prices[#All],2,FALSE)*N148)+(VLOOKUP($T$8,Prices[#All],2,FALSE)*T148)+(VLOOKUP($U$8,Prices[#All],2,FALSE)*U148)+(VLOOKUP($V$8,Prices[#All],2,FALSE)*V148)+(VLOOKUP($W$8,Prices[#All],2,FALSE)*W148)+(VLOOKUP($X$8,Prices[#All],2,FALSE)*X148)+(VLOOKUP($Y$8,Prices[#All],2,FALSE)*Y148)+(VLOOKUP($Z$8,Prices[#All],2,FALSE)*Z148)+(VLOOKUP($AB$8,Prices[#All],2,FALSE)*AB148)+(VLOOKUP($O$8,Prices[#All],2,FALSE)*O148)+(VLOOKUP($P$8,Prices[#All],2,FALSE)*P148)+(VLOOKUP($Q$8,Prices[#All],2,FALSE)*Q148)+(VLOOKUP($R$8,Prices[#All],2,FALSE)*R148)+(VLOOKUP($AA$8,Prices[#All],2,FALSE)*AA148)+(VLOOKUP($S$8,Prices[#All],2,FALSE)*S148)</f>
        <v>0</v>
      </c>
      <c r="AE148" s="26">
        <f t="shared" si="9"/>
        <v>0</v>
      </c>
      <c r="AF148" s="35"/>
      <c r="AG148" s="31"/>
      <c r="AH148" s="31"/>
      <c r="AI148" s="29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45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6">
        <f t="shared" si="11"/>
        <v>0</v>
      </c>
      <c r="AW148" s="30" t="str">
        <f t="shared" si="10"/>
        <v xml:space="preserve"> </v>
      </c>
      <c r="AX148" s="30" t="str">
        <f>IFERROR(IF(VLOOKUP(C148,'Overdue Credits'!$A:$F,4,0)&gt;2,"High Risk Customer",IF(VLOOKUP(C148,'Overdue Credits'!$A:$F,4,0)&gt;0,"Medium Risk Customer","Low Risk Customer")),"Low Risk Customer")</f>
        <v>Low Risk Customer</v>
      </c>
      <c r="AY148" s="31"/>
      <c r="AZ148" s="31"/>
    </row>
    <row r="149" spans="1:52" x14ac:dyDescent="0.3">
      <c r="A149" s="22"/>
      <c r="B149" s="32"/>
      <c r="C149" s="32"/>
      <c r="D149" s="32"/>
      <c r="E149" s="32"/>
      <c r="F149" s="32"/>
      <c r="G149" s="23">
        <f t="shared" si="8"/>
        <v>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6">
        <f>(VLOOKUP($H$8,Prices[#All],2,FALSE)*H149)+(VLOOKUP($I$8,Prices[#All],2,FALSE)*I149)+(VLOOKUP($J$8,Prices[#All],2,FALSE)*J149)+(VLOOKUP($K$8,Prices[#All],2,FALSE)*K149)+(VLOOKUP($L$8,Prices[#All],2,FALSE)*L149)+(VLOOKUP($M$8,Prices[#All],2,FALSE)*M149)+(VLOOKUP($N$8,Prices[#All],2,FALSE)*N149)+(VLOOKUP($T$8,Prices[#All],2,FALSE)*T149)+(VLOOKUP($U$8,Prices[#All],2,FALSE)*U149)+(VLOOKUP($V$8,Prices[#All],2,FALSE)*V149)+(VLOOKUP($W$8,Prices[#All],2,FALSE)*W149)+(VLOOKUP($X$8,Prices[#All],2,FALSE)*X149)+(VLOOKUP($Y$8,Prices[#All],2,FALSE)*Y149)+(VLOOKUP($Z$8,Prices[#All],2,FALSE)*Z149)+(VLOOKUP($AB$8,Prices[#All],2,FALSE)*AB149)+(VLOOKUP($O$8,Prices[#All],2,FALSE)*O149)+(VLOOKUP($P$8,Prices[#All],2,FALSE)*P149)+(VLOOKUP($Q$8,Prices[#All],2,FALSE)*Q149)+(VLOOKUP($R$8,Prices[#All],2,FALSE)*R149)+(VLOOKUP($AA$8,Prices[#All],2,FALSE)*AA149)+(VLOOKUP($S$8,Prices[#All],2,FALSE)*S149)</f>
        <v>0</v>
      </c>
      <c r="AE149" s="26">
        <f t="shared" si="9"/>
        <v>0</v>
      </c>
      <c r="AF149" s="35"/>
      <c r="AG149" s="31"/>
      <c r="AH149" s="31"/>
      <c r="AI149" s="29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45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6">
        <f t="shared" si="11"/>
        <v>0</v>
      </c>
      <c r="AW149" s="30" t="str">
        <f t="shared" si="10"/>
        <v xml:space="preserve"> </v>
      </c>
      <c r="AX149" s="30" t="str">
        <f>IFERROR(IF(VLOOKUP(C149,'Overdue Credits'!$A:$F,4,0)&gt;2,"High Risk Customer",IF(VLOOKUP(C149,'Overdue Credits'!$A:$F,4,0)&gt;0,"Medium Risk Customer","Low Risk Customer")),"Low Risk Customer")</f>
        <v>Low Risk Customer</v>
      </c>
      <c r="AY149" s="31"/>
      <c r="AZ149" s="31"/>
    </row>
    <row r="150" spans="1:52" x14ac:dyDescent="0.3">
      <c r="A150" s="22"/>
      <c r="B150" s="32"/>
      <c r="C150" s="32"/>
      <c r="D150" s="32"/>
      <c r="E150" s="32"/>
      <c r="F150" s="32"/>
      <c r="G150" s="23">
        <f t="shared" si="8"/>
        <v>0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6">
        <f>(VLOOKUP($H$8,Prices[#All],2,FALSE)*H150)+(VLOOKUP($I$8,Prices[#All],2,FALSE)*I150)+(VLOOKUP($J$8,Prices[#All],2,FALSE)*J150)+(VLOOKUP($K$8,Prices[#All],2,FALSE)*K150)+(VLOOKUP($L$8,Prices[#All],2,FALSE)*L150)+(VLOOKUP($M$8,Prices[#All],2,FALSE)*M150)+(VLOOKUP($N$8,Prices[#All],2,FALSE)*N150)+(VLOOKUP($T$8,Prices[#All],2,FALSE)*T150)+(VLOOKUP($U$8,Prices[#All],2,FALSE)*U150)+(VLOOKUP($V$8,Prices[#All],2,FALSE)*V150)+(VLOOKUP($W$8,Prices[#All],2,FALSE)*W150)+(VLOOKUP($X$8,Prices[#All],2,FALSE)*X150)+(VLOOKUP($Y$8,Prices[#All],2,FALSE)*Y150)+(VLOOKUP($Z$8,Prices[#All],2,FALSE)*Z150)+(VLOOKUP($AB$8,Prices[#All],2,FALSE)*AB150)+(VLOOKUP($O$8,Prices[#All],2,FALSE)*O150)+(VLOOKUP($P$8,Prices[#All],2,FALSE)*P150)+(VLOOKUP($Q$8,Prices[#All],2,FALSE)*Q150)+(VLOOKUP($R$8,Prices[#All],2,FALSE)*R150)+(VLOOKUP($AA$8,Prices[#All],2,FALSE)*AA150)+(VLOOKUP($S$8,Prices[#All],2,FALSE)*S150)</f>
        <v>0</v>
      </c>
      <c r="AE150" s="26">
        <f t="shared" si="9"/>
        <v>0</v>
      </c>
      <c r="AF150" s="35"/>
      <c r="AG150" s="31"/>
      <c r="AH150" s="31"/>
      <c r="AI150" s="29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45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6">
        <f t="shared" si="11"/>
        <v>0</v>
      </c>
      <c r="AW150" s="30" t="str">
        <f t="shared" si="10"/>
        <v xml:space="preserve"> </v>
      </c>
      <c r="AX150" s="30" t="str">
        <f>IFERROR(IF(VLOOKUP(C150,'Overdue Credits'!$A:$F,4,0)&gt;2,"High Risk Customer",IF(VLOOKUP(C150,'Overdue Credits'!$A:$F,4,0)&gt;0,"Medium Risk Customer","Low Risk Customer")),"Low Risk Customer")</f>
        <v>Low Risk Customer</v>
      </c>
      <c r="AY150" s="31"/>
      <c r="AZ150" s="31"/>
    </row>
    <row r="151" spans="1:52" x14ac:dyDescent="0.3">
      <c r="A151" s="22"/>
      <c r="B151" s="32"/>
      <c r="C151" s="32"/>
      <c r="D151" s="32"/>
      <c r="E151" s="32"/>
      <c r="F151" s="32"/>
      <c r="G151" s="23">
        <f t="shared" si="8"/>
        <v>0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6">
        <f>(VLOOKUP($H$8,Prices[#All],2,FALSE)*H151)+(VLOOKUP($I$8,Prices[#All],2,FALSE)*I151)+(VLOOKUP($J$8,Prices[#All],2,FALSE)*J151)+(VLOOKUP($K$8,Prices[#All],2,FALSE)*K151)+(VLOOKUP($L$8,Prices[#All],2,FALSE)*L151)+(VLOOKUP($M$8,Prices[#All],2,FALSE)*M151)+(VLOOKUP($N$8,Prices[#All],2,FALSE)*N151)+(VLOOKUP($T$8,Prices[#All],2,FALSE)*T151)+(VLOOKUP($U$8,Prices[#All],2,FALSE)*U151)+(VLOOKUP($V$8,Prices[#All],2,FALSE)*V151)+(VLOOKUP($W$8,Prices[#All],2,FALSE)*W151)+(VLOOKUP($X$8,Prices[#All],2,FALSE)*X151)+(VLOOKUP($Y$8,Prices[#All],2,FALSE)*Y151)+(VLOOKUP($Z$8,Prices[#All],2,FALSE)*Z151)+(VLOOKUP($AB$8,Prices[#All],2,FALSE)*AB151)+(VLOOKUP($O$8,Prices[#All],2,FALSE)*O151)+(VLOOKUP($P$8,Prices[#All],2,FALSE)*P151)+(VLOOKUP($Q$8,Prices[#All],2,FALSE)*Q151)+(VLOOKUP($R$8,Prices[#All],2,FALSE)*R151)+(VLOOKUP($AA$8,Prices[#All],2,FALSE)*AA151)+(VLOOKUP($S$8,Prices[#All],2,FALSE)*S151)</f>
        <v>0</v>
      </c>
      <c r="AE151" s="26">
        <f t="shared" si="9"/>
        <v>0</v>
      </c>
      <c r="AF151" s="35"/>
      <c r="AG151" s="31"/>
      <c r="AH151" s="31"/>
      <c r="AI151" s="29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45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6">
        <f t="shared" si="11"/>
        <v>0</v>
      </c>
      <c r="AW151" s="30" t="str">
        <f t="shared" si="10"/>
        <v xml:space="preserve"> </v>
      </c>
      <c r="AX151" s="30" t="str">
        <f>IFERROR(IF(VLOOKUP(C151,'Overdue Credits'!$A:$F,4,0)&gt;2,"High Risk Customer",IF(VLOOKUP(C151,'Overdue Credits'!$A:$F,4,0)&gt;0,"Medium Risk Customer","Low Risk Customer")),"Low Risk Customer")</f>
        <v>Low Risk Customer</v>
      </c>
      <c r="AY151" s="31"/>
      <c r="AZ151" s="31"/>
    </row>
    <row r="152" spans="1:52" x14ac:dyDescent="0.3">
      <c r="A152" s="22"/>
      <c r="B152" s="32"/>
      <c r="C152" s="32"/>
      <c r="D152" s="32"/>
      <c r="E152" s="32"/>
      <c r="F152" s="32"/>
      <c r="G152" s="23">
        <f t="shared" si="8"/>
        <v>0</v>
      </c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6">
        <f>(VLOOKUP($H$8,Prices[#All],2,FALSE)*H152)+(VLOOKUP($I$8,Prices[#All],2,FALSE)*I152)+(VLOOKUP($J$8,Prices[#All],2,FALSE)*J152)+(VLOOKUP($K$8,Prices[#All],2,FALSE)*K152)+(VLOOKUP($L$8,Prices[#All],2,FALSE)*L152)+(VLOOKUP($M$8,Prices[#All],2,FALSE)*M152)+(VLOOKUP($N$8,Prices[#All],2,FALSE)*N152)+(VLOOKUP($T$8,Prices[#All],2,FALSE)*T152)+(VLOOKUP($U$8,Prices[#All],2,FALSE)*U152)+(VLOOKUP($V$8,Prices[#All],2,FALSE)*V152)+(VLOOKUP($W$8,Prices[#All],2,FALSE)*W152)+(VLOOKUP($X$8,Prices[#All],2,FALSE)*X152)+(VLOOKUP($Y$8,Prices[#All],2,FALSE)*Y152)+(VLOOKUP($Z$8,Prices[#All],2,FALSE)*Z152)+(VLOOKUP($AB$8,Prices[#All],2,FALSE)*AB152)+(VLOOKUP($O$8,Prices[#All],2,FALSE)*O152)+(VLOOKUP($P$8,Prices[#All],2,FALSE)*P152)+(VLOOKUP($Q$8,Prices[#All],2,FALSE)*Q152)+(VLOOKUP($R$8,Prices[#All],2,FALSE)*R152)+(VLOOKUP($AA$8,Prices[#All],2,FALSE)*AA152)+(VLOOKUP($S$8,Prices[#All],2,FALSE)*S152)</f>
        <v>0</v>
      </c>
      <c r="AE152" s="26">
        <f t="shared" si="9"/>
        <v>0</v>
      </c>
      <c r="AF152" s="35"/>
      <c r="AG152" s="31"/>
      <c r="AH152" s="31"/>
      <c r="AI152" s="29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45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6">
        <f t="shared" si="11"/>
        <v>0</v>
      </c>
      <c r="AW152" s="30" t="str">
        <f t="shared" si="10"/>
        <v xml:space="preserve"> </v>
      </c>
      <c r="AX152" s="30" t="str">
        <f>IFERROR(IF(VLOOKUP(C152,'Overdue Credits'!$A:$F,4,0)&gt;2,"High Risk Customer",IF(VLOOKUP(C152,'Overdue Credits'!$A:$F,4,0)&gt;0,"Medium Risk Customer","Low Risk Customer")),"Low Risk Customer")</f>
        <v>Low Risk Customer</v>
      </c>
      <c r="AY152" s="31"/>
      <c r="AZ152" s="31"/>
    </row>
    <row r="153" spans="1:52" x14ac:dyDescent="0.3">
      <c r="A153" s="22"/>
      <c r="B153" s="32"/>
      <c r="C153" s="32"/>
      <c r="D153" s="32"/>
      <c r="E153" s="32"/>
      <c r="F153" s="32"/>
      <c r="G153" s="23">
        <f t="shared" si="8"/>
        <v>0</v>
      </c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6">
        <f>(VLOOKUP($H$8,Prices[#All],2,FALSE)*H153)+(VLOOKUP($I$8,Prices[#All],2,FALSE)*I153)+(VLOOKUP($J$8,Prices[#All],2,FALSE)*J153)+(VLOOKUP($K$8,Prices[#All],2,FALSE)*K153)+(VLOOKUP($L$8,Prices[#All],2,FALSE)*L153)+(VLOOKUP($M$8,Prices[#All],2,FALSE)*M153)+(VLOOKUP($N$8,Prices[#All],2,FALSE)*N153)+(VLOOKUP($T$8,Prices[#All],2,FALSE)*T153)+(VLOOKUP($U$8,Prices[#All],2,FALSE)*U153)+(VLOOKUP($V$8,Prices[#All],2,FALSE)*V153)+(VLOOKUP($W$8,Prices[#All],2,FALSE)*W153)+(VLOOKUP($X$8,Prices[#All],2,FALSE)*X153)+(VLOOKUP($Y$8,Prices[#All],2,FALSE)*Y153)+(VLOOKUP($Z$8,Prices[#All],2,FALSE)*Z153)+(VLOOKUP($AB$8,Prices[#All],2,FALSE)*AB153)+(VLOOKUP($O$8,Prices[#All],2,FALSE)*O153)+(VLOOKUP($P$8,Prices[#All],2,FALSE)*P153)+(VLOOKUP($Q$8,Prices[#All],2,FALSE)*Q153)+(VLOOKUP($R$8,Prices[#All],2,FALSE)*R153)+(VLOOKUP($AA$8,Prices[#All],2,FALSE)*AA153)+(VLOOKUP($S$8,Prices[#All],2,FALSE)*S153)</f>
        <v>0</v>
      </c>
      <c r="AE153" s="26">
        <f t="shared" si="9"/>
        <v>0</v>
      </c>
      <c r="AF153" s="35"/>
      <c r="AG153" s="31"/>
      <c r="AH153" s="31"/>
      <c r="AI153" s="29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45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6">
        <f t="shared" si="11"/>
        <v>0</v>
      </c>
      <c r="AW153" s="30" t="str">
        <f t="shared" si="10"/>
        <v xml:space="preserve"> </v>
      </c>
      <c r="AX153" s="30" t="str">
        <f>IFERROR(IF(VLOOKUP(C153,'Overdue Credits'!$A:$F,4,0)&gt;2,"High Risk Customer",IF(VLOOKUP(C153,'Overdue Credits'!$A:$F,4,0)&gt;0,"Medium Risk Customer","Low Risk Customer")),"Low Risk Customer")</f>
        <v>Low Risk Customer</v>
      </c>
      <c r="AY153" s="31"/>
      <c r="AZ153" s="31"/>
    </row>
    <row r="154" spans="1:52" x14ac:dyDescent="0.3">
      <c r="A154" s="22"/>
      <c r="B154" s="32"/>
      <c r="C154" s="32"/>
      <c r="D154" s="32"/>
      <c r="E154" s="32"/>
      <c r="F154" s="32"/>
      <c r="G154" s="23">
        <f t="shared" si="8"/>
        <v>0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26">
        <f>(VLOOKUP($H$8,Prices[#All],2,FALSE)*H154)+(VLOOKUP($I$8,Prices[#All],2,FALSE)*I154)+(VLOOKUP($J$8,Prices[#All],2,FALSE)*J154)+(VLOOKUP($K$8,Prices[#All],2,FALSE)*K154)+(VLOOKUP($L$8,Prices[#All],2,FALSE)*L154)+(VLOOKUP($M$8,Prices[#All],2,FALSE)*M154)+(VLOOKUP($N$8,Prices[#All],2,FALSE)*N154)+(VLOOKUP($T$8,Prices[#All],2,FALSE)*T154)+(VLOOKUP($U$8,Prices[#All],2,FALSE)*U154)+(VLOOKUP($V$8,Prices[#All],2,FALSE)*V154)+(VLOOKUP($W$8,Prices[#All],2,FALSE)*W154)+(VLOOKUP($X$8,Prices[#All],2,FALSE)*X154)+(VLOOKUP($Y$8,Prices[#All],2,FALSE)*Y154)+(VLOOKUP($Z$8,Prices[#All],2,FALSE)*Z154)+(VLOOKUP($AB$8,Prices[#All],2,FALSE)*AB154)+(VLOOKUP($O$8,Prices[#All],2,FALSE)*O154)+(VLOOKUP($P$8,Prices[#All],2,FALSE)*P154)+(VLOOKUP($Q$8,Prices[#All],2,FALSE)*Q154)+(VLOOKUP($R$8,Prices[#All],2,FALSE)*R154)+(VLOOKUP($AA$8,Prices[#All],2,FALSE)*AA154)+(VLOOKUP($S$8,Prices[#All],2,FALSE)*S154)</f>
        <v>0</v>
      </c>
      <c r="AE154" s="26">
        <f t="shared" si="9"/>
        <v>0</v>
      </c>
      <c r="AF154" s="35"/>
      <c r="AG154" s="31"/>
      <c r="AH154" s="31"/>
      <c r="AI154" s="29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45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6">
        <f t="shared" si="11"/>
        <v>0</v>
      </c>
      <c r="AW154" s="30" t="str">
        <f t="shared" si="10"/>
        <v xml:space="preserve"> </v>
      </c>
      <c r="AX154" s="30" t="str">
        <f>IFERROR(IF(VLOOKUP(C154,'Overdue Credits'!$A:$F,4,0)&gt;2,"High Risk Customer",IF(VLOOKUP(C154,'Overdue Credits'!$A:$F,4,0)&gt;0,"Medium Risk Customer","Low Risk Customer")),"Low Risk Customer")</f>
        <v>Low Risk Customer</v>
      </c>
      <c r="AY154" s="31"/>
      <c r="AZ154" s="31"/>
    </row>
    <row r="155" spans="1:52" x14ac:dyDescent="0.3">
      <c r="A155" s="22"/>
      <c r="B155" s="32"/>
      <c r="C155" s="32"/>
      <c r="D155" s="32"/>
      <c r="E155" s="32"/>
      <c r="F155" s="32"/>
      <c r="G155" s="23">
        <f t="shared" si="8"/>
        <v>0</v>
      </c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26">
        <f>(VLOOKUP($H$8,Prices[#All],2,FALSE)*H155)+(VLOOKUP($I$8,Prices[#All],2,FALSE)*I155)+(VLOOKUP($J$8,Prices[#All],2,FALSE)*J155)+(VLOOKUP($K$8,Prices[#All],2,FALSE)*K155)+(VLOOKUP($L$8,Prices[#All],2,FALSE)*L155)+(VLOOKUP($M$8,Prices[#All],2,FALSE)*M155)+(VLOOKUP($N$8,Prices[#All],2,FALSE)*N155)+(VLOOKUP($T$8,Prices[#All],2,FALSE)*T155)+(VLOOKUP($U$8,Prices[#All],2,FALSE)*U155)+(VLOOKUP($V$8,Prices[#All],2,FALSE)*V155)+(VLOOKUP($W$8,Prices[#All],2,FALSE)*W155)+(VLOOKUP($X$8,Prices[#All],2,FALSE)*X155)+(VLOOKUP($Y$8,Prices[#All],2,FALSE)*Y155)+(VLOOKUP($Z$8,Prices[#All],2,FALSE)*Z155)+(VLOOKUP($AB$8,Prices[#All],2,FALSE)*AB155)+(VLOOKUP($O$8,Prices[#All],2,FALSE)*O155)+(VLOOKUP($P$8,Prices[#All],2,FALSE)*P155)+(VLOOKUP($Q$8,Prices[#All],2,FALSE)*Q155)+(VLOOKUP($R$8,Prices[#All],2,FALSE)*R155)+(VLOOKUP($AA$8,Prices[#All],2,FALSE)*AA155)+(VLOOKUP($S$8,Prices[#All],2,FALSE)*S155)</f>
        <v>0</v>
      </c>
      <c r="AE155" s="26">
        <f t="shared" si="9"/>
        <v>0</v>
      </c>
      <c r="AF155" s="35"/>
      <c r="AG155" s="31"/>
      <c r="AH155" s="31"/>
      <c r="AI155" s="29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45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6">
        <f t="shared" si="11"/>
        <v>0</v>
      </c>
      <c r="AW155" s="30" t="str">
        <f t="shared" si="10"/>
        <v xml:space="preserve"> </v>
      </c>
      <c r="AX155" s="30" t="str">
        <f>IFERROR(IF(VLOOKUP(C155,'Overdue Credits'!$A:$F,4,0)&gt;2,"High Risk Customer",IF(VLOOKUP(C155,'Overdue Credits'!$A:$F,4,0)&gt;0,"Medium Risk Customer","Low Risk Customer")),"Low Risk Customer")</f>
        <v>Low Risk Customer</v>
      </c>
      <c r="AY155" s="31"/>
      <c r="AZ155" s="31"/>
    </row>
    <row r="156" spans="1:52" x14ac:dyDescent="0.3">
      <c r="A156" s="22"/>
      <c r="B156" s="32"/>
      <c r="C156" s="32"/>
      <c r="D156" s="32"/>
      <c r="E156" s="32"/>
      <c r="F156" s="32"/>
      <c r="G156" s="23">
        <f t="shared" si="8"/>
        <v>0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26">
        <f>(VLOOKUP($H$8,Prices[#All],2,FALSE)*H156)+(VLOOKUP($I$8,Prices[#All],2,FALSE)*I156)+(VLOOKUP($J$8,Prices[#All],2,FALSE)*J156)+(VLOOKUP($K$8,Prices[#All],2,FALSE)*K156)+(VLOOKUP($L$8,Prices[#All],2,FALSE)*L156)+(VLOOKUP($M$8,Prices[#All],2,FALSE)*M156)+(VLOOKUP($N$8,Prices[#All],2,FALSE)*N156)+(VLOOKUP($T$8,Prices[#All],2,FALSE)*T156)+(VLOOKUP($U$8,Prices[#All],2,FALSE)*U156)+(VLOOKUP($V$8,Prices[#All],2,FALSE)*V156)+(VLOOKUP($W$8,Prices[#All],2,FALSE)*W156)+(VLOOKUP($X$8,Prices[#All],2,FALSE)*X156)+(VLOOKUP($Y$8,Prices[#All],2,FALSE)*Y156)+(VLOOKUP($Z$8,Prices[#All],2,FALSE)*Z156)+(VLOOKUP($AB$8,Prices[#All],2,FALSE)*AB156)+(VLOOKUP($O$8,Prices[#All],2,FALSE)*O156)+(VLOOKUP($P$8,Prices[#All],2,FALSE)*P156)+(VLOOKUP($Q$8,Prices[#All],2,FALSE)*Q156)+(VLOOKUP($R$8,Prices[#All],2,FALSE)*R156)+(VLOOKUP($AA$8,Prices[#All],2,FALSE)*AA156)+(VLOOKUP($S$8,Prices[#All],2,FALSE)*S156)</f>
        <v>0</v>
      </c>
      <c r="AE156" s="26">
        <f t="shared" si="9"/>
        <v>0</v>
      </c>
      <c r="AF156" s="35"/>
      <c r="AG156" s="31"/>
      <c r="AH156" s="31"/>
      <c r="AI156" s="29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45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6">
        <f t="shared" si="11"/>
        <v>0</v>
      </c>
      <c r="AW156" s="30" t="str">
        <f t="shared" si="10"/>
        <v xml:space="preserve"> </v>
      </c>
      <c r="AX156" s="30" t="str">
        <f>IFERROR(IF(VLOOKUP(C156,'Overdue Credits'!$A:$F,4,0)&gt;2,"High Risk Customer",IF(VLOOKUP(C156,'Overdue Credits'!$A:$F,4,0)&gt;0,"Medium Risk Customer","Low Risk Customer")),"Low Risk Customer")</f>
        <v>Low Risk Customer</v>
      </c>
      <c r="AY156" s="31"/>
      <c r="AZ156" s="31"/>
    </row>
    <row r="157" spans="1:52" x14ac:dyDescent="0.3">
      <c r="A157" s="22"/>
      <c r="B157" s="32"/>
      <c r="C157" s="32"/>
      <c r="D157" s="32"/>
      <c r="E157" s="32"/>
      <c r="F157" s="32"/>
      <c r="G157" s="23">
        <f t="shared" si="8"/>
        <v>0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26">
        <f>(VLOOKUP($H$8,Prices[#All],2,FALSE)*H157)+(VLOOKUP($I$8,Prices[#All],2,FALSE)*I157)+(VLOOKUP($J$8,Prices[#All],2,FALSE)*J157)+(VLOOKUP($K$8,Prices[#All],2,FALSE)*K157)+(VLOOKUP($L$8,Prices[#All],2,FALSE)*L157)+(VLOOKUP($M$8,Prices[#All],2,FALSE)*M157)+(VLOOKUP($N$8,Prices[#All],2,FALSE)*N157)+(VLOOKUP($T$8,Prices[#All],2,FALSE)*T157)+(VLOOKUP($U$8,Prices[#All],2,FALSE)*U157)+(VLOOKUP($V$8,Prices[#All],2,FALSE)*V157)+(VLOOKUP($W$8,Prices[#All],2,FALSE)*W157)+(VLOOKUP($X$8,Prices[#All],2,FALSE)*X157)+(VLOOKUP($Y$8,Prices[#All],2,FALSE)*Y157)+(VLOOKUP($Z$8,Prices[#All],2,FALSE)*Z157)+(VLOOKUP($AB$8,Prices[#All],2,FALSE)*AB157)+(VLOOKUP($O$8,Prices[#All],2,FALSE)*O157)+(VLOOKUP($P$8,Prices[#All],2,FALSE)*P157)+(VLOOKUP($Q$8,Prices[#All],2,FALSE)*Q157)+(VLOOKUP($R$8,Prices[#All],2,FALSE)*R157)+(VLOOKUP($AA$8,Prices[#All],2,FALSE)*AA157)+(VLOOKUP($S$8,Prices[#All],2,FALSE)*S157)</f>
        <v>0</v>
      </c>
      <c r="AE157" s="26">
        <f t="shared" si="9"/>
        <v>0</v>
      </c>
      <c r="AF157" s="35"/>
      <c r="AG157" s="31"/>
      <c r="AH157" s="31"/>
      <c r="AI157" s="29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45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6">
        <f t="shared" si="11"/>
        <v>0</v>
      </c>
      <c r="AW157" s="30" t="str">
        <f t="shared" si="10"/>
        <v xml:space="preserve"> </v>
      </c>
      <c r="AX157" s="30" t="str">
        <f>IFERROR(IF(VLOOKUP(C157,'Overdue Credits'!$A:$F,4,0)&gt;2,"High Risk Customer",IF(VLOOKUP(C157,'Overdue Credits'!$A:$F,4,0)&gt;0,"Medium Risk Customer","Low Risk Customer")),"Low Risk Customer")</f>
        <v>Low Risk Customer</v>
      </c>
      <c r="AY157" s="31"/>
      <c r="AZ157" s="31"/>
    </row>
    <row r="158" spans="1:52" x14ac:dyDescent="0.3">
      <c r="A158" s="22"/>
      <c r="B158" s="32"/>
      <c r="C158" s="32"/>
      <c r="D158" s="32"/>
      <c r="E158" s="32"/>
      <c r="F158" s="32"/>
      <c r="G158" s="23">
        <f t="shared" si="8"/>
        <v>0</v>
      </c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26">
        <f>(VLOOKUP($H$8,Prices[#All],2,FALSE)*H158)+(VLOOKUP($I$8,Prices[#All],2,FALSE)*I158)+(VLOOKUP($J$8,Prices[#All],2,FALSE)*J158)+(VLOOKUP($K$8,Prices[#All],2,FALSE)*K158)+(VLOOKUP($L$8,Prices[#All],2,FALSE)*L158)+(VLOOKUP($M$8,Prices[#All],2,FALSE)*M158)+(VLOOKUP($N$8,Prices[#All],2,FALSE)*N158)+(VLOOKUP($T$8,Prices[#All],2,FALSE)*T158)+(VLOOKUP($U$8,Prices[#All],2,FALSE)*U158)+(VLOOKUP($V$8,Prices[#All],2,FALSE)*V158)+(VLOOKUP($W$8,Prices[#All],2,FALSE)*W158)+(VLOOKUP($X$8,Prices[#All],2,FALSE)*X158)+(VLOOKUP($Y$8,Prices[#All],2,FALSE)*Y158)+(VLOOKUP($Z$8,Prices[#All],2,FALSE)*Z158)+(VLOOKUP($AB$8,Prices[#All],2,FALSE)*AB158)+(VLOOKUP($O$8,Prices[#All],2,FALSE)*O158)+(VLOOKUP($P$8,Prices[#All],2,FALSE)*P158)+(VLOOKUP($Q$8,Prices[#All],2,FALSE)*Q158)+(VLOOKUP($R$8,Prices[#All],2,FALSE)*R158)+(VLOOKUP($AA$8,Prices[#All],2,FALSE)*AA158)+(VLOOKUP($S$8,Prices[#All],2,FALSE)*S158)</f>
        <v>0</v>
      </c>
      <c r="AE158" s="26">
        <f t="shared" si="9"/>
        <v>0</v>
      </c>
      <c r="AF158" s="35"/>
      <c r="AG158" s="31"/>
      <c r="AH158" s="31"/>
      <c r="AI158" s="29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45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6">
        <f t="shared" si="11"/>
        <v>0</v>
      </c>
      <c r="AW158" s="30" t="str">
        <f t="shared" si="10"/>
        <v xml:space="preserve"> </v>
      </c>
      <c r="AX158" s="30" t="str">
        <f>IFERROR(IF(VLOOKUP(C158,'Overdue Credits'!$A:$F,4,0)&gt;2,"High Risk Customer",IF(VLOOKUP(C158,'Overdue Credits'!$A:$F,4,0)&gt;0,"Medium Risk Customer","Low Risk Customer")),"Low Risk Customer")</f>
        <v>Low Risk Customer</v>
      </c>
      <c r="AY158" s="31"/>
      <c r="AZ158" s="31"/>
    </row>
    <row r="159" spans="1:52" x14ac:dyDescent="0.3">
      <c r="A159" s="22"/>
      <c r="B159" s="32"/>
      <c r="C159" s="32"/>
      <c r="D159" s="32"/>
      <c r="E159" s="32"/>
      <c r="F159" s="32"/>
      <c r="G159" s="23">
        <f t="shared" si="8"/>
        <v>0</v>
      </c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26">
        <f>(VLOOKUP($H$8,Prices[#All],2,FALSE)*H159)+(VLOOKUP($I$8,Prices[#All],2,FALSE)*I159)+(VLOOKUP($J$8,Prices[#All],2,FALSE)*J159)+(VLOOKUP($K$8,Prices[#All],2,FALSE)*K159)+(VLOOKUP($L$8,Prices[#All],2,FALSE)*L159)+(VLOOKUP($M$8,Prices[#All],2,FALSE)*M159)+(VLOOKUP($N$8,Prices[#All],2,FALSE)*N159)+(VLOOKUP($T$8,Prices[#All],2,FALSE)*T159)+(VLOOKUP($U$8,Prices[#All],2,FALSE)*U159)+(VLOOKUP($V$8,Prices[#All],2,FALSE)*V159)+(VLOOKUP($W$8,Prices[#All],2,FALSE)*W159)+(VLOOKUP($X$8,Prices[#All],2,FALSE)*X159)+(VLOOKUP($Y$8,Prices[#All],2,FALSE)*Y159)+(VLOOKUP($Z$8,Prices[#All],2,FALSE)*Z159)+(VLOOKUP($AB$8,Prices[#All],2,FALSE)*AB159)+(VLOOKUP($O$8,Prices[#All],2,FALSE)*O159)+(VLOOKUP($P$8,Prices[#All],2,FALSE)*P159)+(VLOOKUP($Q$8,Prices[#All],2,FALSE)*Q159)+(VLOOKUP($R$8,Prices[#All],2,FALSE)*R159)+(VLOOKUP($AA$8,Prices[#All],2,FALSE)*AA159)+(VLOOKUP($S$8,Prices[#All],2,FALSE)*S159)</f>
        <v>0</v>
      </c>
      <c r="AE159" s="26">
        <f t="shared" si="9"/>
        <v>0</v>
      </c>
      <c r="AF159" s="35"/>
      <c r="AG159" s="31"/>
      <c r="AH159" s="31"/>
      <c r="AI159" s="29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45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6">
        <f t="shared" si="11"/>
        <v>0</v>
      </c>
      <c r="AW159" s="30" t="str">
        <f t="shared" si="10"/>
        <v xml:space="preserve"> </v>
      </c>
      <c r="AX159" s="30" t="str">
        <f>IFERROR(IF(VLOOKUP(C159,'Overdue Credits'!$A:$F,4,0)&gt;2,"High Risk Customer",IF(VLOOKUP(C159,'Overdue Credits'!$A:$F,4,0)&gt;0,"Medium Risk Customer","Low Risk Customer")),"Low Risk Customer")</f>
        <v>Low Risk Customer</v>
      </c>
      <c r="AY159" s="31"/>
      <c r="AZ159" s="31"/>
    </row>
    <row r="160" spans="1:52" x14ac:dyDescent="0.3">
      <c r="A160" s="22"/>
      <c r="B160" s="32"/>
      <c r="C160" s="32"/>
      <c r="D160" s="32"/>
      <c r="E160" s="32"/>
      <c r="F160" s="32"/>
      <c r="G160" s="23">
        <f t="shared" si="8"/>
        <v>0</v>
      </c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26">
        <f>(VLOOKUP($H$8,Prices[#All],2,FALSE)*H160)+(VLOOKUP($I$8,Prices[#All],2,FALSE)*I160)+(VLOOKUP($J$8,Prices[#All],2,FALSE)*J160)+(VLOOKUP($K$8,Prices[#All],2,FALSE)*K160)+(VLOOKUP($L$8,Prices[#All],2,FALSE)*L160)+(VLOOKUP($M$8,Prices[#All],2,FALSE)*M160)+(VLOOKUP($N$8,Prices[#All],2,FALSE)*N160)+(VLOOKUP($T$8,Prices[#All],2,FALSE)*T160)+(VLOOKUP($U$8,Prices[#All],2,FALSE)*U160)+(VLOOKUP($V$8,Prices[#All],2,FALSE)*V160)+(VLOOKUP($W$8,Prices[#All],2,FALSE)*W160)+(VLOOKUP($X$8,Prices[#All],2,FALSE)*X160)+(VLOOKUP($Y$8,Prices[#All],2,FALSE)*Y160)+(VLOOKUP($Z$8,Prices[#All],2,FALSE)*Z160)+(VLOOKUP($AB$8,Prices[#All],2,FALSE)*AB160)+(VLOOKUP($O$8,Prices[#All],2,FALSE)*O160)+(VLOOKUP($P$8,Prices[#All],2,FALSE)*P160)+(VLOOKUP($Q$8,Prices[#All],2,FALSE)*Q160)+(VLOOKUP($R$8,Prices[#All],2,FALSE)*R160)+(VLOOKUP($AA$8,Prices[#All],2,FALSE)*AA160)+(VLOOKUP($S$8,Prices[#All],2,FALSE)*S160)</f>
        <v>0</v>
      </c>
      <c r="AE160" s="26">
        <f t="shared" si="9"/>
        <v>0</v>
      </c>
      <c r="AF160" s="35"/>
      <c r="AG160" s="31"/>
      <c r="AH160" s="31"/>
      <c r="AI160" s="29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45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6">
        <f t="shared" si="11"/>
        <v>0</v>
      </c>
      <c r="AW160" s="30" t="str">
        <f t="shared" si="10"/>
        <v xml:space="preserve"> </v>
      </c>
      <c r="AX160" s="30" t="str">
        <f>IFERROR(IF(VLOOKUP(C160,'Overdue Credits'!$A:$F,4,0)&gt;2,"High Risk Customer",IF(VLOOKUP(C160,'Overdue Credits'!$A:$F,4,0)&gt;0,"Medium Risk Customer","Low Risk Customer")),"Low Risk Customer")</f>
        <v>Low Risk Customer</v>
      </c>
      <c r="AY160" s="31"/>
      <c r="AZ160" s="31"/>
    </row>
    <row r="161" spans="1:52" x14ac:dyDescent="0.3">
      <c r="A161" s="22"/>
      <c r="B161" s="32"/>
      <c r="C161" s="32"/>
      <c r="D161" s="32"/>
      <c r="E161" s="32"/>
      <c r="F161" s="32"/>
      <c r="G161" s="23">
        <f t="shared" si="8"/>
        <v>0</v>
      </c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26">
        <f>(VLOOKUP($H$8,Prices[#All],2,FALSE)*H161)+(VLOOKUP($I$8,Prices[#All],2,FALSE)*I161)+(VLOOKUP($J$8,Prices[#All],2,FALSE)*J161)+(VLOOKUP($K$8,Prices[#All],2,FALSE)*K161)+(VLOOKUP($L$8,Prices[#All],2,FALSE)*L161)+(VLOOKUP($M$8,Prices[#All],2,FALSE)*M161)+(VLOOKUP($N$8,Prices[#All],2,FALSE)*N161)+(VLOOKUP($T$8,Prices[#All],2,FALSE)*T161)+(VLOOKUP($U$8,Prices[#All],2,FALSE)*U161)+(VLOOKUP($V$8,Prices[#All],2,FALSE)*V161)+(VLOOKUP($W$8,Prices[#All],2,FALSE)*W161)+(VLOOKUP($X$8,Prices[#All],2,FALSE)*X161)+(VLOOKUP($Y$8,Prices[#All],2,FALSE)*Y161)+(VLOOKUP($Z$8,Prices[#All],2,FALSE)*Z161)+(VLOOKUP($AB$8,Prices[#All],2,FALSE)*AB161)+(VLOOKUP($O$8,Prices[#All],2,FALSE)*O161)+(VLOOKUP($P$8,Prices[#All],2,FALSE)*P161)+(VLOOKUP($Q$8,Prices[#All],2,FALSE)*Q161)+(VLOOKUP($R$8,Prices[#All],2,FALSE)*R161)+(VLOOKUP($AA$8,Prices[#All],2,FALSE)*AA161)+(VLOOKUP($S$8,Prices[#All],2,FALSE)*S161)</f>
        <v>0</v>
      </c>
      <c r="AE161" s="26">
        <f t="shared" si="9"/>
        <v>0</v>
      </c>
      <c r="AF161" s="35"/>
      <c r="AG161" s="31"/>
      <c r="AH161" s="31"/>
      <c r="AI161" s="29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45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6">
        <f t="shared" si="11"/>
        <v>0</v>
      </c>
      <c r="AW161" s="30" t="str">
        <f t="shared" si="10"/>
        <v xml:space="preserve"> </v>
      </c>
      <c r="AX161" s="30" t="str">
        <f>IFERROR(IF(VLOOKUP(C161,'Overdue Credits'!$A:$F,4,0)&gt;2,"High Risk Customer",IF(VLOOKUP(C161,'Overdue Credits'!$A:$F,4,0)&gt;0,"Medium Risk Customer","Low Risk Customer")),"Low Risk Customer")</f>
        <v>Low Risk Customer</v>
      </c>
      <c r="AY161" s="31"/>
      <c r="AZ161" s="31"/>
    </row>
    <row r="162" spans="1:52" x14ac:dyDescent="0.3">
      <c r="A162" s="22"/>
      <c r="B162" s="32"/>
      <c r="C162" s="32"/>
      <c r="D162" s="32"/>
      <c r="E162" s="32"/>
      <c r="F162" s="32"/>
      <c r="G162" s="23">
        <f t="shared" si="8"/>
        <v>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26">
        <f>(VLOOKUP($H$8,Prices[#All],2,FALSE)*H162)+(VLOOKUP($I$8,Prices[#All],2,FALSE)*I162)+(VLOOKUP($J$8,Prices[#All],2,FALSE)*J162)+(VLOOKUP($K$8,Prices[#All],2,FALSE)*K162)+(VLOOKUP($L$8,Prices[#All],2,FALSE)*L162)+(VLOOKUP($M$8,Prices[#All],2,FALSE)*M162)+(VLOOKUP($N$8,Prices[#All],2,FALSE)*N162)+(VLOOKUP($T$8,Prices[#All],2,FALSE)*T162)+(VLOOKUP($U$8,Prices[#All],2,FALSE)*U162)+(VLOOKUP($V$8,Prices[#All],2,FALSE)*V162)+(VLOOKUP($W$8,Prices[#All],2,FALSE)*W162)+(VLOOKUP($X$8,Prices[#All],2,FALSE)*X162)+(VLOOKUP($Y$8,Prices[#All],2,FALSE)*Y162)+(VLOOKUP($Z$8,Prices[#All],2,FALSE)*Z162)+(VLOOKUP($AB$8,Prices[#All],2,FALSE)*AB162)+(VLOOKUP($O$8,Prices[#All],2,FALSE)*O162)+(VLOOKUP($P$8,Prices[#All],2,FALSE)*P162)+(VLOOKUP($Q$8,Prices[#All],2,FALSE)*Q162)+(VLOOKUP($R$8,Prices[#All],2,FALSE)*R162)+(VLOOKUP($AA$8,Prices[#All],2,FALSE)*AA162)+(VLOOKUP($S$8,Prices[#All],2,FALSE)*S162)</f>
        <v>0</v>
      </c>
      <c r="AE162" s="26">
        <f t="shared" si="9"/>
        <v>0</v>
      </c>
      <c r="AF162" s="35"/>
      <c r="AG162" s="31"/>
      <c r="AH162" s="31"/>
      <c r="AI162" s="29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45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6">
        <f t="shared" si="11"/>
        <v>0</v>
      </c>
      <c r="AW162" s="30" t="str">
        <f t="shared" si="10"/>
        <v xml:space="preserve"> </v>
      </c>
      <c r="AX162" s="30" t="str">
        <f>IFERROR(IF(VLOOKUP(C162,'Overdue Credits'!$A:$F,4,0)&gt;2,"High Risk Customer",IF(VLOOKUP(C162,'Overdue Credits'!$A:$F,4,0)&gt;0,"Medium Risk Customer","Low Risk Customer")),"Low Risk Customer")</f>
        <v>Low Risk Customer</v>
      </c>
      <c r="AY162" s="31"/>
      <c r="AZ162" s="31"/>
    </row>
    <row r="163" spans="1:52" x14ac:dyDescent="0.3">
      <c r="A163" s="22"/>
      <c r="B163" s="32"/>
      <c r="C163" s="32"/>
      <c r="D163" s="32"/>
      <c r="E163" s="32"/>
      <c r="F163" s="32"/>
      <c r="G163" s="23">
        <f t="shared" si="8"/>
        <v>0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26">
        <f>(VLOOKUP($H$8,Prices[#All],2,FALSE)*H163)+(VLOOKUP($I$8,Prices[#All],2,FALSE)*I163)+(VLOOKUP($J$8,Prices[#All],2,FALSE)*J163)+(VLOOKUP($K$8,Prices[#All],2,FALSE)*K163)+(VLOOKUP($L$8,Prices[#All],2,FALSE)*L163)+(VLOOKUP($M$8,Prices[#All],2,FALSE)*M163)+(VLOOKUP($N$8,Prices[#All],2,FALSE)*N163)+(VLOOKUP($T$8,Prices[#All],2,FALSE)*T163)+(VLOOKUP($U$8,Prices[#All],2,FALSE)*U163)+(VLOOKUP($V$8,Prices[#All],2,FALSE)*V163)+(VLOOKUP($W$8,Prices[#All],2,FALSE)*W163)+(VLOOKUP($X$8,Prices[#All],2,FALSE)*X163)+(VLOOKUP($Y$8,Prices[#All],2,FALSE)*Y163)+(VLOOKUP($Z$8,Prices[#All],2,FALSE)*Z163)+(VLOOKUP($AB$8,Prices[#All],2,FALSE)*AB163)+(VLOOKUP($O$8,Prices[#All],2,FALSE)*O163)+(VLOOKUP($P$8,Prices[#All],2,FALSE)*P163)+(VLOOKUP($Q$8,Prices[#All],2,FALSE)*Q163)+(VLOOKUP($R$8,Prices[#All],2,FALSE)*R163)+(VLOOKUP($AA$8,Prices[#All],2,FALSE)*AA163)+(VLOOKUP($S$8,Prices[#All],2,FALSE)*S163)</f>
        <v>0</v>
      </c>
      <c r="AE163" s="26">
        <f t="shared" si="9"/>
        <v>0</v>
      </c>
      <c r="AF163" s="35"/>
      <c r="AG163" s="31"/>
      <c r="AH163" s="31"/>
      <c r="AI163" s="29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45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6">
        <f t="shared" si="11"/>
        <v>0</v>
      </c>
      <c r="AW163" s="30" t="str">
        <f t="shared" si="10"/>
        <v xml:space="preserve"> </v>
      </c>
      <c r="AX163" s="30" t="str">
        <f>IFERROR(IF(VLOOKUP(C163,'Overdue Credits'!$A:$F,4,0)&gt;2,"High Risk Customer",IF(VLOOKUP(C163,'Overdue Credits'!$A:$F,4,0)&gt;0,"Medium Risk Customer","Low Risk Customer")),"Low Risk Customer")</f>
        <v>Low Risk Customer</v>
      </c>
      <c r="AY163" s="31"/>
      <c r="AZ163" s="31"/>
    </row>
    <row r="164" spans="1:52" x14ac:dyDescent="0.3">
      <c r="A164" s="22"/>
      <c r="B164" s="32"/>
      <c r="C164" s="32"/>
      <c r="D164" s="32"/>
      <c r="E164" s="32"/>
      <c r="F164" s="32"/>
      <c r="G164" s="23">
        <f t="shared" si="8"/>
        <v>0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26">
        <f>(VLOOKUP($H$8,Prices[#All],2,FALSE)*H164)+(VLOOKUP($I$8,Prices[#All],2,FALSE)*I164)+(VLOOKUP($J$8,Prices[#All],2,FALSE)*J164)+(VLOOKUP($K$8,Prices[#All],2,FALSE)*K164)+(VLOOKUP($L$8,Prices[#All],2,FALSE)*L164)+(VLOOKUP($M$8,Prices[#All],2,FALSE)*M164)+(VLOOKUP($N$8,Prices[#All],2,FALSE)*N164)+(VLOOKUP($T$8,Prices[#All],2,FALSE)*T164)+(VLOOKUP($U$8,Prices[#All],2,FALSE)*U164)+(VLOOKUP($V$8,Prices[#All],2,FALSE)*V164)+(VLOOKUP($W$8,Prices[#All],2,FALSE)*W164)+(VLOOKUP($X$8,Prices[#All],2,FALSE)*X164)+(VLOOKUP($Y$8,Prices[#All],2,FALSE)*Y164)+(VLOOKUP($Z$8,Prices[#All],2,FALSE)*Z164)+(VLOOKUP($AB$8,Prices[#All],2,FALSE)*AB164)+(VLOOKUP($O$8,Prices[#All],2,FALSE)*O164)+(VLOOKUP($P$8,Prices[#All],2,FALSE)*P164)+(VLOOKUP($Q$8,Prices[#All],2,FALSE)*Q164)+(VLOOKUP($R$8,Prices[#All],2,FALSE)*R164)+(VLOOKUP($AA$8,Prices[#All],2,FALSE)*AA164)+(VLOOKUP($S$8,Prices[#All],2,FALSE)*S164)</f>
        <v>0</v>
      </c>
      <c r="AE164" s="26">
        <f t="shared" si="9"/>
        <v>0</v>
      </c>
      <c r="AF164" s="35"/>
      <c r="AG164" s="31"/>
      <c r="AH164" s="31"/>
      <c r="AI164" s="29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45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6">
        <f t="shared" si="11"/>
        <v>0</v>
      </c>
      <c r="AW164" s="30" t="str">
        <f t="shared" si="10"/>
        <v xml:space="preserve"> </v>
      </c>
      <c r="AX164" s="30" t="str">
        <f>IFERROR(IF(VLOOKUP(C164,'Overdue Credits'!$A:$F,4,0)&gt;2,"High Risk Customer",IF(VLOOKUP(C164,'Overdue Credits'!$A:$F,4,0)&gt;0,"Medium Risk Customer","Low Risk Customer")),"Low Risk Customer")</f>
        <v>Low Risk Customer</v>
      </c>
      <c r="AY164" s="31"/>
      <c r="AZ164" s="31"/>
    </row>
    <row r="165" spans="1:52" x14ac:dyDescent="0.3">
      <c r="A165" s="22"/>
      <c r="B165" s="32"/>
      <c r="C165" s="32"/>
      <c r="D165" s="32"/>
      <c r="E165" s="32"/>
      <c r="F165" s="32"/>
      <c r="G165" s="23">
        <f t="shared" si="8"/>
        <v>0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26">
        <f>(VLOOKUP($H$8,Prices[#All],2,FALSE)*H165)+(VLOOKUP($I$8,Prices[#All],2,FALSE)*I165)+(VLOOKUP($J$8,Prices[#All],2,FALSE)*J165)+(VLOOKUP($K$8,Prices[#All],2,FALSE)*K165)+(VLOOKUP($L$8,Prices[#All],2,FALSE)*L165)+(VLOOKUP($M$8,Prices[#All],2,FALSE)*M165)+(VLOOKUP($N$8,Prices[#All],2,FALSE)*N165)+(VLOOKUP($T$8,Prices[#All],2,FALSE)*T165)+(VLOOKUP($U$8,Prices[#All],2,FALSE)*U165)+(VLOOKUP($V$8,Prices[#All],2,FALSE)*V165)+(VLOOKUP($W$8,Prices[#All],2,FALSE)*W165)+(VLOOKUP($X$8,Prices[#All],2,FALSE)*X165)+(VLOOKUP($Y$8,Prices[#All],2,FALSE)*Y165)+(VLOOKUP($Z$8,Prices[#All],2,FALSE)*Z165)+(VLOOKUP($AB$8,Prices[#All],2,FALSE)*AB165)+(VLOOKUP($O$8,Prices[#All],2,FALSE)*O165)+(VLOOKUP($P$8,Prices[#All],2,FALSE)*P165)+(VLOOKUP($Q$8,Prices[#All],2,FALSE)*Q165)+(VLOOKUP($R$8,Prices[#All],2,FALSE)*R165)+(VLOOKUP($AA$8,Prices[#All],2,FALSE)*AA165)+(VLOOKUP($S$8,Prices[#All],2,FALSE)*S165)</f>
        <v>0</v>
      </c>
      <c r="AE165" s="26">
        <f t="shared" si="9"/>
        <v>0</v>
      </c>
      <c r="AF165" s="35"/>
      <c r="AG165" s="31"/>
      <c r="AH165" s="31"/>
      <c r="AI165" s="29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45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6">
        <f t="shared" si="11"/>
        <v>0</v>
      </c>
      <c r="AW165" s="30" t="str">
        <f t="shared" si="10"/>
        <v xml:space="preserve"> </v>
      </c>
      <c r="AX165" s="30" t="str">
        <f>IFERROR(IF(VLOOKUP(C165,'Overdue Credits'!$A:$F,4,0)&gt;2,"High Risk Customer",IF(VLOOKUP(C165,'Overdue Credits'!$A:$F,4,0)&gt;0,"Medium Risk Customer","Low Risk Customer")),"Low Risk Customer")</f>
        <v>Low Risk Customer</v>
      </c>
      <c r="AY165" s="31"/>
      <c r="AZ165" s="31"/>
    </row>
    <row r="166" spans="1:52" x14ac:dyDescent="0.3">
      <c r="A166" s="22"/>
      <c r="B166" s="32"/>
      <c r="C166" s="32"/>
      <c r="D166" s="32"/>
      <c r="E166" s="32"/>
      <c r="F166" s="32"/>
      <c r="G166" s="23">
        <f t="shared" si="8"/>
        <v>0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26">
        <f>(VLOOKUP($H$8,Prices[#All],2,FALSE)*H166)+(VLOOKUP($I$8,Prices[#All],2,FALSE)*I166)+(VLOOKUP($J$8,Prices[#All],2,FALSE)*J166)+(VLOOKUP($K$8,Prices[#All],2,FALSE)*K166)+(VLOOKUP($L$8,Prices[#All],2,FALSE)*L166)+(VLOOKUP($M$8,Prices[#All],2,FALSE)*M166)+(VLOOKUP($N$8,Prices[#All],2,FALSE)*N166)+(VLOOKUP($T$8,Prices[#All],2,FALSE)*T166)+(VLOOKUP($U$8,Prices[#All],2,FALSE)*U166)+(VLOOKUP($V$8,Prices[#All],2,FALSE)*V166)+(VLOOKUP($W$8,Prices[#All],2,FALSE)*W166)+(VLOOKUP($X$8,Prices[#All],2,FALSE)*X166)+(VLOOKUP($Y$8,Prices[#All],2,FALSE)*Y166)+(VLOOKUP($Z$8,Prices[#All],2,FALSE)*Z166)+(VLOOKUP($AB$8,Prices[#All],2,FALSE)*AB166)+(VLOOKUP($O$8,Prices[#All],2,FALSE)*O166)+(VLOOKUP($P$8,Prices[#All],2,FALSE)*P166)+(VLOOKUP($Q$8,Prices[#All],2,FALSE)*Q166)+(VLOOKUP($R$8,Prices[#All],2,FALSE)*R166)+(VLOOKUP($AA$8,Prices[#All],2,FALSE)*AA166)+(VLOOKUP($S$8,Prices[#All],2,FALSE)*S166)</f>
        <v>0</v>
      </c>
      <c r="AE166" s="26">
        <f t="shared" si="9"/>
        <v>0</v>
      </c>
      <c r="AF166" s="35"/>
      <c r="AG166" s="31"/>
      <c r="AH166" s="31"/>
      <c r="AI166" s="29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45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6">
        <f t="shared" si="11"/>
        <v>0</v>
      </c>
      <c r="AW166" s="30" t="str">
        <f t="shared" si="10"/>
        <v xml:space="preserve"> </v>
      </c>
      <c r="AX166" s="30" t="str">
        <f>IFERROR(IF(VLOOKUP(C166,'Overdue Credits'!$A:$F,4,0)&gt;2,"High Risk Customer",IF(VLOOKUP(C166,'Overdue Credits'!$A:$F,4,0)&gt;0,"Medium Risk Customer","Low Risk Customer")),"Low Risk Customer")</f>
        <v>Low Risk Customer</v>
      </c>
      <c r="AY166" s="31"/>
      <c r="AZ166" s="31"/>
    </row>
    <row r="167" spans="1:52" x14ac:dyDescent="0.3">
      <c r="A167" s="22"/>
      <c r="B167" s="32"/>
      <c r="C167" s="32"/>
      <c r="D167" s="32"/>
      <c r="E167" s="32"/>
      <c r="F167" s="32"/>
      <c r="G167" s="23">
        <f t="shared" si="8"/>
        <v>0</v>
      </c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26">
        <f>(VLOOKUP($H$8,Prices[#All],2,FALSE)*H167)+(VLOOKUP($I$8,Prices[#All],2,FALSE)*I167)+(VLOOKUP($J$8,Prices[#All],2,FALSE)*J167)+(VLOOKUP($K$8,Prices[#All],2,FALSE)*K167)+(VLOOKUP($L$8,Prices[#All],2,FALSE)*L167)+(VLOOKUP($M$8,Prices[#All],2,FALSE)*M167)+(VLOOKUP($N$8,Prices[#All],2,FALSE)*N167)+(VLOOKUP($T$8,Prices[#All],2,FALSE)*T167)+(VLOOKUP($U$8,Prices[#All],2,FALSE)*U167)+(VLOOKUP($V$8,Prices[#All],2,FALSE)*V167)+(VLOOKUP($W$8,Prices[#All],2,FALSE)*W167)+(VLOOKUP($X$8,Prices[#All],2,FALSE)*X167)+(VLOOKUP($Y$8,Prices[#All],2,FALSE)*Y167)+(VLOOKUP($Z$8,Prices[#All],2,FALSE)*Z167)+(VLOOKUP($AB$8,Prices[#All],2,FALSE)*AB167)+(VLOOKUP($O$8,Prices[#All],2,FALSE)*O167)+(VLOOKUP($P$8,Prices[#All],2,FALSE)*P167)+(VLOOKUP($Q$8,Prices[#All],2,FALSE)*Q167)+(VLOOKUP($R$8,Prices[#All],2,FALSE)*R167)+(VLOOKUP($AA$8,Prices[#All],2,FALSE)*AA167)+(VLOOKUP($S$8,Prices[#All],2,FALSE)*S167)</f>
        <v>0</v>
      </c>
      <c r="AE167" s="26">
        <f t="shared" si="9"/>
        <v>0</v>
      </c>
      <c r="AF167" s="35"/>
      <c r="AG167" s="31"/>
      <c r="AH167" s="31"/>
      <c r="AI167" s="29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45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6">
        <f t="shared" si="11"/>
        <v>0</v>
      </c>
      <c r="AW167" s="30" t="str">
        <f t="shared" si="10"/>
        <v xml:space="preserve"> </v>
      </c>
      <c r="AX167" s="30" t="str">
        <f>IFERROR(IF(VLOOKUP(C167,'Overdue Credits'!$A:$F,4,0)&gt;2,"High Risk Customer",IF(VLOOKUP(C167,'Overdue Credits'!$A:$F,4,0)&gt;0,"Medium Risk Customer","Low Risk Customer")),"Low Risk Customer")</f>
        <v>Low Risk Customer</v>
      </c>
      <c r="AY167" s="31"/>
      <c r="AZ167" s="31"/>
    </row>
    <row r="168" spans="1:52" x14ac:dyDescent="0.3">
      <c r="A168" s="22"/>
      <c r="B168" s="32"/>
      <c r="C168" s="32"/>
      <c r="D168" s="32"/>
      <c r="E168" s="32"/>
      <c r="F168" s="32"/>
      <c r="G168" s="23">
        <f t="shared" si="8"/>
        <v>0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26">
        <f>(VLOOKUP($H$8,Prices[#All],2,FALSE)*H168)+(VLOOKUP($I$8,Prices[#All],2,FALSE)*I168)+(VLOOKUP($J$8,Prices[#All],2,FALSE)*J168)+(VLOOKUP($K$8,Prices[#All],2,FALSE)*K168)+(VLOOKUP($L$8,Prices[#All],2,FALSE)*L168)+(VLOOKUP($M$8,Prices[#All],2,FALSE)*M168)+(VLOOKUP($N$8,Prices[#All],2,FALSE)*N168)+(VLOOKUP($T$8,Prices[#All],2,FALSE)*T168)+(VLOOKUP($U$8,Prices[#All],2,FALSE)*U168)+(VLOOKUP($V$8,Prices[#All],2,FALSE)*V168)+(VLOOKUP($W$8,Prices[#All],2,FALSE)*W168)+(VLOOKUP($X$8,Prices[#All],2,FALSE)*X168)+(VLOOKUP($Y$8,Prices[#All],2,FALSE)*Y168)+(VLOOKUP($Z$8,Prices[#All],2,FALSE)*Z168)+(VLOOKUP($AB$8,Prices[#All],2,FALSE)*AB168)+(VLOOKUP($O$8,Prices[#All],2,FALSE)*O168)+(VLOOKUP($P$8,Prices[#All],2,FALSE)*P168)+(VLOOKUP($Q$8,Prices[#All],2,FALSE)*Q168)+(VLOOKUP($R$8,Prices[#All],2,FALSE)*R168)+(VLOOKUP($AA$8,Prices[#All],2,FALSE)*AA168)+(VLOOKUP($S$8,Prices[#All],2,FALSE)*S168)</f>
        <v>0</v>
      </c>
      <c r="AE168" s="26">
        <f t="shared" si="9"/>
        <v>0</v>
      </c>
      <c r="AF168" s="35"/>
      <c r="AG168" s="31"/>
      <c r="AH168" s="31"/>
      <c r="AI168" s="29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45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6">
        <f t="shared" si="11"/>
        <v>0</v>
      </c>
      <c r="AW168" s="30" t="str">
        <f t="shared" si="10"/>
        <v xml:space="preserve"> </v>
      </c>
      <c r="AX168" s="30" t="str">
        <f>IFERROR(IF(VLOOKUP(C168,'Overdue Credits'!$A:$F,4,0)&gt;2,"High Risk Customer",IF(VLOOKUP(C168,'Overdue Credits'!$A:$F,4,0)&gt;0,"Medium Risk Customer","Low Risk Customer")),"Low Risk Customer")</f>
        <v>Low Risk Customer</v>
      </c>
      <c r="AY168" s="31"/>
      <c r="AZ168" s="31"/>
    </row>
    <row r="169" spans="1:52" x14ac:dyDescent="0.3">
      <c r="A169" s="22"/>
      <c r="B169" s="32"/>
      <c r="C169" s="32"/>
      <c r="D169" s="32"/>
      <c r="E169" s="32"/>
      <c r="F169" s="32"/>
      <c r="G169" s="23">
        <f t="shared" ref="G169:G201" si="12">SUM(H169:AB169)</f>
        <v>0</v>
      </c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26">
        <f>(VLOOKUP($H$8,Prices[#All],2,FALSE)*H169)+(VLOOKUP($I$8,Prices[#All],2,FALSE)*I169)+(VLOOKUP($J$8,Prices[#All],2,FALSE)*J169)+(VLOOKUP($K$8,Prices[#All],2,FALSE)*K169)+(VLOOKUP($L$8,Prices[#All],2,FALSE)*L169)+(VLOOKUP($M$8,Prices[#All],2,FALSE)*M169)+(VLOOKUP($N$8,Prices[#All],2,FALSE)*N169)+(VLOOKUP($T$8,Prices[#All],2,FALSE)*T169)+(VLOOKUP($U$8,Prices[#All],2,FALSE)*U169)+(VLOOKUP($V$8,Prices[#All],2,FALSE)*V169)+(VLOOKUP($W$8,Prices[#All],2,FALSE)*W169)+(VLOOKUP($X$8,Prices[#All],2,FALSE)*X169)+(VLOOKUP($Y$8,Prices[#All],2,FALSE)*Y169)+(VLOOKUP($Z$8,Prices[#All],2,FALSE)*Z169)+(VLOOKUP($AB$8,Prices[#All],2,FALSE)*AB169)+(VLOOKUP($O$8,Prices[#All],2,FALSE)*O169)+(VLOOKUP($P$8,Prices[#All],2,FALSE)*P169)+(VLOOKUP($Q$8,Prices[#All],2,FALSE)*Q169)+(VLOOKUP($R$8,Prices[#All],2,FALSE)*R169)+(VLOOKUP($AA$8,Prices[#All],2,FALSE)*AA169)+(VLOOKUP($S$8,Prices[#All],2,FALSE)*S169)</f>
        <v>0</v>
      </c>
      <c r="AE169" s="26">
        <f t="shared" si="9"/>
        <v>0</v>
      </c>
      <c r="AF169" s="35"/>
      <c r="AG169" s="31"/>
      <c r="AH169" s="31"/>
      <c r="AI169" s="29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45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6">
        <f t="shared" si="11"/>
        <v>0</v>
      </c>
      <c r="AW169" s="30" t="str">
        <f t="shared" si="10"/>
        <v xml:space="preserve"> </v>
      </c>
      <c r="AX169" s="30" t="str">
        <f>IFERROR(IF(VLOOKUP(C169,'Overdue Credits'!$A:$F,4,0)&gt;2,"High Risk Customer",IF(VLOOKUP(C169,'Overdue Credits'!$A:$F,4,0)&gt;0,"Medium Risk Customer","Low Risk Customer")),"Low Risk Customer")</f>
        <v>Low Risk Customer</v>
      </c>
      <c r="AY169" s="31"/>
      <c r="AZ169" s="31"/>
    </row>
    <row r="170" spans="1:52" x14ac:dyDescent="0.3">
      <c r="A170" s="22"/>
      <c r="B170" s="32"/>
      <c r="C170" s="32"/>
      <c r="D170" s="32"/>
      <c r="E170" s="32"/>
      <c r="F170" s="32"/>
      <c r="G170" s="23">
        <f t="shared" si="12"/>
        <v>0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26">
        <f>(VLOOKUP($H$8,Prices[#All],2,FALSE)*H170)+(VLOOKUP($I$8,Prices[#All],2,FALSE)*I170)+(VLOOKUP($J$8,Prices[#All],2,FALSE)*J170)+(VLOOKUP($K$8,Prices[#All],2,FALSE)*K170)+(VLOOKUP($L$8,Prices[#All],2,FALSE)*L170)+(VLOOKUP($M$8,Prices[#All],2,FALSE)*M170)+(VLOOKUP($N$8,Prices[#All],2,FALSE)*N170)+(VLOOKUP($T$8,Prices[#All],2,FALSE)*T170)+(VLOOKUP($U$8,Prices[#All],2,FALSE)*U170)+(VLOOKUP($V$8,Prices[#All],2,FALSE)*V170)+(VLOOKUP($W$8,Prices[#All],2,FALSE)*W170)+(VLOOKUP($X$8,Prices[#All],2,FALSE)*X170)+(VLOOKUP($Y$8,Prices[#All],2,FALSE)*Y170)+(VLOOKUP($Z$8,Prices[#All],2,FALSE)*Z170)+(VLOOKUP($AB$8,Prices[#All],2,FALSE)*AB170)+(VLOOKUP($O$8,Prices[#All],2,FALSE)*O170)+(VLOOKUP($P$8,Prices[#All],2,FALSE)*P170)+(VLOOKUP($Q$8,Prices[#All],2,FALSE)*Q170)+(VLOOKUP($R$8,Prices[#All],2,FALSE)*R170)+(VLOOKUP($AA$8,Prices[#All],2,FALSE)*AA170)+(VLOOKUP($S$8,Prices[#All],2,FALSE)*S170)</f>
        <v>0</v>
      </c>
      <c r="AE170" s="26">
        <f t="shared" si="9"/>
        <v>0</v>
      </c>
      <c r="AF170" s="35"/>
      <c r="AG170" s="31"/>
      <c r="AH170" s="31"/>
      <c r="AI170" s="29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45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6">
        <f t="shared" si="11"/>
        <v>0</v>
      </c>
      <c r="AW170" s="30" t="str">
        <f t="shared" si="10"/>
        <v xml:space="preserve"> </v>
      </c>
      <c r="AX170" s="30" t="str">
        <f>IFERROR(IF(VLOOKUP(C170,'Overdue Credits'!$A:$F,4,0)&gt;2,"High Risk Customer",IF(VLOOKUP(C170,'Overdue Credits'!$A:$F,4,0)&gt;0,"Medium Risk Customer","Low Risk Customer")),"Low Risk Customer")</f>
        <v>Low Risk Customer</v>
      </c>
      <c r="AY170" s="31"/>
      <c r="AZ170" s="31"/>
    </row>
    <row r="171" spans="1:52" x14ac:dyDescent="0.3">
      <c r="A171" s="22"/>
      <c r="B171" s="32"/>
      <c r="C171" s="32"/>
      <c r="D171" s="32"/>
      <c r="E171" s="32"/>
      <c r="F171" s="32"/>
      <c r="G171" s="23">
        <f t="shared" si="12"/>
        <v>0</v>
      </c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26">
        <f>(VLOOKUP($H$8,Prices[#All],2,FALSE)*H171)+(VLOOKUP($I$8,Prices[#All],2,FALSE)*I171)+(VLOOKUP($J$8,Prices[#All],2,FALSE)*J171)+(VLOOKUP($K$8,Prices[#All],2,FALSE)*K171)+(VLOOKUP($L$8,Prices[#All],2,FALSE)*L171)+(VLOOKUP($M$8,Prices[#All],2,FALSE)*M171)+(VLOOKUP($N$8,Prices[#All],2,FALSE)*N171)+(VLOOKUP($T$8,Prices[#All],2,FALSE)*T171)+(VLOOKUP($U$8,Prices[#All],2,FALSE)*U171)+(VLOOKUP($V$8,Prices[#All],2,FALSE)*V171)+(VLOOKUP($W$8,Prices[#All],2,FALSE)*W171)+(VLOOKUP($X$8,Prices[#All],2,FALSE)*X171)+(VLOOKUP($Y$8,Prices[#All],2,FALSE)*Y171)+(VLOOKUP($Z$8,Prices[#All],2,FALSE)*Z171)+(VLOOKUP($AB$8,Prices[#All],2,FALSE)*AB171)+(VLOOKUP($O$8,Prices[#All],2,FALSE)*O171)+(VLOOKUP($P$8,Prices[#All],2,FALSE)*P171)+(VLOOKUP($Q$8,Prices[#All],2,FALSE)*Q171)+(VLOOKUP($R$8,Prices[#All],2,FALSE)*R171)+(VLOOKUP($AA$8,Prices[#All],2,FALSE)*AA171)+(VLOOKUP($S$8,Prices[#All],2,FALSE)*S171)</f>
        <v>0</v>
      </c>
      <c r="AE171" s="26">
        <f t="shared" si="9"/>
        <v>0</v>
      </c>
      <c r="AF171" s="35"/>
      <c r="AG171" s="31"/>
      <c r="AH171" s="31"/>
      <c r="AI171" s="29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45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6">
        <f t="shared" si="11"/>
        <v>0</v>
      </c>
      <c r="AW171" s="30" t="str">
        <f t="shared" si="10"/>
        <v xml:space="preserve"> </v>
      </c>
      <c r="AX171" s="30" t="str">
        <f>IFERROR(IF(VLOOKUP(C171,'Overdue Credits'!$A:$F,4,0)&gt;2,"High Risk Customer",IF(VLOOKUP(C171,'Overdue Credits'!$A:$F,4,0)&gt;0,"Medium Risk Customer","Low Risk Customer")),"Low Risk Customer")</f>
        <v>Low Risk Customer</v>
      </c>
      <c r="AY171" s="31"/>
      <c r="AZ171" s="31"/>
    </row>
    <row r="172" spans="1:52" x14ac:dyDescent="0.3">
      <c r="A172" s="22"/>
      <c r="B172" s="32"/>
      <c r="C172" s="32"/>
      <c r="D172" s="32"/>
      <c r="E172" s="32"/>
      <c r="F172" s="32"/>
      <c r="G172" s="23">
        <f t="shared" si="12"/>
        <v>0</v>
      </c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26">
        <f>(VLOOKUP($H$8,Prices[#All],2,FALSE)*H172)+(VLOOKUP($I$8,Prices[#All],2,FALSE)*I172)+(VLOOKUP($J$8,Prices[#All],2,FALSE)*J172)+(VLOOKUP($K$8,Prices[#All],2,FALSE)*K172)+(VLOOKUP($L$8,Prices[#All],2,FALSE)*L172)+(VLOOKUP($M$8,Prices[#All],2,FALSE)*M172)+(VLOOKUP($N$8,Prices[#All],2,FALSE)*N172)+(VLOOKUP($T$8,Prices[#All],2,FALSE)*T172)+(VLOOKUP($U$8,Prices[#All],2,FALSE)*U172)+(VLOOKUP($V$8,Prices[#All],2,FALSE)*V172)+(VLOOKUP($W$8,Prices[#All],2,FALSE)*W172)+(VLOOKUP($X$8,Prices[#All],2,FALSE)*X172)+(VLOOKUP($Y$8,Prices[#All],2,FALSE)*Y172)+(VLOOKUP($Z$8,Prices[#All],2,FALSE)*Z172)+(VLOOKUP($AB$8,Prices[#All],2,FALSE)*AB172)+(VLOOKUP($O$8,Prices[#All],2,FALSE)*O172)+(VLOOKUP($P$8,Prices[#All],2,FALSE)*P172)+(VLOOKUP($Q$8,Prices[#All],2,FALSE)*Q172)+(VLOOKUP($R$8,Prices[#All],2,FALSE)*R172)+(VLOOKUP($AA$8,Prices[#All],2,FALSE)*AA172)+(VLOOKUP($S$8,Prices[#All],2,FALSE)*S172)</f>
        <v>0</v>
      </c>
      <c r="AE172" s="26">
        <f t="shared" si="9"/>
        <v>0</v>
      </c>
      <c r="AF172" s="35"/>
      <c r="AG172" s="31"/>
      <c r="AH172" s="31"/>
      <c r="AI172" s="29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45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6">
        <f t="shared" si="11"/>
        <v>0</v>
      </c>
      <c r="AW172" s="30" t="str">
        <f t="shared" si="10"/>
        <v xml:space="preserve"> </v>
      </c>
      <c r="AX172" s="30" t="str">
        <f>IFERROR(IF(VLOOKUP(C172,'Overdue Credits'!$A:$F,4,0)&gt;2,"High Risk Customer",IF(VLOOKUP(C172,'Overdue Credits'!$A:$F,4,0)&gt;0,"Medium Risk Customer","Low Risk Customer")),"Low Risk Customer")</f>
        <v>Low Risk Customer</v>
      </c>
      <c r="AY172" s="31"/>
      <c r="AZ172" s="31"/>
    </row>
    <row r="173" spans="1:52" x14ac:dyDescent="0.3">
      <c r="A173" s="22"/>
      <c r="B173" s="32"/>
      <c r="C173" s="32"/>
      <c r="D173" s="32"/>
      <c r="E173" s="32"/>
      <c r="F173" s="32"/>
      <c r="G173" s="23">
        <f t="shared" si="12"/>
        <v>0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26">
        <f>(VLOOKUP($H$8,Prices[#All],2,FALSE)*H173)+(VLOOKUP($I$8,Prices[#All],2,FALSE)*I173)+(VLOOKUP($J$8,Prices[#All],2,FALSE)*J173)+(VLOOKUP($K$8,Prices[#All],2,FALSE)*K173)+(VLOOKUP($L$8,Prices[#All],2,FALSE)*L173)+(VLOOKUP($M$8,Prices[#All],2,FALSE)*M173)+(VLOOKUP($N$8,Prices[#All],2,FALSE)*N173)+(VLOOKUP($T$8,Prices[#All],2,FALSE)*T173)+(VLOOKUP($U$8,Prices[#All],2,FALSE)*U173)+(VLOOKUP($V$8,Prices[#All],2,FALSE)*V173)+(VLOOKUP($W$8,Prices[#All],2,FALSE)*W173)+(VLOOKUP($X$8,Prices[#All],2,FALSE)*X173)+(VLOOKUP($Y$8,Prices[#All],2,FALSE)*Y173)+(VLOOKUP($Z$8,Prices[#All],2,FALSE)*Z173)+(VLOOKUP($AB$8,Prices[#All],2,FALSE)*AB173)+(VLOOKUP($O$8,Prices[#All],2,FALSE)*O173)+(VLOOKUP($P$8,Prices[#All],2,FALSE)*P173)+(VLOOKUP($Q$8,Prices[#All],2,FALSE)*Q173)+(VLOOKUP($R$8,Prices[#All],2,FALSE)*R173)+(VLOOKUP($AA$8,Prices[#All],2,FALSE)*AA173)+(VLOOKUP($S$8,Prices[#All],2,FALSE)*S173)</f>
        <v>0</v>
      </c>
      <c r="AE173" s="26">
        <f t="shared" si="9"/>
        <v>0</v>
      </c>
      <c r="AF173" s="35"/>
      <c r="AG173" s="31"/>
      <c r="AH173" s="31"/>
      <c r="AI173" s="29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45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6">
        <f t="shared" si="11"/>
        <v>0</v>
      </c>
      <c r="AW173" s="30" t="str">
        <f t="shared" si="10"/>
        <v xml:space="preserve"> </v>
      </c>
      <c r="AX173" s="30" t="str">
        <f>IFERROR(IF(VLOOKUP(C173,'Overdue Credits'!$A:$F,4,0)&gt;2,"High Risk Customer",IF(VLOOKUP(C173,'Overdue Credits'!$A:$F,4,0)&gt;0,"Medium Risk Customer","Low Risk Customer")),"Low Risk Customer")</f>
        <v>Low Risk Customer</v>
      </c>
      <c r="AY173" s="31"/>
      <c r="AZ173" s="31"/>
    </row>
    <row r="174" spans="1:52" x14ac:dyDescent="0.3">
      <c r="A174" s="22"/>
      <c r="B174" s="32"/>
      <c r="C174" s="32"/>
      <c r="D174" s="32"/>
      <c r="E174" s="32"/>
      <c r="F174" s="32"/>
      <c r="G174" s="23">
        <f t="shared" si="12"/>
        <v>0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26">
        <f>(VLOOKUP($H$8,Prices[#All],2,FALSE)*H174)+(VLOOKUP($I$8,Prices[#All],2,FALSE)*I174)+(VLOOKUP($J$8,Prices[#All],2,FALSE)*J174)+(VLOOKUP($K$8,Prices[#All],2,FALSE)*K174)+(VLOOKUP($L$8,Prices[#All],2,FALSE)*L174)+(VLOOKUP($M$8,Prices[#All],2,FALSE)*M174)+(VLOOKUP($N$8,Prices[#All],2,FALSE)*N174)+(VLOOKUP($T$8,Prices[#All],2,FALSE)*T174)+(VLOOKUP($U$8,Prices[#All],2,FALSE)*U174)+(VLOOKUP($V$8,Prices[#All],2,FALSE)*V174)+(VLOOKUP($W$8,Prices[#All],2,FALSE)*W174)+(VLOOKUP($X$8,Prices[#All],2,FALSE)*X174)+(VLOOKUP($Y$8,Prices[#All],2,FALSE)*Y174)+(VLOOKUP($Z$8,Prices[#All],2,FALSE)*Z174)+(VLOOKUP($AB$8,Prices[#All],2,FALSE)*AB174)+(VLOOKUP($O$8,Prices[#All],2,FALSE)*O174)+(VLOOKUP($P$8,Prices[#All],2,FALSE)*P174)+(VLOOKUP($Q$8,Prices[#All],2,FALSE)*Q174)+(VLOOKUP($R$8,Prices[#All],2,FALSE)*R174)+(VLOOKUP($AA$8,Prices[#All],2,FALSE)*AA174)+(VLOOKUP($S$8,Prices[#All],2,FALSE)*S174)</f>
        <v>0</v>
      </c>
      <c r="AE174" s="26">
        <f t="shared" si="9"/>
        <v>0</v>
      </c>
      <c r="AF174" s="35"/>
      <c r="AG174" s="31"/>
      <c r="AH174" s="31"/>
      <c r="AI174" s="29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45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6">
        <f t="shared" si="11"/>
        <v>0</v>
      </c>
      <c r="AW174" s="30" t="str">
        <f t="shared" si="10"/>
        <v xml:space="preserve"> </v>
      </c>
      <c r="AX174" s="30" t="str">
        <f>IFERROR(IF(VLOOKUP(C174,'Overdue Credits'!$A:$F,4,0)&gt;2,"High Risk Customer",IF(VLOOKUP(C174,'Overdue Credits'!$A:$F,4,0)&gt;0,"Medium Risk Customer","Low Risk Customer")),"Low Risk Customer")</f>
        <v>Low Risk Customer</v>
      </c>
      <c r="AY174" s="31"/>
      <c r="AZ174" s="31"/>
    </row>
    <row r="175" spans="1:52" x14ac:dyDescent="0.3">
      <c r="A175" s="22"/>
      <c r="B175" s="32"/>
      <c r="C175" s="32"/>
      <c r="D175" s="32"/>
      <c r="E175" s="32"/>
      <c r="F175" s="32"/>
      <c r="G175" s="23">
        <f t="shared" si="12"/>
        <v>0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26">
        <f>(VLOOKUP($H$8,Prices[#All],2,FALSE)*H175)+(VLOOKUP($I$8,Prices[#All],2,FALSE)*I175)+(VLOOKUP($J$8,Prices[#All],2,FALSE)*J175)+(VLOOKUP($K$8,Prices[#All],2,FALSE)*K175)+(VLOOKUP($L$8,Prices[#All],2,FALSE)*L175)+(VLOOKUP($M$8,Prices[#All],2,FALSE)*M175)+(VLOOKUP($N$8,Prices[#All],2,FALSE)*N175)+(VLOOKUP($T$8,Prices[#All],2,FALSE)*T175)+(VLOOKUP($U$8,Prices[#All],2,FALSE)*U175)+(VLOOKUP($V$8,Prices[#All],2,FALSE)*V175)+(VLOOKUP($W$8,Prices[#All],2,FALSE)*W175)+(VLOOKUP($X$8,Prices[#All],2,FALSE)*X175)+(VLOOKUP($Y$8,Prices[#All],2,FALSE)*Y175)+(VLOOKUP($Z$8,Prices[#All],2,FALSE)*Z175)+(VLOOKUP($AB$8,Prices[#All],2,FALSE)*AB175)+(VLOOKUP($O$8,Prices[#All],2,FALSE)*O175)+(VLOOKUP($P$8,Prices[#All],2,FALSE)*P175)+(VLOOKUP($Q$8,Prices[#All],2,FALSE)*Q175)+(VLOOKUP($R$8,Prices[#All],2,FALSE)*R175)+(VLOOKUP($AA$8,Prices[#All],2,FALSE)*AA175)+(VLOOKUP($S$8,Prices[#All],2,FALSE)*S175)</f>
        <v>0</v>
      </c>
      <c r="AE175" s="26">
        <f t="shared" si="9"/>
        <v>0</v>
      </c>
      <c r="AF175" s="35"/>
      <c r="AG175" s="31"/>
      <c r="AH175" s="31"/>
      <c r="AI175" s="29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45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6">
        <f t="shared" si="11"/>
        <v>0</v>
      </c>
      <c r="AW175" s="30" t="str">
        <f t="shared" si="10"/>
        <v xml:space="preserve"> </v>
      </c>
      <c r="AX175" s="30" t="str">
        <f>IFERROR(IF(VLOOKUP(C175,'Overdue Credits'!$A:$F,4,0)&gt;2,"High Risk Customer",IF(VLOOKUP(C175,'Overdue Credits'!$A:$F,4,0)&gt;0,"Medium Risk Customer","Low Risk Customer")),"Low Risk Customer")</f>
        <v>Low Risk Customer</v>
      </c>
      <c r="AY175" s="31"/>
      <c r="AZ175" s="31"/>
    </row>
    <row r="176" spans="1:52" x14ac:dyDescent="0.3">
      <c r="A176" s="22"/>
      <c r="B176" s="32"/>
      <c r="C176" s="32"/>
      <c r="D176" s="32"/>
      <c r="E176" s="32"/>
      <c r="F176" s="32"/>
      <c r="G176" s="23">
        <f t="shared" si="12"/>
        <v>0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26">
        <f>(VLOOKUP($H$8,Prices[#All],2,FALSE)*H176)+(VLOOKUP($I$8,Prices[#All],2,FALSE)*I176)+(VLOOKUP($J$8,Prices[#All],2,FALSE)*J176)+(VLOOKUP($K$8,Prices[#All],2,FALSE)*K176)+(VLOOKUP($L$8,Prices[#All],2,FALSE)*L176)+(VLOOKUP($M$8,Prices[#All],2,FALSE)*M176)+(VLOOKUP($N$8,Prices[#All],2,FALSE)*N176)+(VLOOKUP($T$8,Prices[#All],2,FALSE)*T176)+(VLOOKUP($U$8,Prices[#All],2,FALSE)*U176)+(VLOOKUP($V$8,Prices[#All],2,FALSE)*V176)+(VLOOKUP($W$8,Prices[#All],2,FALSE)*W176)+(VLOOKUP($X$8,Prices[#All],2,FALSE)*X176)+(VLOOKUP($Y$8,Prices[#All],2,FALSE)*Y176)+(VLOOKUP($Z$8,Prices[#All],2,FALSE)*Z176)+(VLOOKUP($AB$8,Prices[#All],2,FALSE)*AB176)+(VLOOKUP($O$8,Prices[#All],2,FALSE)*O176)+(VLOOKUP($P$8,Prices[#All],2,FALSE)*P176)+(VLOOKUP($Q$8,Prices[#All],2,FALSE)*Q176)+(VLOOKUP($R$8,Prices[#All],2,FALSE)*R176)+(VLOOKUP($AA$8,Prices[#All],2,FALSE)*AA176)+(VLOOKUP($S$8,Prices[#All],2,FALSE)*S176)</f>
        <v>0</v>
      </c>
      <c r="AE176" s="26">
        <f t="shared" si="9"/>
        <v>0</v>
      </c>
      <c r="AF176" s="35"/>
      <c r="AG176" s="31"/>
      <c r="AH176" s="31"/>
      <c r="AI176" s="29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45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6">
        <f t="shared" si="11"/>
        <v>0</v>
      </c>
      <c r="AW176" s="30" t="str">
        <f t="shared" si="10"/>
        <v xml:space="preserve"> </v>
      </c>
      <c r="AX176" s="30" t="str">
        <f>IFERROR(IF(VLOOKUP(C176,'Overdue Credits'!$A:$F,4,0)&gt;2,"High Risk Customer",IF(VLOOKUP(C176,'Overdue Credits'!$A:$F,4,0)&gt;0,"Medium Risk Customer","Low Risk Customer")),"Low Risk Customer")</f>
        <v>Low Risk Customer</v>
      </c>
      <c r="AY176" s="31"/>
      <c r="AZ176" s="31"/>
    </row>
    <row r="177" spans="1:52" x14ac:dyDescent="0.3">
      <c r="A177" s="22"/>
      <c r="B177" s="32"/>
      <c r="C177" s="32"/>
      <c r="D177" s="32"/>
      <c r="E177" s="32"/>
      <c r="F177" s="32"/>
      <c r="G177" s="23">
        <f t="shared" si="12"/>
        <v>0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26">
        <f>(VLOOKUP($H$8,Prices[#All],2,FALSE)*H177)+(VLOOKUP($I$8,Prices[#All],2,FALSE)*I177)+(VLOOKUP($J$8,Prices[#All],2,FALSE)*J177)+(VLOOKUP($K$8,Prices[#All],2,FALSE)*K177)+(VLOOKUP($L$8,Prices[#All],2,FALSE)*L177)+(VLOOKUP($M$8,Prices[#All],2,FALSE)*M177)+(VLOOKUP($N$8,Prices[#All],2,FALSE)*N177)+(VLOOKUP($T$8,Prices[#All],2,FALSE)*T177)+(VLOOKUP($U$8,Prices[#All],2,FALSE)*U177)+(VLOOKUP($V$8,Prices[#All],2,FALSE)*V177)+(VLOOKUP($W$8,Prices[#All],2,FALSE)*W177)+(VLOOKUP($X$8,Prices[#All],2,FALSE)*X177)+(VLOOKUP($Y$8,Prices[#All],2,FALSE)*Y177)+(VLOOKUP($Z$8,Prices[#All],2,FALSE)*Z177)+(VLOOKUP($AB$8,Prices[#All],2,FALSE)*AB177)+(VLOOKUP($O$8,Prices[#All],2,FALSE)*O177)+(VLOOKUP($P$8,Prices[#All],2,FALSE)*P177)+(VLOOKUP($Q$8,Prices[#All],2,FALSE)*Q177)+(VLOOKUP($R$8,Prices[#All],2,FALSE)*R177)+(VLOOKUP($AA$8,Prices[#All],2,FALSE)*AA177)+(VLOOKUP($S$8,Prices[#All],2,FALSE)*S177)</f>
        <v>0</v>
      </c>
      <c r="AE177" s="26">
        <f t="shared" si="9"/>
        <v>0</v>
      </c>
      <c r="AF177" s="35"/>
      <c r="AG177" s="31"/>
      <c r="AH177" s="31"/>
      <c r="AI177" s="29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45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6">
        <f t="shared" si="11"/>
        <v>0</v>
      </c>
      <c r="AW177" s="30" t="str">
        <f t="shared" si="10"/>
        <v xml:space="preserve"> </v>
      </c>
      <c r="AX177" s="30" t="str">
        <f>IFERROR(IF(VLOOKUP(C177,'Overdue Credits'!$A:$F,4,0)&gt;2,"High Risk Customer",IF(VLOOKUP(C177,'Overdue Credits'!$A:$F,4,0)&gt;0,"Medium Risk Customer","Low Risk Customer")),"Low Risk Customer")</f>
        <v>Low Risk Customer</v>
      </c>
      <c r="AY177" s="31"/>
      <c r="AZ177" s="31"/>
    </row>
    <row r="178" spans="1:52" x14ac:dyDescent="0.3">
      <c r="A178" s="22"/>
      <c r="B178" s="32"/>
      <c r="C178" s="32"/>
      <c r="D178" s="32"/>
      <c r="E178" s="32"/>
      <c r="F178" s="32"/>
      <c r="G178" s="23">
        <f t="shared" si="12"/>
        <v>0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26">
        <f>(VLOOKUP($H$8,Prices[#All],2,FALSE)*H178)+(VLOOKUP($I$8,Prices[#All],2,FALSE)*I178)+(VLOOKUP($J$8,Prices[#All],2,FALSE)*J178)+(VLOOKUP($K$8,Prices[#All],2,FALSE)*K178)+(VLOOKUP($L$8,Prices[#All],2,FALSE)*L178)+(VLOOKUP($M$8,Prices[#All],2,FALSE)*M178)+(VLOOKUP($N$8,Prices[#All],2,FALSE)*N178)+(VLOOKUP($T$8,Prices[#All],2,FALSE)*T178)+(VLOOKUP($U$8,Prices[#All],2,FALSE)*U178)+(VLOOKUP($V$8,Prices[#All],2,FALSE)*V178)+(VLOOKUP($W$8,Prices[#All],2,FALSE)*W178)+(VLOOKUP($X$8,Prices[#All],2,FALSE)*X178)+(VLOOKUP($Y$8,Prices[#All],2,FALSE)*Y178)+(VLOOKUP($Z$8,Prices[#All],2,FALSE)*Z178)+(VLOOKUP($AB$8,Prices[#All],2,FALSE)*AB178)+(VLOOKUP($O$8,Prices[#All],2,FALSE)*O178)+(VLOOKUP($P$8,Prices[#All],2,FALSE)*P178)+(VLOOKUP($Q$8,Prices[#All],2,FALSE)*Q178)+(VLOOKUP($R$8,Prices[#All],2,FALSE)*R178)+(VLOOKUP($AA$8,Prices[#All],2,FALSE)*AA178)+(VLOOKUP($S$8,Prices[#All],2,FALSE)*S178)</f>
        <v>0</v>
      </c>
      <c r="AE178" s="26">
        <f t="shared" si="9"/>
        <v>0</v>
      </c>
      <c r="AF178" s="35"/>
      <c r="AG178" s="31"/>
      <c r="AH178" s="31"/>
      <c r="AI178" s="29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45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6">
        <f t="shared" si="11"/>
        <v>0</v>
      </c>
      <c r="AW178" s="30" t="str">
        <f t="shared" si="10"/>
        <v xml:space="preserve"> </v>
      </c>
      <c r="AX178" s="30" t="str">
        <f>IFERROR(IF(VLOOKUP(C178,'Overdue Credits'!$A:$F,4,0)&gt;2,"High Risk Customer",IF(VLOOKUP(C178,'Overdue Credits'!$A:$F,4,0)&gt;0,"Medium Risk Customer","Low Risk Customer")),"Low Risk Customer")</f>
        <v>Low Risk Customer</v>
      </c>
      <c r="AY178" s="31"/>
      <c r="AZ178" s="31"/>
    </row>
    <row r="179" spans="1:52" x14ac:dyDescent="0.3">
      <c r="A179" s="22"/>
      <c r="B179" s="32"/>
      <c r="C179" s="32"/>
      <c r="D179" s="32"/>
      <c r="E179" s="32"/>
      <c r="F179" s="32"/>
      <c r="G179" s="23">
        <f t="shared" si="12"/>
        <v>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26">
        <f>(VLOOKUP($H$8,Prices[#All],2,FALSE)*H179)+(VLOOKUP($I$8,Prices[#All],2,FALSE)*I179)+(VLOOKUP($J$8,Prices[#All],2,FALSE)*J179)+(VLOOKUP($K$8,Prices[#All],2,FALSE)*K179)+(VLOOKUP($L$8,Prices[#All],2,FALSE)*L179)+(VLOOKUP($M$8,Prices[#All],2,FALSE)*M179)+(VLOOKUP($N$8,Prices[#All],2,FALSE)*N179)+(VLOOKUP($T$8,Prices[#All],2,FALSE)*T179)+(VLOOKUP($U$8,Prices[#All],2,FALSE)*U179)+(VLOOKUP($V$8,Prices[#All],2,FALSE)*V179)+(VLOOKUP($W$8,Prices[#All],2,FALSE)*W179)+(VLOOKUP($X$8,Prices[#All],2,FALSE)*X179)+(VLOOKUP($Y$8,Prices[#All],2,FALSE)*Y179)+(VLOOKUP($Z$8,Prices[#All],2,FALSE)*Z179)+(VLOOKUP($AB$8,Prices[#All],2,FALSE)*AB179)+(VLOOKUP($O$8,Prices[#All],2,FALSE)*O179)+(VLOOKUP($P$8,Prices[#All],2,FALSE)*P179)+(VLOOKUP($Q$8,Prices[#All],2,FALSE)*Q179)+(VLOOKUP($R$8,Prices[#All],2,FALSE)*R179)+(VLOOKUP($AA$8,Prices[#All],2,FALSE)*AA179)+(VLOOKUP($S$8,Prices[#All],2,FALSE)*S179)</f>
        <v>0</v>
      </c>
      <c r="AE179" s="26">
        <f t="shared" si="9"/>
        <v>0</v>
      </c>
      <c r="AF179" s="35"/>
      <c r="AG179" s="31"/>
      <c r="AH179" s="31"/>
      <c r="AI179" s="29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45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6">
        <f t="shared" si="11"/>
        <v>0</v>
      </c>
      <c r="AW179" s="30" t="str">
        <f t="shared" si="10"/>
        <v xml:space="preserve"> </v>
      </c>
      <c r="AX179" s="30" t="str">
        <f>IFERROR(IF(VLOOKUP(C179,'Overdue Credits'!$A:$F,4,0)&gt;2,"High Risk Customer",IF(VLOOKUP(C179,'Overdue Credits'!$A:$F,4,0)&gt;0,"Medium Risk Customer","Low Risk Customer")),"Low Risk Customer")</f>
        <v>Low Risk Customer</v>
      </c>
      <c r="AY179" s="31"/>
      <c r="AZ179" s="31"/>
    </row>
    <row r="180" spans="1:52" x14ac:dyDescent="0.3">
      <c r="A180" s="22"/>
      <c r="B180" s="32"/>
      <c r="C180" s="32"/>
      <c r="D180" s="32"/>
      <c r="E180" s="32"/>
      <c r="F180" s="32"/>
      <c r="G180" s="23">
        <f t="shared" si="12"/>
        <v>0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26">
        <f>(VLOOKUP($H$8,Prices[#All],2,FALSE)*H180)+(VLOOKUP($I$8,Prices[#All],2,FALSE)*I180)+(VLOOKUP($J$8,Prices[#All],2,FALSE)*J180)+(VLOOKUP($K$8,Prices[#All],2,FALSE)*K180)+(VLOOKUP($L$8,Prices[#All],2,FALSE)*L180)+(VLOOKUP($M$8,Prices[#All],2,FALSE)*M180)+(VLOOKUP($N$8,Prices[#All],2,FALSE)*N180)+(VLOOKUP($T$8,Prices[#All],2,FALSE)*T180)+(VLOOKUP($U$8,Prices[#All],2,FALSE)*U180)+(VLOOKUP($V$8,Prices[#All],2,FALSE)*V180)+(VLOOKUP($W$8,Prices[#All],2,FALSE)*W180)+(VLOOKUP($X$8,Prices[#All],2,FALSE)*X180)+(VLOOKUP($Y$8,Prices[#All],2,FALSE)*Y180)+(VLOOKUP($Z$8,Prices[#All],2,FALSE)*Z180)+(VLOOKUP($AB$8,Prices[#All],2,FALSE)*AB180)+(VLOOKUP($O$8,Prices[#All],2,FALSE)*O180)+(VLOOKUP($P$8,Prices[#All],2,FALSE)*P180)+(VLOOKUP($Q$8,Prices[#All],2,FALSE)*Q180)+(VLOOKUP($R$8,Prices[#All],2,FALSE)*R180)+(VLOOKUP($AA$8,Prices[#All],2,FALSE)*AA180)+(VLOOKUP($S$8,Prices[#All],2,FALSE)*S180)</f>
        <v>0</v>
      </c>
      <c r="AE180" s="26">
        <f t="shared" si="9"/>
        <v>0</v>
      </c>
      <c r="AF180" s="35"/>
      <c r="AG180" s="31"/>
      <c r="AH180" s="31"/>
      <c r="AI180" s="29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45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6">
        <f t="shared" si="11"/>
        <v>0</v>
      </c>
      <c r="AW180" s="30" t="str">
        <f t="shared" si="10"/>
        <v xml:space="preserve"> </v>
      </c>
      <c r="AX180" s="30" t="str">
        <f>IFERROR(IF(VLOOKUP(C180,'Overdue Credits'!$A:$F,4,0)&gt;2,"High Risk Customer",IF(VLOOKUP(C180,'Overdue Credits'!$A:$F,4,0)&gt;0,"Medium Risk Customer","Low Risk Customer")),"Low Risk Customer")</f>
        <v>Low Risk Customer</v>
      </c>
      <c r="AY180" s="31"/>
      <c r="AZ180" s="31"/>
    </row>
    <row r="181" spans="1:52" x14ac:dyDescent="0.3">
      <c r="A181" s="22"/>
      <c r="B181" s="32"/>
      <c r="C181" s="32"/>
      <c r="D181" s="32"/>
      <c r="E181" s="32"/>
      <c r="F181" s="32"/>
      <c r="G181" s="23">
        <f t="shared" si="12"/>
        <v>0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26">
        <f>(VLOOKUP($H$8,Prices[#All],2,FALSE)*H181)+(VLOOKUP($I$8,Prices[#All],2,FALSE)*I181)+(VLOOKUP($J$8,Prices[#All],2,FALSE)*J181)+(VLOOKUP($K$8,Prices[#All],2,FALSE)*K181)+(VLOOKUP($L$8,Prices[#All],2,FALSE)*L181)+(VLOOKUP($M$8,Prices[#All],2,FALSE)*M181)+(VLOOKUP($N$8,Prices[#All],2,FALSE)*N181)+(VLOOKUP($T$8,Prices[#All],2,FALSE)*T181)+(VLOOKUP($U$8,Prices[#All],2,FALSE)*U181)+(VLOOKUP($V$8,Prices[#All],2,FALSE)*V181)+(VLOOKUP($W$8,Prices[#All],2,FALSE)*W181)+(VLOOKUP($X$8,Prices[#All],2,FALSE)*X181)+(VLOOKUP($Y$8,Prices[#All],2,FALSE)*Y181)+(VLOOKUP($Z$8,Prices[#All],2,FALSE)*Z181)+(VLOOKUP($AB$8,Prices[#All],2,FALSE)*AB181)+(VLOOKUP($O$8,Prices[#All],2,FALSE)*O181)+(VLOOKUP($P$8,Prices[#All],2,FALSE)*P181)+(VLOOKUP($Q$8,Prices[#All],2,FALSE)*Q181)+(VLOOKUP($R$8,Prices[#All],2,FALSE)*R181)+(VLOOKUP($AA$8,Prices[#All],2,FALSE)*AA181)+(VLOOKUP($S$8,Prices[#All],2,FALSE)*S181)</f>
        <v>0</v>
      </c>
      <c r="AE181" s="26">
        <f t="shared" si="9"/>
        <v>0</v>
      </c>
      <c r="AF181" s="35"/>
      <c r="AG181" s="31"/>
      <c r="AH181" s="31"/>
      <c r="AI181" s="29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45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6">
        <f t="shared" si="11"/>
        <v>0</v>
      </c>
      <c r="AW181" s="30" t="str">
        <f t="shared" si="10"/>
        <v xml:space="preserve"> </v>
      </c>
      <c r="AX181" s="30" t="str">
        <f>IFERROR(IF(VLOOKUP(C181,'Overdue Credits'!$A:$F,4,0)&gt;2,"High Risk Customer",IF(VLOOKUP(C181,'Overdue Credits'!$A:$F,4,0)&gt;0,"Medium Risk Customer","Low Risk Customer")),"Low Risk Customer")</f>
        <v>Low Risk Customer</v>
      </c>
      <c r="AY181" s="31"/>
      <c r="AZ181" s="31"/>
    </row>
    <row r="182" spans="1:52" x14ac:dyDescent="0.3">
      <c r="A182" s="22"/>
      <c r="B182" s="32"/>
      <c r="C182" s="32"/>
      <c r="D182" s="32"/>
      <c r="E182" s="32"/>
      <c r="F182" s="32"/>
      <c r="G182" s="23">
        <f t="shared" si="12"/>
        <v>0</v>
      </c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26">
        <f>(VLOOKUP($H$8,Prices[#All],2,FALSE)*H182)+(VLOOKUP($I$8,Prices[#All],2,FALSE)*I182)+(VLOOKUP($J$8,Prices[#All],2,FALSE)*J182)+(VLOOKUP($K$8,Prices[#All],2,FALSE)*K182)+(VLOOKUP($L$8,Prices[#All],2,FALSE)*L182)+(VLOOKUP($M$8,Prices[#All],2,FALSE)*M182)+(VLOOKUP($N$8,Prices[#All],2,FALSE)*N182)+(VLOOKUP($T$8,Prices[#All],2,FALSE)*T182)+(VLOOKUP($U$8,Prices[#All],2,FALSE)*U182)+(VLOOKUP($V$8,Prices[#All],2,FALSE)*V182)+(VLOOKUP($W$8,Prices[#All],2,FALSE)*W182)+(VLOOKUP($X$8,Prices[#All],2,FALSE)*X182)+(VLOOKUP($Y$8,Prices[#All],2,FALSE)*Y182)+(VLOOKUP($Z$8,Prices[#All],2,FALSE)*Z182)+(VLOOKUP($AB$8,Prices[#All],2,FALSE)*AB182)+(VLOOKUP($O$8,Prices[#All],2,FALSE)*O182)+(VLOOKUP($P$8,Prices[#All],2,FALSE)*P182)+(VLOOKUP($Q$8,Prices[#All],2,FALSE)*Q182)+(VLOOKUP($R$8,Prices[#All],2,FALSE)*R182)+(VLOOKUP($AA$8,Prices[#All],2,FALSE)*AA182)+(VLOOKUP($S$8,Prices[#All],2,FALSE)*S182)</f>
        <v>0</v>
      </c>
      <c r="AE182" s="26">
        <f t="shared" si="9"/>
        <v>0</v>
      </c>
      <c r="AF182" s="35"/>
      <c r="AG182" s="31"/>
      <c r="AH182" s="31"/>
      <c r="AI182" s="29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45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6">
        <f t="shared" si="11"/>
        <v>0</v>
      </c>
      <c r="AW182" s="30" t="str">
        <f t="shared" si="10"/>
        <v xml:space="preserve"> </v>
      </c>
      <c r="AX182" s="30" t="str">
        <f>IFERROR(IF(VLOOKUP(C182,'Overdue Credits'!$A:$F,4,0)&gt;2,"High Risk Customer",IF(VLOOKUP(C182,'Overdue Credits'!$A:$F,4,0)&gt;0,"Medium Risk Customer","Low Risk Customer")),"Low Risk Customer")</f>
        <v>Low Risk Customer</v>
      </c>
      <c r="AY182" s="31"/>
      <c r="AZ182" s="31"/>
    </row>
    <row r="183" spans="1:52" x14ac:dyDescent="0.3">
      <c r="A183" s="22"/>
      <c r="B183" s="32"/>
      <c r="C183" s="32"/>
      <c r="D183" s="32"/>
      <c r="E183" s="32"/>
      <c r="F183" s="32"/>
      <c r="G183" s="23">
        <f t="shared" si="12"/>
        <v>0</v>
      </c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26">
        <f>(VLOOKUP($H$8,Prices[#All],2,FALSE)*H183)+(VLOOKUP($I$8,Prices[#All],2,FALSE)*I183)+(VLOOKUP($J$8,Prices[#All],2,FALSE)*J183)+(VLOOKUP($K$8,Prices[#All],2,FALSE)*K183)+(VLOOKUP($L$8,Prices[#All],2,FALSE)*L183)+(VLOOKUP($M$8,Prices[#All],2,FALSE)*M183)+(VLOOKUP($N$8,Prices[#All],2,FALSE)*N183)+(VLOOKUP($T$8,Prices[#All],2,FALSE)*T183)+(VLOOKUP($U$8,Prices[#All],2,FALSE)*U183)+(VLOOKUP($V$8,Prices[#All],2,FALSE)*V183)+(VLOOKUP($W$8,Prices[#All],2,FALSE)*W183)+(VLOOKUP($X$8,Prices[#All],2,FALSE)*X183)+(VLOOKUP($Y$8,Prices[#All],2,FALSE)*Y183)+(VLOOKUP($Z$8,Prices[#All],2,FALSE)*Z183)+(VLOOKUP($AB$8,Prices[#All],2,FALSE)*AB183)+(VLOOKUP($O$8,Prices[#All],2,FALSE)*O183)+(VLOOKUP($P$8,Prices[#All],2,FALSE)*P183)+(VLOOKUP($Q$8,Prices[#All],2,FALSE)*Q183)+(VLOOKUP($R$8,Prices[#All],2,FALSE)*R183)+(VLOOKUP($AA$8,Prices[#All],2,FALSE)*AA183)+(VLOOKUP($S$8,Prices[#All],2,FALSE)*S183)</f>
        <v>0</v>
      </c>
      <c r="AE183" s="26">
        <f t="shared" si="9"/>
        <v>0</v>
      </c>
      <c r="AF183" s="35"/>
      <c r="AG183" s="31"/>
      <c r="AH183" s="31"/>
      <c r="AI183" s="29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45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6">
        <f t="shared" si="11"/>
        <v>0</v>
      </c>
      <c r="AW183" s="30" t="str">
        <f t="shared" si="10"/>
        <v xml:space="preserve"> </v>
      </c>
      <c r="AX183" s="30" t="str">
        <f>IFERROR(IF(VLOOKUP(C183,'Overdue Credits'!$A:$F,4,0)&gt;2,"High Risk Customer",IF(VLOOKUP(C183,'Overdue Credits'!$A:$F,4,0)&gt;0,"Medium Risk Customer","Low Risk Customer")),"Low Risk Customer")</f>
        <v>Low Risk Customer</v>
      </c>
      <c r="AY183" s="31"/>
      <c r="AZ183" s="31"/>
    </row>
    <row r="184" spans="1:52" x14ac:dyDescent="0.3">
      <c r="A184" s="22"/>
      <c r="B184" s="32"/>
      <c r="C184" s="32"/>
      <c r="D184" s="32"/>
      <c r="E184" s="32"/>
      <c r="F184" s="32"/>
      <c r="G184" s="23">
        <f t="shared" si="12"/>
        <v>0</v>
      </c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26">
        <f>(VLOOKUP($H$8,Prices[#All],2,FALSE)*H184)+(VLOOKUP($I$8,Prices[#All],2,FALSE)*I184)+(VLOOKUP($J$8,Prices[#All],2,FALSE)*J184)+(VLOOKUP($K$8,Prices[#All],2,FALSE)*K184)+(VLOOKUP($L$8,Prices[#All],2,FALSE)*L184)+(VLOOKUP($M$8,Prices[#All],2,FALSE)*M184)+(VLOOKUP($N$8,Prices[#All],2,FALSE)*N184)+(VLOOKUP($T$8,Prices[#All],2,FALSE)*T184)+(VLOOKUP($U$8,Prices[#All],2,FALSE)*U184)+(VLOOKUP($V$8,Prices[#All],2,FALSE)*V184)+(VLOOKUP($W$8,Prices[#All],2,FALSE)*W184)+(VLOOKUP($X$8,Prices[#All],2,FALSE)*X184)+(VLOOKUP($Y$8,Prices[#All],2,FALSE)*Y184)+(VLOOKUP($Z$8,Prices[#All],2,FALSE)*Z184)+(VLOOKUP($AB$8,Prices[#All],2,FALSE)*AB184)+(VLOOKUP($O$8,Prices[#All],2,FALSE)*O184)+(VLOOKUP($P$8,Prices[#All],2,FALSE)*P184)+(VLOOKUP($Q$8,Prices[#All],2,FALSE)*Q184)+(VLOOKUP($R$8,Prices[#All],2,FALSE)*R184)+(VLOOKUP($AA$8,Prices[#All],2,FALSE)*AA184)+(VLOOKUP($S$8,Prices[#All],2,FALSE)*S184)</f>
        <v>0</v>
      </c>
      <c r="AE184" s="26">
        <f t="shared" si="9"/>
        <v>0</v>
      </c>
      <c r="AF184" s="35"/>
      <c r="AG184" s="31"/>
      <c r="AH184" s="31"/>
      <c r="AI184" s="29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45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6">
        <f t="shared" si="11"/>
        <v>0</v>
      </c>
      <c r="AW184" s="30" t="str">
        <f t="shared" si="10"/>
        <v xml:space="preserve"> </v>
      </c>
      <c r="AX184" s="30" t="str">
        <f>IFERROR(IF(VLOOKUP(C184,'Overdue Credits'!$A:$F,4,0)&gt;2,"High Risk Customer",IF(VLOOKUP(C184,'Overdue Credits'!$A:$F,4,0)&gt;0,"Medium Risk Customer","Low Risk Customer")),"Low Risk Customer")</f>
        <v>Low Risk Customer</v>
      </c>
      <c r="AY184" s="31"/>
      <c r="AZ184" s="31"/>
    </row>
    <row r="185" spans="1:52" x14ac:dyDescent="0.3">
      <c r="A185" s="22"/>
      <c r="B185" s="32"/>
      <c r="C185" s="32"/>
      <c r="D185" s="32"/>
      <c r="E185" s="32"/>
      <c r="F185" s="32"/>
      <c r="G185" s="23">
        <f t="shared" si="12"/>
        <v>0</v>
      </c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26">
        <f>(VLOOKUP($H$8,Prices[#All],2,FALSE)*H185)+(VLOOKUP($I$8,Prices[#All],2,FALSE)*I185)+(VLOOKUP($J$8,Prices[#All],2,FALSE)*J185)+(VLOOKUP($K$8,Prices[#All],2,FALSE)*K185)+(VLOOKUP($L$8,Prices[#All],2,FALSE)*L185)+(VLOOKUP($M$8,Prices[#All],2,FALSE)*M185)+(VLOOKUP($N$8,Prices[#All],2,FALSE)*N185)+(VLOOKUP($T$8,Prices[#All],2,FALSE)*T185)+(VLOOKUP($U$8,Prices[#All],2,FALSE)*U185)+(VLOOKUP($V$8,Prices[#All],2,FALSE)*V185)+(VLOOKUP($W$8,Prices[#All],2,FALSE)*W185)+(VLOOKUP($X$8,Prices[#All],2,FALSE)*X185)+(VLOOKUP($Y$8,Prices[#All],2,FALSE)*Y185)+(VLOOKUP($Z$8,Prices[#All],2,FALSE)*Z185)+(VLOOKUP($AB$8,Prices[#All],2,FALSE)*AB185)+(VLOOKUP($O$8,Prices[#All],2,FALSE)*O185)+(VLOOKUP($P$8,Prices[#All],2,FALSE)*P185)+(VLOOKUP($Q$8,Prices[#All],2,FALSE)*Q185)+(VLOOKUP($R$8,Prices[#All],2,FALSE)*R185)+(VLOOKUP($AA$8,Prices[#All],2,FALSE)*AA185)+(VLOOKUP($S$8,Prices[#All],2,FALSE)*S185)</f>
        <v>0</v>
      </c>
      <c r="AE185" s="26">
        <f t="shared" si="9"/>
        <v>0</v>
      </c>
      <c r="AF185" s="35"/>
      <c r="AG185" s="31"/>
      <c r="AH185" s="31"/>
      <c r="AI185" s="29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45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6">
        <f t="shared" si="11"/>
        <v>0</v>
      </c>
      <c r="AW185" s="30" t="str">
        <f t="shared" si="10"/>
        <v xml:space="preserve"> </v>
      </c>
      <c r="AX185" s="30" t="str">
        <f>IFERROR(IF(VLOOKUP(C185,'Overdue Credits'!$A:$F,4,0)&gt;2,"High Risk Customer",IF(VLOOKUP(C185,'Overdue Credits'!$A:$F,4,0)&gt;0,"Medium Risk Customer","Low Risk Customer")),"Low Risk Customer")</f>
        <v>Low Risk Customer</v>
      </c>
      <c r="AY185" s="31"/>
      <c r="AZ185" s="31"/>
    </row>
    <row r="186" spans="1:52" x14ac:dyDescent="0.3">
      <c r="A186" s="22"/>
      <c r="B186" s="32"/>
      <c r="C186" s="32"/>
      <c r="D186" s="32"/>
      <c r="E186" s="32"/>
      <c r="F186" s="32"/>
      <c r="G186" s="23">
        <f t="shared" si="12"/>
        <v>0</v>
      </c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26">
        <f>(VLOOKUP($H$8,Prices[#All],2,FALSE)*H186)+(VLOOKUP($I$8,Prices[#All],2,FALSE)*I186)+(VLOOKUP($J$8,Prices[#All],2,FALSE)*J186)+(VLOOKUP($K$8,Prices[#All],2,FALSE)*K186)+(VLOOKUP($L$8,Prices[#All],2,FALSE)*L186)+(VLOOKUP($M$8,Prices[#All],2,FALSE)*M186)+(VLOOKUP($N$8,Prices[#All],2,FALSE)*N186)+(VLOOKUP($T$8,Prices[#All],2,FALSE)*T186)+(VLOOKUP($U$8,Prices[#All],2,FALSE)*U186)+(VLOOKUP($V$8,Prices[#All],2,FALSE)*V186)+(VLOOKUP($W$8,Prices[#All],2,FALSE)*W186)+(VLOOKUP($X$8,Prices[#All],2,FALSE)*X186)+(VLOOKUP($Y$8,Prices[#All],2,FALSE)*Y186)+(VLOOKUP($Z$8,Prices[#All],2,FALSE)*Z186)+(VLOOKUP($AB$8,Prices[#All],2,FALSE)*AB186)+(VLOOKUP($O$8,Prices[#All],2,FALSE)*O186)+(VLOOKUP($P$8,Prices[#All],2,FALSE)*P186)+(VLOOKUP($Q$8,Prices[#All],2,FALSE)*Q186)+(VLOOKUP($R$8,Prices[#All],2,FALSE)*R186)+(VLOOKUP($AA$8,Prices[#All],2,FALSE)*AA186)+(VLOOKUP($S$8,Prices[#All],2,FALSE)*S186)</f>
        <v>0</v>
      </c>
      <c r="AE186" s="26">
        <f t="shared" si="9"/>
        <v>0</v>
      </c>
      <c r="AF186" s="35"/>
      <c r="AG186" s="31"/>
      <c r="AH186" s="31"/>
      <c r="AI186" s="29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45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6">
        <f t="shared" si="11"/>
        <v>0</v>
      </c>
      <c r="AW186" s="30" t="str">
        <f t="shared" si="10"/>
        <v xml:space="preserve"> </v>
      </c>
      <c r="AX186" s="30" t="str">
        <f>IFERROR(IF(VLOOKUP(C186,'Overdue Credits'!$A:$F,4,0)&gt;2,"High Risk Customer",IF(VLOOKUP(C186,'Overdue Credits'!$A:$F,4,0)&gt;0,"Medium Risk Customer","Low Risk Customer")),"Low Risk Customer")</f>
        <v>Low Risk Customer</v>
      </c>
      <c r="AY186" s="31"/>
      <c r="AZ186" s="31"/>
    </row>
    <row r="187" spans="1:52" x14ac:dyDescent="0.3">
      <c r="A187" s="22"/>
      <c r="B187" s="32"/>
      <c r="C187" s="32"/>
      <c r="D187" s="32"/>
      <c r="E187" s="32"/>
      <c r="F187" s="32"/>
      <c r="G187" s="23">
        <f t="shared" si="12"/>
        <v>0</v>
      </c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26">
        <f>(VLOOKUP($H$8,Prices[#All],2,FALSE)*H187)+(VLOOKUP($I$8,Prices[#All],2,FALSE)*I187)+(VLOOKUP($J$8,Prices[#All],2,FALSE)*J187)+(VLOOKUP($K$8,Prices[#All],2,FALSE)*K187)+(VLOOKUP($L$8,Prices[#All],2,FALSE)*L187)+(VLOOKUP($M$8,Prices[#All],2,FALSE)*M187)+(VLOOKUP($N$8,Prices[#All],2,FALSE)*N187)+(VLOOKUP($T$8,Prices[#All],2,FALSE)*T187)+(VLOOKUP($U$8,Prices[#All],2,FALSE)*U187)+(VLOOKUP($V$8,Prices[#All],2,FALSE)*V187)+(VLOOKUP($W$8,Prices[#All],2,FALSE)*W187)+(VLOOKUP($X$8,Prices[#All],2,FALSE)*X187)+(VLOOKUP($Y$8,Prices[#All],2,FALSE)*Y187)+(VLOOKUP($Z$8,Prices[#All],2,FALSE)*Z187)+(VLOOKUP($AB$8,Prices[#All],2,FALSE)*AB187)+(VLOOKUP($O$8,Prices[#All],2,FALSE)*O187)+(VLOOKUP($P$8,Prices[#All],2,FALSE)*P187)+(VLOOKUP($Q$8,Prices[#All],2,FALSE)*Q187)+(VLOOKUP($R$8,Prices[#All],2,FALSE)*R187)+(VLOOKUP($AA$8,Prices[#All],2,FALSE)*AA187)+(VLOOKUP($S$8,Prices[#All],2,FALSE)*S187)</f>
        <v>0</v>
      </c>
      <c r="AE187" s="26">
        <f t="shared" si="9"/>
        <v>0</v>
      </c>
      <c r="AF187" s="35"/>
      <c r="AG187" s="31"/>
      <c r="AH187" s="31"/>
      <c r="AI187" s="29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45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6">
        <f t="shared" si="11"/>
        <v>0</v>
      </c>
      <c r="AW187" s="30" t="str">
        <f t="shared" si="10"/>
        <v xml:space="preserve"> </v>
      </c>
      <c r="AX187" s="30" t="str">
        <f>IFERROR(IF(VLOOKUP(C187,'Overdue Credits'!$A:$F,4,0)&gt;2,"High Risk Customer",IF(VLOOKUP(C187,'Overdue Credits'!$A:$F,4,0)&gt;0,"Medium Risk Customer","Low Risk Customer")),"Low Risk Customer")</f>
        <v>Low Risk Customer</v>
      </c>
      <c r="AY187" s="31"/>
      <c r="AZ187" s="31"/>
    </row>
    <row r="188" spans="1:52" x14ac:dyDescent="0.3">
      <c r="A188" s="22"/>
      <c r="B188" s="32"/>
      <c r="C188" s="32"/>
      <c r="D188" s="32"/>
      <c r="E188" s="32"/>
      <c r="F188" s="32"/>
      <c r="G188" s="23">
        <f t="shared" si="12"/>
        <v>0</v>
      </c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26">
        <f>(VLOOKUP($H$8,Prices[#All],2,FALSE)*H188)+(VLOOKUP($I$8,Prices[#All],2,FALSE)*I188)+(VLOOKUP($J$8,Prices[#All],2,FALSE)*J188)+(VLOOKUP($K$8,Prices[#All],2,FALSE)*K188)+(VLOOKUP($L$8,Prices[#All],2,FALSE)*L188)+(VLOOKUP($M$8,Prices[#All],2,FALSE)*M188)+(VLOOKUP($N$8,Prices[#All],2,FALSE)*N188)+(VLOOKUP($T$8,Prices[#All],2,FALSE)*T188)+(VLOOKUP($U$8,Prices[#All],2,FALSE)*U188)+(VLOOKUP($V$8,Prices[#All],2,FALSE)*V188)+(VLOOKUP($W$8,Prices[#All],2,FALSE)*W188)+(VLOOKUP($X$8,Prices[#All],2,FALSE)*X188)+(VLOOKUP($Y$8,Prices[#All],2,FALSE)*Y188)+(VLOOKUP($Z$8,Prices[#All],2,FALSE)*Z188)+(VLOOKUP($AB$8,Prices[#All],2,FALSE)*AB188)+(VLOOKUP($O$8,Prices[#All],2,FALSE)*O188)+(VLOOKUP($P$8,Prices[#All],2,FALSE)*P188)+(VLOOKUP($Q$8,Prices[#All],2,FALSE)*Q188)+(VLOOKUP($R$8,Prices[#All],2,FALSE)*R188)+(VLOOKUP($AA$8,Prices[#All],2,FALSE)*AA188)+(VLOOKUP($S$8,Prices[#All],2,FALSE)*S188)</f>
        <v>0</v>
      </c>
      <c r="AE188" s="26">
        <f t="shared" si="9"/>
        <v>0</v>
      </c>
      <c r="AF188" s="35"/>
      <c r="AG188" s="31"/>
      <c r="AH188" s="31"/>
      <c r="AI188" s="29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45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6">
        <f t="shared" si="11"/>
        <v>0</v>
      </c>
      <c r="AW188" s="30" t="str">
        <f t="shared" si="10"/>
        <v xml:space="preserve"> </v>
      </c>
      <c r="AX188" s="30" t="str">
        <f>IFERROR(IF(VLOOKUP(C188,'Overdue Credits'!$A:$F,4,0)&gt;2,"High Risk Customer",IF(VLOOKUP(C188,'Overdue Credits'!$A:$F,4,0)&gt;0,"Medium Risk Customer","Low Risk Customer")),"Low Risk Customer")</f>
        <v>Low Risk Customer</v>
      </c>
      <c r="AY188" s="31"/>
      <c r="AZ188" s="31"/>
    </row>
    <row r="189" spans="1:52" x14ac:dyDescent="0.3">
      <c r="A189" s="22"/>
      <c r="B189" s="32"/>
      <c r="C189" s="32"/>
      <c r="D189" s="32"/>
      <c r="E189" s="32"/>
      <c r="F189" s="32"/>
      <c r="G189" s="23">
        <f t="shared" si="12"/>
        <v>0</v>
      </c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26">
        <f>(VLOOKUP($H$8,Prices[#All],2,FALSE)*H189)+(VLOOKUP($I$8,Prices[#All],2,FALSE)*I189)+(VLOOKUP($J$8,Prices[#All],2,FALSE)*J189)+(VLOOKUP($K$8,Prices[#All],2,FALSE)*K189)+(VLOOKUP($L$8,Prices[#All],2,FALSE)*L189)+(VLOOKUP($M$8,Prices[#All],2,FALSE)*M189)+(VLOOKUP($N$8,Prices[#All],2,FALSE)*N189)+(VLOOKUP($T$8,Prices[#All],2,FALSE)*T189)+(VLOOKUP($U$8,Prices[#All],2,FALSE)*U189)+(VLOOKUP($V$8,Prices[#All],2,FALSE)*V189)+(VLOOKUP($W$8,Prices[#All],2,FALSE)*W189)+(VLOOKUP($X$8,Prices[#All],2,FALSE)*X189)+(VLOOKUP($Y$8,Prices[#All],2,FALSE)*Y189)+(VLOOKUP($Z$8,Prices[#All],2,FALSE)*Z189)+(VLOOKUP($AB$8,Prices[#All],2,FALSE)*AB189)+(VLOOKUP($O$8,Prices[#All],2,FALSE)*O189)+(VLOOKUP($P$8,Prices[#All],2,FALSE)*P189)+(VLOOKUP($Q$8,Prices[#All],2,FALSE)*Q189)+(VLOOKUP($R$8,Prices[#All],2,FALSE)*R189)+(VLOOKUP($AA$8,Prices[#All],2,FALSE)*AA189)+(VLOOKUP($S$8,Prices[#All],2,FALSE)*S189)</f>
        <v>0</v>
      </c>
      <c r="AE189" s="26">
        <f t="shared" si="9"/>
        <v>0</v>
      </c>
      <c r="AF189" s="35"/>
      <c r="AG189" s="31"/>
      <c r="AH189" s="31"/>
      <c r="AI189" s="29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45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6">
        <f t="shared" si="11"/>
        <v>0</v>
      </c>
      <c r="AW189" s="30" t="str">
        <f t="shared" si="10"/>
        <v xml:space="preserve"> </v>
      </c>
      <c r="AX189" s="30" t="str">
        <f>IFERROR(IF(VLOOKUP(C189,'Overdue Credits'!$A:$F,4,0)&gt;2,"High Risk Customer",IF(VLOOKUP(C189,'Overdue Credits'!$A:$F,4,0)&gt;0,"Medium Risk Customer","Low Risk Customer")),"Low Risk Customer")</f>
        <v>Low Risk Customer</v>
      </c>
      <c r="AY189" s="31"/>
      <c r="AZ189" s="31"/>
    </row>
    <row r="190" spans="1:52" x14ac:dyDescent="0.3">
      <c r="A190" s="22"/>
      <c r="B190" s="32"/>
      <c r="C190" s="32"/>
      <c r="D190" s="32"/>
      <c r="E190" s="32"/>
      <c r="F190" s="32"/>
      <c r="G190" s="23">
        <f t="shared" si="12"/>
        <v>0</v>
      </c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26">
        <f>(VLOOKUP($H$8,Prices[#All],2,FALSE)*H190)+(VLOOKUP($I$8,Prices[#All],2,FALSE)*I190)+(VLOOKUP($J$8,Prices[#All],2,FALSE)*J190)+(VLOOKUP($K$8,Prices[#All],2,FALSE)*K190)+(VLOOKUP($L$8,Prices[#All],2,FALSE)*L190)+(VLOOKUP($M$8,Prices[#All],2,FALSE)*M190)+(VLOOKUP($N$8,Prices[#All],2,FALSE)*N190)+(VLOOKUP($T$8,Prices[#All],2,FALSE)*T190)+(VLOOKUP($U$8,Prices[#All],2,FALSE)*U190)+(VLOOKUP($V$8,Prices[#All],2,FALSE)*V190)+(VLOOKUP($W$8,Prices[#All],2,FALSE)*W190)+(VLOOKUP($X$8,Prices[#All],2,FALSE)*X190)+(VLOOKUP($Y$8,Prices[#All],2,FALSE)*Y190)+(VLOOKUP($Z$8,Prices[#All],2,FALSE)*Z190)+(VLOOKUP($AB$8,Prices[#All],2,FALSE)*AB190)+(VLOOKUP($O$8,Prices[#All],2,FALSE)*O190)+(VLOOKUP($P$8,Prices[#All],2,FALSE)*P190)+(VLOOKUP($Q$8,Prices[#All],2,FALSE)*Q190)+(VLOOKUP($R$8,Prices[#All],2,FALSE)*R190)+(VLOOKUP($AA$8,Prices[#All],2,FALSE)*AA190)+(VLOOKUP($S$8,Prices[#All],2,FALSE)*S190)</f>
        <v>0</v>
      </c>
      <c r="AE190" s="26">
        <f t="shared" si="9"/>
        <v>0</v>
      </c>
      <c r="AF190" s="35"/>
      <c r="AG190" s="31"/>
      <c r="AH190" s="31"/>
      <c r="AI190" s="29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45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6">
        <f t="shared" si="11"/>
        <v>0</v>
      </c>
      <c r="AW190" s="30" t="str">
        <f t="shared" si="10"/>
        <v xml:space="preserve"> </v>
      </c>
      <c r="AX190" s="30" t="str">
        <f>IFERROR(IF(VLOOKUP(C190,'Overdue Credits'!$A:$F,4,0)&gt;2,"High Risk Customer",IF(VLOOKUP(C190,'Overdue Credits'!$A:$F,4,0)&gt;0,"Medium Risk Customer","Low Risk Customer")),"Low Risk Customer")</f>
        <v>Low Risk Customer</v>
      </c>
      <c r="AY190" s="31"/>
      <c r="AZ190" s="31"/>
    </row>
    <row r="191" spans="1:52" x14ac:dyDescent="0.3">
      <c r="A191" s="22"/>
      <c r="B191" s="32"/>
      <c r="C191" s="32"/>
      <c r="D191" s="32"/>
      <c r="E191" s="32"/>
      <c r="F191" s="32"/>
      <c r="G191" s="23">
        <f t="shared" si="12"/>
        <v>0</v>
      </c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26">
        <f>(VLOOKUP($H$8,Prices[#All],2,FALSE)*H191)+(VLOOKUP($I$8,Prices[#All],2,FALSE)*I191)+(VLOOKUP($J$8,Prices[#All],2,FALSE)*J191)+(VLOOKUP($K$8,Prices[#All],2,FALSE)*K191)+(VLOOKUP($L$8,Prices[#All],2,FALSE)*L191)+(VLOOKUP($M$8,Prices[#All],2,FALSE)*M191)+(VLOOKUP($N$8,Prices[#All],2,FALSE)*N191)+(VLOOKUP($T$8,Prices[#All],2,FALSE)*T191)+(VLOOKUP($U$8,Prices[#All],2,FALSE)*U191)+(VLOOKUP($V$8,Prices[#All],2,FALSE)*V191)+(VLOOKUP($W$8,Prices[#All],2,FALSE)*W191)+(VLOOKUP($X$8,Prices[#All],2,FALSE)*X191)+(VLOOKUP($Y$8,Prices[#All],2,FALSE)*Y191)+(VLOOKUP($Z$8,Prices[#All],2,FALSE)*Z191)+(VLOOKUP($AB$8,Prices[#All],2,FALSE)*AB191)+(VLOOKUP($O$8,Prices[#All],2,FALSE)*O191)+(VLOOKUP($P$8,Prices[#All],2,FALSE)*P191)+(VLOOKUP($Q$8,Prices[#All],2,FALSE)*Q191)+(VLOOKUP($R$8,Prices[#All],2,FALSE)*R191)+(VLOOKUP($AA$8,Prices[#All],2,FALSE)*AA191)+(VLOOKUP($S$8,Prices[#All],2,FALSE)*S191)</f>
        <v>0</v>
      </c>
      <c r="AE191" s="26">
        <f t="shared" si="9"/>
        <v>0</v>
      </c>
      <c r="AF191" s="35"/>
      <c r="AG191" s="31"/>
      <c r="AH191" s="31"/>
      <c r="AI191" s="29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45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6">
        <f t="shared" si="11"/>
        <v>0</v>
      </c>
      <c r="AW191" s="30" t="str">
        <f t="shared" si="10"/>
        <v xml:space="preserve"> </v>
      </c>
      <c r="AX191" s="30" t="str">
        <f>IFERROR(IF(VLOOKUP(C191,'Overdue Credits'!$A:$F,4,0)&gt;2,"High Risk Customer",IF(VLOOKUP(C191,'Overdue Credits'!$A:$F,4,0)&gt;0,"Medium Risk Customer","Low Risk Customer")),"Low Risk Customer")</f>
        <v>Low Risk Customer</v>
      </c>
      <c r="AY191" s="31"/>
      <c r="AZ191" s="31"/>
    </row>
    <row r="192" spans="1:52" x14ac:dyDescent="0.3">
      <c r="A192" s="22"/>
      <c r="B192" s="32"/>
      <c r="C192" s="32"/>
      <c r="D192" s="32"/>
      <c r="E192" s="32"/>
      <c r="F192" s="32"/>
      <c r="G192" s="23">
        <f t="shared" si="12"/>
        <v>0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26">
        <f>(VLOOKUP($H$8,Prices[#All],2,FALSE)*H192)+(VLOOKUP($I$8,Prices[#All],2,FALSE)*I192)+(VLOOKUP($J$8,Prices[#All],2,FALSE)*J192)+(VLOOKUP($K$8,Prices[#All],2,FALSE)*K192)+(VLOOKUP($L$8,Prices[#All],2,FALSE)*L192)+(VLOOKUP($M$8,Prices[#All],2,FALSE)*M192)+(VLOOKUP($N$8,Prices[#All],2,FALSE)*N192)+(VLOOKUP($T$8,Prices[#All],2,FALSE)*T192)+(VLOOKUP($U$8,Prices[#All],2,FALSE)*U192)+(VLOOKUP($V$8,Prices[#All],2,FALSE)*V192)+(VLOOKUP($W$8,Prices[#All],2,FALSE)*W192)+(VLOOKUP($X$8,Prices[#All],2,FALSE)*X192)+(VLOOKUP($Y$8,Prices[#All],2,FALSE)*Y192)+(VLOOKUP($Z$8,Prices[#All],2,FALSE)*Z192)+(VLOOKUP($AB$8,Prices[#All],2,FALSE)*AB192)+(VLOOKUP($O$8,Prices[#All],2,FALSE)*O192)+(VLOOKUP($P$8,Prices[#All],2,FALSE)*P192)+(VLOOKUP($Q$8,Prices[#All],2,FALSE)*Q192)+(VLOOKUP($R$8,Prices[#All],2,FALSE)*R192)+(VLOOKUP($AA$8,Prices[#All],2,FALSE)*AA192)+(VLOOKUP($S$8,Prices[#All],2,FALSE)*S192)</f>
        <v>0</v>
      </c>
      <c r="AE192" s="26">
        <f t="shared" si="9"/>
        <v>0</v>
      </c>
      <c r="AF192" s="35"/>
      <c r="AG192" s="31"/>
      <c r="AH192" s="31"/>
      <c r="AI192" s="29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45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6">
        <f t="shared" si="11"/>
        <v>0</v>
      </c>
      <c r="AW192" s="30" t="str">
        <f t="shared" si="10"/>
        <v xml:space="preserve"> </v>
      </c>
      <c r="AX192" s="30" t="str">
        <f>IFERROR(IF(VLOOKUP(C192,'Overdue Credits'!$A:$F,4,0)&gt;2,"High Risk Customer",IF(VLOOKUP(C192,'Overdue Credits'!$A:$F,4,0)&gt;0,"Medium Risk Customer","Low Risk Customer")),"Low Risk Customer")</f>
        <v>Low Risk Customer</v>
      </c>
      <c r="AY192" s="31"/>
      <c r="AZ192" s="31"/>
    </row>
    <row r="193" spans="1:52" x14ac:dyDescent="0.3">
      <c r="A193" s="22"/>
      <c r="B193" s="32"/>
      <c r="C193" s="32"/>
      <c r="D193" s="32"/>
      <c r="E193" s="32"/>
      <c r="F193" s="32"/>
      <c r="G193" s="23">
        <f t="shared" si="12"/>
        <v>0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26">
        <f>(VLOOKUP($H$8,Prices[#All],2,FALSE)*H193)+(VLOOKUP($I$8,Prices[#All],2,FALSE)*I193)+(VLOOKUP($J$8,Prices[#All],2,FALSE)*J193)+(VLOOKUP($K$8,Prices[#All],2,FALSE)*K193)+(VLOOKUP($L$8,Prices[#All],2,FALSE)*L193)+(VLOOKUP($M$8,Prices[#All],2,FALSE)*M193)+(VLOOKUP($N$8,Prices[#All],2,FALSE)*N193)+(VLOOKUP($T$8,Prices[#All],2,FALSE)*T193)+(VLOOKUP($U$8,Prices[#All],2,FALSE)*U193)+(VLOOKUP($V$8,Prices[#All],2,FALSE)*V193)+(VLOOKUP($W$8,Prices[#All],2,FALSE)*W193)+(VLOOKUP($X$8,Prices[#All],2,FALSE)*X193)+(VLOOKUP($Y$8,Prices[#All],2,FALSE)*Y193)+(VLOOKUP($Z$8,Prices[#All],2,FALSE)*Z193)+(VLOOKUP($AB$8,Prices[#All],2,FALSE)*AB193)+(VLOOKUP($O$8,Prices[#All],2,FALSE)*O193)+(VLOOKUP($P$8,Prices[#All],2,FALSE)*P193)+(VLOOKUP($Q$8,Prices[#All],2,FALSE)*Q193)+(VLOOKUP($R$8,Prices[#All],2,FALSE)*R193)+(VLOOKUP($AA$8,Prices[#All],2,FALSE)*AA193)+(VLOOKUP($S$8,Prices[#All],2,FALSE)*S193)</f>
        <v>0</v>
      </c>
      <c r="AE193" s="26">
        <f t="shared" si="9"/>
        <v>0</v>
      </c>
      <c r="AF193" s="35"/>
      <c r="AG193" s="31"/>
      <c r="AH193" s="31"/>
      <c r="AI193" s="29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45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6">
        <f t="shared" si="11"/>
        <v>0</v>
      </c>
      <c r="AW193" s="30" t="str">
        <f t="shared" si="10"/>
        <v xml:space="preserve"> </v>
      </c>
      <c r="AX193" s="30" t="str">
        <f>IFERROR(IF(VLOOKUP(C193,'Overdue Credits'!$A:$F,4,0)&gt;2,"High Risk Customer",IF(VLOOKUP(C193,'Overdue Credits'!$A:$F,4,0)&gt;0,"Medium Risk Customer","Low Risk Customer")),"Low Risk Customer")</f>
        <v>Low Risk Customer</v>
      </c>
      <c r="AY193" s="31"/>
      <c r="AZ193" s="31"/>
    </row>
    <row r="194" spans="1:52" x14ac:dyDescent="0.3">
      <c r="A194" s="22"/>
      <c r="B194" s="32"/>
      <c r="C194" s="32"/>
      <c r="D194" s="32"/>
      <c r="E194" s="32"/>
      <c r="F194" s="32"/>
      <c r="G194" s="23">
        <f t="shared" si="12"/>
        <v>0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26">
        <f>(VLOOKUP($H$8,Prices[#All],2,FALSE)*H194)+(VLOOKUP($I$8,Prices[#All],2,FALSE)*I194)+(VLOOKUP($J$8,Prices[#All],2,FALSE)*J194)+(VLOOKUP($K$8,Prices[#All],2,FALSE)*K194)+(VLOOKUP($L$8,Prices[#All],2,FALSE)*L194)+(VLOOKUP($M$8,Prices[#All],2,FALSE)*M194)+(VLOOKUP($N$8,Prices[#All],2,FALSE)*N194)+(VLOOKUP($T$8,Prices[#All],2,FALSE)*T194)+(VLOOKUP($U$8,Prices[#All],2,FALSE)*U194)+(VLOOKUP($V$8,Prices[#All],2,FALSE)*V194)+(VLOOKUP($W$8,Prices[#All],2,FALSE)*W194)+(VLOOKUP($X$8,Prices[#All],2,FALSE)*X194)+(VLOOKUP($Y$8,Prices[#All],2,FALSE)*Y194)+(VLOOKUP($Z$8,Prices[#All],2,FALSE)*Z194)+(VLOOKUP($AB$8,Prices[#All],2,FALSE)*AB194)+(VLOOKUP($O$8,Prices[#All],2,FALSE)*O194)+(VLOOKUP($P$8,Prices[#All],2,FALSE)*P194)+(VLOOKUP($Q$8,Prices[#All],2,FALSE)*Q194)+(VLOOKUP($R$8,Prices[#All],2,FALSE)*R194)+(VLOOKUP($AA$8,Prices[#All],2,FALSE)*AA194)+(VLOOKUP($S$8,Prices[#All],2,FALSE)*S194)</f>
        <v>0</v>
      </c>
      <c r="AE194" s="26">
        <f t="shared" si="9"/>
        <v>0</v>
      </c>
      <c r="AF194" s="35"/>
      <c r="AG194" s="31"/>
      <c r="AH194" s="31"/>
      <c r="AI194" s="29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45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6">
        <f t="shared" si="11"/>
        <v>0</v>
      </c>
      <c r="AW194" s="30" t="str">
        <f t="shared" si="10"/>
        <v xml:space="preserve"> </v>
      </c>
      <c r="AX194" s="30" t="str">
        <f>IFERROR(IF(VLOOKUP(C194,'Overdue Credits'!$A:$F,4,0)&gt;2,"High Risk Customer",IF(VLOOKUP(C194,'Overdue Credits'!$A:$F,4,0)&gt;0,"Medium Risk Customer","Low Risk Customer")),"Low Risk Customer")</f>
        <v>Low Risk Customer</v>
      </c>
      <c r="AY194" s="31"/>
      <c r="AZ194" s="31"/>
    </row>
    <row r="195" spans="1:52" x14ac:dyDescent="0.3">
      <c r="A195" s="22"/>
      <c r="B195" s="32"/>
      <c r="C195" s="32"/>
      <c r="D195" s="32"/>
      <c r="E195" s="32"/>
      <c r="F195" s="32"/>
      <c r="G195" s="23">
        <f t="shared" si="12"/>
        <v>0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26">
        <f>(VLOOKUP($H$8,Prices[#All],2,FALSE)*H195)+(VLOOKUP($I$8,Prices[#All],2,FALSE)*I195)+(VLOOKUP($J$8,Prices[#All],2,FALSE)*J195)+(VLOOKUP($K$8,Prices[#All],2,FALSE)*K195)+(VLOOKUP($L$8,Prices[#All],2,FALSE)*L195)+(VLOOKUP($M$8,Prices[#All],2,FALSE)*M195)+(VLOOKUP($N$8,Prices[#All],2,FALSE)*N195)+(VLOOKUP($T$8,Prices[#All],2,FALSE)*T195)+(VLOOKUP($U$8,Prices[#All],2,FALSE)*U195)+(VLOOKUP($V$8,Prices[#All],2,FALSE)*V195)+(VLOOKUP($W$8,Prices[#All],2,FALSE)*W195)+(VLOOKUP($X$8,Prices[#All],2,FALSE)*X195)+(VLOOKUP($Y$8,Prices[#All],2,FALSE)*Y195)+(VLOOKUP($Z$8,Prices[#All],2,FALSE)*Z195)+(VLOOKUP($AB$8,Prices[#All],2,FALSE)*AB195)+(VLOOKUP($O$8,Prices[#All],2,FALSE)*O195)+(VLOOKUP($P$8,Prices[#All],2,FALSE)*P195)+(VLOOKUP($Q$8,Prices[#All],2,FALSE)*Q195)+(VLOOKUP($R$8,Prices[#All],2,FALSE)*R195)+(VLOOKUP($AA$8,Prices[#All],2,FALSE)*AA195)+(VLOOKUP($S$8,Prices[#All],2,FALSE)*S195)</f>
        <v>0</v>
      </c>
      <c r="AE195" s="26">
        <f t="shared" si="9"/>
        <v>0</v>
      </c>
      <c r="AF195" s="35"/>
      <c r="AG195" s="31"/>
      <c r="AH195" s="31"/>
      <c r="AI195" s="29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45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6">
        <f t="shared" si="11"/>
        <v>0</v>
      </c>
      <c r="AW195" s="30" t="str">
        <f t="shared" si="10"/>
        <v xml:space="preserve"> </v>
      </c>
      <c r="AX195" s="30" t="str">
        <f>IFERROR(IF(VLOOKUP(C195,'Overdue Credits'!$A:$F,4,0)&gt;2,"High Risk Customer",IF(VLOOKUP(C195,'Overdue Credits'!$A:$F,4,0)&gt;0,"Medium Risk Customer","Low Risk Customer")),"Low Risk Customer")</f>
        <v>Low Risk Customer</v>
      </c>
      <c r="AY195" s="31"/>
      <c r="AZ195" s="31"/>
    </row>
    <row r="196" spans="1:52" x14ac:dyDescent="0.3">
      <c r="A196" s="22"/>
      <c r="B196" s="32"/>
      <c r="C196" s="32"/>
      <c r="D196" s="32"/>
      <c r="E196" s="32"/>
      <c r="F196" s="32"/>
      <c r="G196" s="23">
        <f t="shared" si="12"/>
        <v>0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26">
        <f>(VLOOKUP($H$8,Prices[#All],2,FALSE)*H196)+(VLOOKUP($I$8,Prices[#All],2,FALSE)*I196)+(VLOOKUP($J$8,Prices[#All],2,FALSE)*J196)+(VLOOKUP($K$8,Prices[#All],2,FALSE)*K196)+(VLOOKUP($L$8,Prices[#All],2,FALSE)*L196)+(VLOOKUP($M$8,Prices[#All],2,FALSE)*M196)+(VLOOKUP($N$8,Prices[#All],2,FALSE)*N196)+(VLOOKUP($T$8,Prices[#All],2,FALSE)*T196)+(VLOOKUP($U$8,Prices[#All],2,FALSE)*U196)+(VLOOKUP($V$8,Prices[#All],2,FALSE)*V196)+(VLOOKUP($W$8,Prices[#All],2,FALSE)*W196)+(VLOOKUP($X$8,Prices[#All],2,FALSE)*X196)+(VLOOKUP($Y$8,Prices[#All],2,FALSE)*Y196)+(VLOOKUP($Z$8,Prices[#All],2,FALSE)*Z196)+(VLOOKUP($AB$8,Prices[#All],2,FALSE)*AB196)+(VLOOKUP($O$8,Prices[#All],2,FALSE)*O196)+(VLOOKUP($P$8,Prices[#All],2,FALSE)*P196)+(VLOOKUP($Q$8,Prices[#All],2,FALSE)*Q196)+(VLOOKUP($R$8,Prices[#All],2,FALSE)*R196)+(VLOOKUP($AA$8,Prices[#All],2,FALSE)*AA196)+(VLOOKUP($S$8,Prices[#All],2,FALSE)*S196)</f>
        <v>0</v>
      </c>
      <c r="AE196" s="26">
        <f t="shared" si="9"/>
        <v>0</v>
      </c>
      <c r="AF196" s="35"/>
      <c r="AG196" s="31"/>
      <c r="AH196" s="31"/>
      <c r="AI196" s="29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45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6">
        <f t="shared" si="11"/>
        <v>0</v>
      </c>
      <c r="AW196" s="30" t="str">
        <f t="shared" si="10"/>
        <v xml:space="preserve"> </v>
      </c>
      <c r="AX196" s="30" t="str">
        <f>IFERROR(IF(VLOOKUP(C196,'Overdue Credits'!$A:$F,4,0)&gt;2,"High Risk Customer",IF(VLOOKUP(C196,'Overdue Credits'!$A:$F,4,0)&gt;0,"Medium Risk Customer","Low Risk Customer")),"Low Risk Customer")</f>
        <v>Low Risk Customer</v>
      </c>
      <c r="AY196" s="31"/>
      <c r="AZ196" s="31"/>
    </row>
    <row r="197" spans="1:52" x14ac:dyDescent="0.3">
      <c r="A197" s="22"/>
      <c r="B197" s="32"/>
      <c r="C197" s="32"/>
      <c r="D197" s="32"/>
      <c r="E197" s="32"/>
      <c r="F197" s="32"/>
      <c r="G197" s="23">
        <f t="shared" si="12"/>
        <v>0</v>
      </c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26">
        <f>(VLOOKUP($H$8,Prices[#All],2,FALSE)*H197)+(VLOOKUP($I$8,Prices[#All],2,FALSE)*I197)+(VLOOKUP($J$8,Prices[#All],2,FALSE)*J197)+(VLOOKUP($K$8,Prices[#All],2,FALSE)*K197)+(VLOOKUP($L$8,Prices[#All],2,FALSE)*L197)+(VLOOKUP($M$8,Prices[#All],2,FALSE)*M197)+(VLOOKUP($N$8,Prices[#All],2,FALSE)*N197)+(VLOOKUP($T$8,Prices[#All],2,FALSE)*T197)+(VLOOKUP($U$8,Prices[#All],2,FALSE)*U197)+(VLOOKUP($V$8,Prices[#All],2,FALSE)*V197)+(VLOOKUP($W$8,Prices[#All],2,FALSE)*W197)+(VLOOKUP($X$8,Prices[#All],2,FALSE)*X197)+(VLOOKUP($Y$8,Prices[#All],2,FALSE)*Y197)+(VLOOKUP($Z$8,Prices[#All],2,FALSE)*Z197)+(VLOOKUP($AB$8,Prices[#All],2,FALSE)*AB197)+(VLOOKUP($O$8,Prices[#All],2,FALSE)*O197)+(VLOOKUP($P$8,Prices[#All],2,FALSE)*P197)+(VLOOKUP($Q$8,Prices[#All],2,FALSE)*Q197)+(VLOOKUP($R$8,Prices[#All],2,FALSE)*R197)+(VLOOKUP($AA$8,Prices[#All],2,FALSE)*AA197)+(VLOOKUP($S$8,Prices[#All],2,FALSE)*S197)</f>
        <v>0</v>
      </c>
      <c r="AE197" s="26">
        <f t="shared" si="9"/>
        <v>0</v>
      </c>
      <c r="AF197" s="35"/>
      <c r="AG197" s="31"/>
      <c r="AH197" s="31"/>
      <c r="AI197" s="29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45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6">
        <f t="shared" si="11"/>
        <v>0</v>
      </c>
      <c r="AW197" s="30" t="str">
        <f t="shared" si="10"/>
        <v xml:space="preserve"> </v>
      </c>
      <c r="AX197" s="30" t="str">
        <f>IFERROR(IF(VLOOKUP(C197,'Overdue Credits'!$A:$F,4,0)&gt;2,"High Risk Customer",IF(VLOOKUP(C197,'Overdue Credits'!$A:$F,4,0)&gt;0,"Medium Risk Customer","Low Risk Customer")),"Low Risk Customer")</f>
        <v>Low Risk Customer</v>
      </c>
      <c r="AY197" s="31"/>
      <c r="AZ197" s="31"/>
    </row>
    <row r="198" spans="1:52" x14ac:dyDescent="0.3">
      <c r="A198" s="22"/>
      <c r="B198" s="32"/>
      <c r="C198" s="32"/>
      <c r="D198" s="32"/>
      <c r="E198" s="32"/>
      <c r="F198" s="32"/>
      <c r="G198" s="23">
        <f t="shared" si="12"/>
        <v>0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26">
        <f>(VLOOKUP($H$8,Prices[#All],2,FALSE)*H198)+(VLOOKUP($I$8,Prices[#All],2,FALSE)*I198)+(VLOOKUP($J$8,Prices[#All],2,FALSE)*J198)+(VLOOKUP($K$8,Prices[#All],2,FALSE)*K198)+(VLOOKUP($L$8,Prices[#All],2,FALSE)*L198)+(VLOOKUP($M$8,Prices[#All],2,FALSE)*M198)+(VLOOKUP($N$8,Prices[#All],2,FALSE)*N198)+(VLOOKUP($T$8,Prices[#All],2,FALSE)*T198)+(VLOOKUP($U$8,Prices[#All],2,FALSE)*U198)+(VLOOKUP($V$8,Prices[#All],2,FALSE)*V198)+(VLOOKUP($W$8,Prices[#All],2,FALSE)*W198)+(VLOOKUP($X$8,Prices[#All],2,FALSE)*X198)+(VLOOKUP($Y$8,Prices[#All],2,FALSE)*Y198)+(VLOOKUP($Z$8,Prices[#All],2,FALSE)*Z198)+(VLOOKUP($AB$8,Prices[#All],2,FALSE)*AB198)+(VLOOKUP($O$8,Prices[#All],2,FALSE)*O198)+(VLOOKUP($P$8,Prices[#All],2,FALSE)*P198)+(VLOOKUP($Q$8,Prices[#All],2,FALSE)*Q198)+(VLOOKUP($R$8,Prices[#All],2,FALSE)*R198)+(VLOOKUP($AA$8,Prices[#All],2,FALSE)*AA198)+(VLOOKUP($S$8,Prices[#All],2,FALSE)*S198)</f>
        <v>0</v>
      </c>
      <c r="AE198" s="26">
        <f t="shared" si="9"/>
        <v>0</v>
      </c>
      <c r="AF198" s="35"/>
      <c r="AG198" s="31"/>
      <c r="AH198" s="31"/>
      <c r="AI198" s="29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45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6">
        <f t="shared" si="11"/>
        <v>0</v>
      </c>
      <c r="AW198" s="30" t="str">
        <f t="shared" si="10"/>
        <v xml:space="preserve"> </v>
      </c>
      <c r="AX198" s="30" t="str">
        <f>IFERROR(IF(VLOOKUP(C198,'Overdue Credits'!$A:$F,4,0)&gt;2,"High Risk Customer",IF(VLOOKUP(C198,'Overdue Credits'!$A:$F,4,0)&gt;0,"Medium Risk Customer","Low Risk Customer")),"Low Risk Customer")</f>
        <v>Low Risk Customer</v>
      </c>
      <c r="AY198" s="31"/>
      <c r="AZ198" s="31"/>
    </row>
    <row r="199" spans="1:52" x14ac:dyDescent="0.3">
      <c r="A199" s="22"/>
      <c r="B199" s="32"/>
      <c r="C199" s="32"/>
      <c r="D199" s="32"/>
      <c r="E199" s="32"/>
      <c r="F199" s="32"/>
      <c r="G199" s="23">
        <f t="shared" si="12"/>
        <v>0</v>
      </c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26">
        <f>(VLOOKUP($H$8,Prices[#All],2,FALSE)*H199)+(VLOOKUP($I$8,Prices[#All],2,FALSE)*I199)+(VLOOKUP($J$8,Prices[#All],2,FALSE)*J199)+(VLOOKUP($K$8,Prices[#All],2,FALSE)*K199)+(VLOOKUP($L$8,Prices[#All],2,FALSE)*L199)+(VLOOKUP($M$8,Prices[#All],2,FALSE)*M199)+(VLOOKUP($N$8,Prices[#All],2,FALSE)*N199)+(VLOOKUP($T$8,Prices[#All],2,FALSE)*T199)+(VLOOKUP($U$8,Prices[#All],2,FALSE)*U199)+(VLOOKUP($V$8,Prices[#All],2,FALSE)*V199)+(VLOOKUP($W$8,Prices[#All],2,FALSE)*W199)+(VLOOKUP($X$8,Prices[#All],2,FALSE)*X199)+(VLOOKUP($Y$8,Prices[#All],2,FALSE)*Y199)+(VLOOKUP($Z$8,Prices[#All],2,FALSE)*Z199)+(VLOOKUP($AB$8,Prices[#All],2,FALSE)*AB199)+(VLOOKUP($O$8,Prices[#All],2,FALSE)*O199)+(VLOOKUP($P$8,Prices[#All],2,FALSE)*P199)+(VLOOKUP($Q$8,Prices[#All],2,FALSE)*Q199)+(VLOOKUP($R$8,Prices[#All],2,FALSE)*R199)+(VLOOKUP($AA$8,Prices[#All],2,FALSE)*AA199)+(VLOOKUP($S$8,Prices[#All],2,FALSE)*S199)</f>
        <v>0</v>
      </c>
      <c r="AE199" s="26">
        <f t="shared" si="9"/>
        <v>0</v>
      </c>
      <c r="AF199" s="35"/>
      <c r="AG199" s="31"/>
      <c r="AH199" s="31"/>
      <c r="AI199" s="29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45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6">
        <f t="shared" si="11"/>
        <v>0</v>
      </c>
      <c r="AW199" s="30" t="str">
        <f t="shared" si="10"/>
        <v xml:space="preserve"> </v>
      </c>
      <c r="AX199" s="30" t="str">
        <f>IFERROR(IF(VLOOKUP(C199,'Overdue Credits'!$A:$F,4,0)&gt;2,"High Risk Customer",IF(VLOOKUP(C199,'Overdue Credits'!$A:$F,4,0)&gt;0,"Medium Risk Customer","Low Risk Customer")),"Low Risk Customer")</f>
        <v>Low Risk Customer</v>
      </c>
      <c r="AY199" s="31"/>
      <c r="AZ199" s="31"/>
    </row>
    <row r="200" spans="1:52" x14ac:dyDescent="0.3">
      <c r="A200" s="22"/>
      <c r="B200" s="22"/>
      <c r="C200" s="22"/>
      <c r="D200" s="32"/>
      <c r="E200" s="32"/>
      <c r="F200" s="32"/>
      <c r="G200" s="23">
        <f t="shared" si="12"/>
        <v>0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26">
        <f>(VLOOKUP($H$8,Prices[#All],2,FALSE)*H200)+(VLOOKUP($I$8,Prices[#All],2,FALSE)*I200)+(VLOOKUP($J$8,Prices[#All],2,FALSE)*J200)+(VLOOKUP($K$8,Prices[#All],2,FALSE)*K200)+(VLOOKUP($L$8,Prices[#All],2,FALSE)*L200)+(VLOOKUP($M$8,Prices[#All],2,FALSE)*M200)+(VLOOKUP($N$8,Prices[#All],2,FALSE)*N200)+(VLOOKUP($T$8,Prices[#All],2,FALSE)*T200)+(VLOOKUP($U$8,Prices[#All],2,FALSE)*U200)+(VLOOKUP($V$8,Prices[#All],2,FALSE)*V200)+(VLOOKUP($W$8,Prices[#All],2,FALSE)*W200)+(VLOOKUP($X$8,Prices[#All],2,FALSE)*X200)+(VLOOKUP($Y$8,Prices[#All],2,FALSE)*Y200)+(VLOOKUP($Z$8,Prices[#All],2,FALSE)*Z200)+(VLOOKUP($AB$8,Prices[#All],2,FALSE)*AB200)+(VLOOKUP($O$8,Prices[#All],2,FALSE)*O200)+(VLOOKUP($P$8,Prices[#All],2,FALSE)*P200)+(VLOOKUP($Q$8,Prices[#All],2,FALSE)*Q200)+(VLOOKUP($R$8,Prices[#All],2,FALSE)*R200)+(VLOOKUP($AA$8,Prices[#All],2,FALSE)*AA200)+(VLOOKUP($S$8,Prices[#All],2,FALSE)*S200)</f>
        <v>0</v>
      </c>
      <c r="AE200" s="26">
        <f t="shared" si="9"/>
        <v>0</v>
      </c>
      <c r="AF200" s="35"/>
      <c r="AG200" s="31"/>
      <c r="AH200" s="31"/>
      <c r="AI200" s="29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45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6">
        <f t="shared" si="11"/>
        <v>0</v>
      </c>
      <c r="AW200" s="30" t="str">
        <f t="shared" si="10"/>
        <v xml:space="preserve"> </v>
      </c>
      <c r="AX200" s="30" t="str">
        <f>IFERROR(IF(VLOOKUP(C200,'Overdue Credits'!$A:$F,4,0)&gt;2,"High Risk Customer",IF(VLOOKUP(C200,'Overdue Credits'!$A:$F,4,0)&gt;0,"Medium Risk Customer","Low Risk Customer")),"Low Risk Customer")</f>
        <v>Low Risk Customer</v>
      </c>
      <c r="AY200" s="31"/>
      <c r="AZ200" s="31"/>
    </row>
    <row r="201" spans="1:52" x14ac:dyDescent="0.3">
      <c r="A201" s="22"/>
      <c r="B201" s="32"/>
      <c r="C201" s="32"/>
      <c r="D201" s="32"/>
      <c r="E201" s="32"/>
      <c r="F201" s="32"/>
      <c r="G201" s="23">
        <f t="shared" si="12"/>
        <v>0</v>
      </c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26">
        <f>(VLOOKUP($H$8,Prices[#All],2,FALSE)*H201)+(VLOOKUP($I$8,Prices[#All],2,FALSE)*I201)+(VLOOKUP($J$8,Prices[#All],2,FALSE)*J201)+(VLOOKUP($K$8,Prices[#All],2,FALSE)*K201)+(VLOOKUP($L$8,Prices[#All],2,FALSE)*L201)+(VLOOKUP($M$8,Prices[#All],2,FALSE)*M201)+(VLOOKUP($N$8,Prices[#All],2,FALSE)*N201)+(VLOOKUP($T$8,Prices[#All],2,FALSE)*T201)+(VLOOKUP($U$8,Prices[#All],2,FALSE)*U201)+(VLOOKUP($V$8,Prices[#All],2,FALSE)*V201)+(VLOOKUP($W$8,Prices[#All],2,FALSE)*W201)+(VLOOKUP($X$8,Prices[#All],2,FALSE)*X201)+(VLOOKUP($Y$8,Prices[#All],2,FALSE)*Y201)+(VLOOKUP($Z$8,Prices[#All],2,FALSE)*Z201)+(VLOOKUP($AB$8,Prices[#All],2,FALSE)*AB201)+(VLOOKUP($O$8,Prices[#All],2,FALSE)*O201)+(VLOOKUP($P$8,Prices[#All],2,FALSE)*P201)+(VLOOKUP($Q$8,Prices[#All],2,FALSE)*Q201)+(VLOOKUP($R$8,Prices[#All],2,FALSE)*R201)+(VLOOKUP($AA$8,Prices[#All],2,FALSE)*AA201)+(VLOOKUP($S$8,Prices[#All],2,FALSE)*S201)</f>
        <v>0</v>
      </c>
      <c r="AE201" s="26">
        <f t="shared" ref="AE201" si="13">SUM(AF201:AT201)</f>
        <v>0</v>
      </c>
      <c r="AF201" s="35"/>
      <c r="AG201" s="31"/>
      <c r="AH201" s="31"/>
      <c r="AI201" s="29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45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6">
        <f t="shared" si="11"/>
        <v>0</v>
      </c>
      <c r="AW201" s="30" t="str">
        <f t="shared" si="10"/>
        <v xml:space="preserve"> </v>
      </c>
      <c r="AX201" s="30" t="str">
        <f>IFERROR(IF(VLOOKUP(C201,'Overdue Credits'!$A:$F,4,0)&gt;2,"High Risk Customer",IF(VLOOKUP(C201,'Overdue Credits'!$A:$F,4,0)&gt;0,"Medium Risk Customer","Low Risk Customer")),"Low Risk Customer")</f>
        <v>Low Risk Customer</v>
      </c>
      <c r="AY201" s="31"/>
      <c r="AZ201" s="31"/>
    </row>
    <row r="202" spans="1:52" x14ac:dyDescent="0.3">
      <c r="AC202" s="45">
        <f>SUM(AC9:AC201)</f>
        <v>0</v>
      </c>
      <c r="AV202" s="26">
        <f t="shared" si="11"/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72:V95 H9:U34 W9:AB34 V51:V70 V9:V49" name="Range1_6"/>
    <protectedRange sqref="J96:J108 H109:AB109" name="Range1_5_1"/>
    <protectedRange sqref="U96:U108 K96:S108 H96:I108" name="Range1_1_1_1"/>
    <protectedRange sqref="AB96:AB108" name="Range1_2_1_1"/>
    <protectedRange sqref="T96:T108 V96:AA108" name="Range1_4_1_1"/>
    <protectedRange sqref="H83:U95 W83:AB95" name="Range1_2_2"/>
    <protectedRange sqref="H200:AB201" name="Range1_3_1"/>
  </protectedRanges>
  <mergeCells count="3">
    <mergeCell ref="B4:E5"/>
    <mergeCell ref="H4:AC5"/>
    <mergeCell ref="AE4:AX5"/>
  </mergeCells>
  <conditionalFormatting sqref="AY1:AY3 AY7 AW202:AW1048576 AW8">
    <cfRule type="cellIs" dxfId="12" priority="9" operator="equal">
      <formula>"Credit is above Limit. Requires HOTM approval"</formula>
    </cfRule>
    <cfRule type="cellIs" dxfId="11" priority="10" operator="equal">
      <formula>"Credit is within limit"</formula>
    </cfRule>
  </conditionalFormatting>
  <conditionalFormatting sqref="F2">
    <cfRule type="cellIs" dxfId="10" priority="8" operator="greaterThan">
      <formula>$F$1</formula>
    </cfRule>
  </conditionalFormatting>
  <conditionalFormatting sqref="AX8">
    <cfRule type="cellIs" dxfId="9" priority="6" operator="equal">
      <formula>"Credit is above Limit. Requires HOTM approval"</formula>
    </cfRule>
    <cfRule type="cellIs" dxfId="8" priority="7" operator="equal">
      <formula>"Credit is within limit"</formula>
    </cfRule>
  </conditionalFormatting>
  <conditionalFormatting sqref="AW9:AW201">
    <cfRule type="cellIs" dxfId="7" priority="4" operator="equal">
      <formula>"Credit is above Limit. Requires HOTM approval"</formula>
    </cfRule>
    <cfRule type="cellIs" dxfId="6" priority="5" operator="equal">
      <formula>"Credit is within limit"</formula>
    </cfRule>
  </conditionalFormatting>
  <conditionalFormatting sqref="AX9:AX201">
    <cfRule type="containsText" dxfId="5" priority="1" operator="containsText" text="High Risk Customer">
      <formula>NOT(ISERROR(SEARCH("High Risk Customer",AX9)))</formula>
    </cfRule>
    <cfRule type="containsText" dxfId="4" priority="2" operator="containsText" text="Medium Risk Customer">
      <formula>NOT(ISERROR(SEARCH("Medium Risk Customer",AX9)))</formula>
    </cfRule>
    <cfRule type="containsText" dxfId="3" priority="3" operator="containsText" text="Low Risk Customer">
      <formula>NOT(ISERROR(SEARCH("Low Risk Customer",AX9)))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E7E0-BB61-4031-A7D4-BCEDFA90732A}">
  <sheetPr codeName="Sheet5"/>
  <dimension ref="A1:L25"/>
  <sheetViews>
    <sheetView workbookViewId="0">
      <selection activeCell="G1" sqref="G1"/>
    </sheetView>
  </sheetViews>
  <sheetFormatPr defaultRowHeight="14.4" x14ac:dyDescent="0.3"/>
  <cols>
    <col min="1" max="1" width="28.88671875" customWidth="1"/>
    <col min="2" max="2" width="27.6640625" customWidth="1"/>
    <col min="3" max="3" width="12.44140625" customWidth="1"/>
    <col min="7" max="7" width="10.6640625" bestFit="1" customWidth="1"/>
    <col min="9" max="9" width="26.44140625" bestFit="1" customWidth="1"/>
    <col min="10" max="10" width="10.33203125" bestFit="1" customWidth="1"/>
    <col min="11" max="11" width="24.44140625" bestFit="1" customWidth="1"/>
    <col min="12" max="12" width="11.33203125" bestFit="1" customWidth="1"/>
    <col min="252" max="252" width="35.44140625" customWidth="1"/>
    <col min="253" max="253" width="16.5546875" customWidth="1"/>
    <col min="254" max="254" width="21.33203125" customWidth="1"/>
    <col min="257" max="257" width="24.44140625" bestFit="1" customWidth="1"/>
    <col min="508" max="508" width="35.44140625" customWidth="1"/>
    <col min="509" max="509" width="16.5546875" customWidth="1"/>
    <col min="510" max="510" width="21.33203125" customWidth="1"/>
    <col min="513" max="513" width="24.44140625" bestFit="1" customWidth="1"/>
    <col min="764" max="764" width="35.44140625" customWidth="1"/>
    <col min="765" max="765" width="16.5546875" customWidth="1"/>
    <col min="766" max="766" width="21.33203125" customWidth="1"/>
    <col min="769" max="769" width="24.44140625" bestFit="1" customWidth="1"/>
    <col min="1020" max="1020" width="35.44140625" customWidth="1"/>
    <col min="1021" max="1021" width="16.5546875" customWidth="1"/>
    <col min="1022" max="1022" width="21.33203125" customWidth="1"/>
    <col min="1025" max="1025" width="24.44140625" bestFit="1" customWidth="1"/>
    <col min="1276" max="1276" width="35.44140625" customWidth="1"/>
    <col min="1277" max="1277" width="16.5546875" customWidth="1"/>
    <col min="1278" max="1278" width="21.33203125" customWidth="1"/>
    <col min="1281" max="1281" width="24.44140625" bestFit="1" customWidth="1"/>
    <col min="1532" max="1532" width="35.44140625" customWidth="1"/>
    <col min="1533" max="1533" width="16.5546875" customWidth="1"/>
    <col min="1534" max="1534" width="21.33203125" customWidth="1"/>
    <col min="1537" max="1537" width="24.44140625" bestFit="1" customWidth="1"/>
    <col min="1788" max="1788" width="35.44140625" customWidth="1"/>
    <col min="1789" max="1789" width="16.5546875" customWidth="1"/>
    <col min="1790" max="1790" width="21.33203125" customWidth="1"/>
    <col min="1793" max="1793" width="24.44140625" bestFit="1" customWidth="1"/>
    <col min="2044" max="2044" width="35.44140625" customWidth="1"/>
    <col min="2045" max="2045" width="16.5546875" customWidth="1"/>
    <col min="2046" max="2046" width="21.33203125" customWidth="1"/>
    <col min="2049" max="2049" width="24.44140625" bestFit="1" customWidth="1"/>
    <col min="2300" max="2300" width="35.44140625" customWidth="1"/>
    <col min="2301" max="2301" width="16.5546875" customWidth="1"/>
    <col min="2302" max="2302" width="21.33203125" customWidth="1"/>
    <col min="2305" max="2305" width="24.44140625" bestFit="1" customWidth="1"/>
    <col min="2556" max="2556" width="35.44140625" customWidth="1"/>
    <col min="2557" max="2557" width="16.5546875" customWidth="1"/>
    <col min="2558" max="2558" width="21.33203125" customWidth="1"/>
    <col min="2561" max="2561" width="24.44140625" bestFit="1" customWidth="1"/>
    <col min="2812" max="2812" width="35.44140625" customWidth="1"/>
    <col min="2813" max="2813" width="16.5546875" customWidth="1"/>
    <col min="2814" max="2814" width="21.33203125" customWidth="1"/>
    <col min="2817" max="2817" width="24.44140625" bestFit="1" customWidth="1"/>
    <col min="3068" max="3068" width="35.44140625" customWidth="1"/>
    <col min="3069" max="3069" width="16.5546875" customWidth="1"/>
    <col min="3070" max="3070" width="21.33203125" customWidth="1"/>
    <col min="3073" max="3073" width="24.44140625" bestFit="1" customWidth="1"/>
    <col min="3324" max="3324" width="35.44140625" customWidth="1"/>
    <col min="3325" max="3325" width="16.5546875" customWidth="1"/>
    <col min="3326" max="3326" width="21.33203125" customWidth="1"/>
    <col min="3329" max="3329" width="24.44140625" bestFit="1" customWidth="1"/>
    <col min="3580" max="3580" width="35.44140625" customWidth="1"/>
    <col min="3581" max="3581" width="16.5546875" customWidth="1"/>
    <col min="3582" max="3582" width="21.33203125" customWidth="1"/>
    <col min="3585" max="3585" width="24.44140625" bestFit="1" customWidth="1"/>
    <col min="3836" max="3836" width="35.44140625" customWidth="1"/>
    <col min="3837" max="3837" width="16.5546875" customWidth="1"/>
    <col min="3838" max="3838" width="21.33203125" customWidth="1"/>
    <col min="3841" max="3841" width="24.44140625" bestFit="1" customWidth="1"/>
    <col min="4092" max="4092" width="35.44140625" customWidth="1"/>
    <col min="4093" max="4093" width="16.5546875" customWidth="1"/>
    <col min="4094" max="4094" width="21.33203125" customWidth="1"/>
    <col min="4097" max="4097" width="24.44140625" bestFit="1" customWidth="1"/>
    <col min="4348" max="4348" width="35.44140625" customWidth="1"/>
    <col min="4349" max="4349" width="16.5546875" customWidth="1"/>
    <col min="4350" max="4350" width="21.33203125" customWidth="1"/>
    <col min="4353" max="4353" width="24.44140625" bestFit="1" customWidth="1"/>
    <col min="4604" max="4604" width="35.44140625" customWidth="1"/>
    <col min="4605" max="4605" width="16.5546875" customWidth="1"/>
    <col min="4606" max="4606" width="21.33203125" customWidth="1"/>
    <col min="4609" max="4609" width="24.44140625" bestFit="1" customWidth="1"/>
    <col min="4860" max="4860" width="35.44140625" customWidth="1"/>
    <col min="4861" max="4861" width="16.5546875" customWidth="1"/>
    <col min="4862" max="4862" width="21.33203125" customWidth="1"/>
    <col min="4865" max="4865" width="24.44140625" bestFit="1" customWidth="1"/>
    <col min="5116" max="5116" width="35.44140625" customWidth="1"/>
    <col min="5117" max="5117" width="16.5546875" customWidth="1"/>
    <col min="5118" max="5118" width="21.33203125" customWidth="1"/>
    <col min="5121" max="5121" width="24.44140625" bestFit="1" customWidth="1"/>
    <col min="5372" max="5372" width="35.44140625" customWidth="1"/>
    <col min="5373" max="5373" width="16.5546875" customWidth="1"/>
    <col min="5374" max="5374" width="21.33203125" customWidth="1"/>
    <col min="5377" max="5377" width="24.44140625" bestFit="1" customWidth="1"/>
    <col min="5628" max="5628" width="35.44140625" customWidth="1"/>
    <col min="5629" max="5629" width="16.5546875" customWidth="1"/>
    <col min="5630" max="5630" width="21.33203125" customWidth="1"/>
    <col min="5633" max="5633" width="24.44140625" bestFit="1" customWidth="1"/>
    <col min="5884" max="5884" width="35.44140625" customWidth="1"/>
    <col min="5885" max="5885" width="16.5546875" customWidth="1"/>
    <col min="5886" max="5886" width="21.33203125" customWidth="1"/>
    <col min="5889" max="5889" width="24.44140625" bestFit="1" customWidth="1"/>
    <col min="6140" max="6140" width="35.44140625" customWidth="1"/>
    <col min="6141" max="6141" width="16.5546875" customWidth="1"/>
    <col min="6142" max="6142" width="21.33203125" customWidth="1"/>
    <col min="6145" max="6145" width="24.44140625" bestFit="1" customWidth="1"/>
    <col min="6396" max="6396" width="35.44140625" customWidth="1"/>
    <col min="6397" max="6397" width="16.5546875" customWidth="1"/>
    <col min="6398" max="6398" width="21.33203125" customWidth="1"/>
    <col min="6401" max="6401" width="24.44140625" bestFit="1" customWidth="1"/>
    <col min="6652" max="6652" width="35.44140625" customWidth="1"/>
    <col min="6653" max="6653" width="16.5546875" customWidth="1"/>
    <col min="6654" max="6654" width="21.33203125" customWidth="1"/>
    <col min="6657" max="6657" width="24.44140625" bestFit="1" customWidth="1"/>
    <col min="6908" max="6908" width="35.44140625" customWidth="1"/>
    <col min="6909" max="6909" width="16.5546875" customWidth="1"/>
    <col min="6910" max="6910" width="21.33203125" customWidth="1"/>
    <col min="6913" max="6913" width="24.44140625" bestFit="1" customWidth="1"/>
    <col min="7164" max="7164" width="35.44140625" customWidth="1"/>
    <col min="7165" max="7165" width="16.5546875" customWidth="1"/>
    <col min="7166" max="7166" width="21.33203125" customWidth="1"/>
    <col min="7169" max="7169" width="24.44140625" bestFit="1" customWidth="1"/>
    <col min="7420" max="7420" width="35.44140625" customWidth="1"/>
    <col min="7421" max="7421" width="16.5546875" customWidth="1"/>
    <col min="7422" max="7422" width="21.33203125" customWidth="1"/>
    <col min="7425" max="7425" width="24.44140625" bestFit="1" customWidth="1"/>
    <col min="7676" max="7676" width="35.44140625" customWidth="1"/>
    <col min="7677" max="7677" width="16.5546875" customWidth="1"/>
    <col min="7678" max="7678" width="21.33203125" customWidth="1"/>
    <col min="7681" max="7681" width="24.44140625" bestFit="1" customWidth="1"/>
    <col min="7932" max="7932" width="35.44140625" customWidth="1"/>
    <col min="7933" max="7933" width="16.5546875" customWidth="1"/>
    <col min="7934" max="7934" width="21.33203125" customWidth="1"/>
    <col min="7937" max="7937" width="24.44140625" bestFit="1" customWidth="1"/>
    <col min="8188" max="8188" width="35.44140625" customWidth="1"/>
    <col min="8189" max="8189" width="16.5546875" customWidth="1"/>
    <col min="8190" max="8190" width="21.33203125" customWidth="1"/>
    <col min="8193" max="8193" width="24.44140625" bestFit="1" customWidth="1"/>
    <col min="8444" max="8444" width="35.44140625" customWidth="1"/>
    <col min="8445" max="8445" width="16.5546875" customWidth="1"/>
    <col min="8446" max="8446" width="21.33203125" customWidth="1"/>
    <col min="8449" max="8449" width="24.44140625" bestFit="1" customWidth="1"/>
    <col min="8700" max="8700" width="35.44140625" customWidth="1"/>
    <col min="8701" max="8701" width="16.5546875" customWidth="1"/>
    <col min="8702" max="8702" width="21.33203125" customWidth="1"/>
    <col min="8705" max="8705" width="24.44140625" bestFit="1" customWidth="1"/>
    <col min="8956" max="8956" width="35.44140625" customWidth="1"/>
    <col min="8957" max="8957" width="16.5546875" customWidth="1"/>
    <col min="8958" max="8958" width="21.33203125" customWidth="1"/>
    <col min="8961" max="8961" width="24.44140625" bestFit="1" customWidth="1"/>
    <col min="9212" max="9212" width="35.44140625" customWidth="1"/>
    <col min="9213" max="9213" width="16.5546875" customWidth="1"/>
    <col min="9214" max="9214" width="21.33203125" customWidth="1"/>
    <col min="9217" max="9217" width="24.44140625" bestFit="1" customWidth="1"/>
    <col min="9468" max="9468" width="35.44140625" customWidth="1"/>
    <col min="9469" max="9469" width="16.5546875" customWidth="1"/>
    <col min="9470" max="9470" width="21.33203125" customWidth="1"/>
    <col min="9473" max="9473" width="24.44140625" bestFit="1" customWidth="1"/>
    <col min="9724" max="9724" width="35.44140625" customWidth="1"/>
    <col min="9725" max="9725" width="16.5546875" customWidth="1"/>
    <col min="9726" max="9726" width="21.33203125" customWidth="1"/>
    <col min="9729" max="9729" width="24.44140625" bestFit="1" customWidth="1"/>
    <col min="9980" max="9980" width="35.44140625" customWidth="1"/>
    <col min="9981" max="9981" width="16.5546875" customWidth="1"/>
    <col min="9982" max="9982" width="21.33203125" customWidth="1"/>
    <col min="9985" max="9985" width="24.44140625" bestFit="1" customWidth="1"/>
    <col min="10236" max="10236" width="35.44140625" customWidth="1"/>
    <col min="10237" max="10237" width="16.5546875" customWidth="1"/>
    <col min="10238" max="10238" width="21.33203125" customWidth="1"/>
    <col min="10241" max="10241" width="24.44140625" bestFit="1" customWidth="1"/>
    <col min="10492" max="10492" width="35.44140625" customWidth="1"/>
    <col min="10493" max="10493" width="16.5546875" customWidth="1"/>
    <col min="10494" max="10494" width="21.33203125" customWidth="1"/>
    <col min="10497" max="10497" width="24.44140625" bestFit="1" customWidth="1"/>
    <col min="10748" max="10748" width="35.44140625" customWidth="1"/>
    <col min="10749" max="10749" width="16.5546875" customWidth="1"/>
    <col min="10750" max="10750" width="21.33203125" customWidth="1"/>
    <col min="10753" max="10753" width="24.44140625" bestFit="1" customWidth="1"/>
    <col min="11004" max="11004" width="35.44140625" customWidth="1"/>
    <col min="11005" max="11005" width="16.5546875" customWidth="1"/>
    <col min="11006" max="11006" width="21.33203125" customWidth="1"/>
    <col min="11009" max="11009" width="24.44140625" bestFit="1" customWidth="1"/>
    <col min="11260" max="11260" width="35.44140625" customWidth="1"/>
    <col min="11261" max="11261" width="16.5546875" customWidth="1"/>
    <col min="11262" max="11262" width="21.33203125" customWidth="1"/>
    <col min="11265" max="11265" width="24.44140625" bestFit="1" customWidth="1"/>
    <col min="11516" max="11516" width="35.44140625" customWidth="1"/>
    <col min="11517" max="11517" width="16.5546875" customWidth="1"/>
    <col min="11518" max="11518" width="21.33203125" customWidth="1"/>
    <col min="11521" max="11521" width="24.44140625" bestFit="1" customWidth="1"/>
    <col min="11772" max="11772" width="35.44140625" customWidth="1"/>
    <col min="11773" max="11773" width="16.5546875" customWidth="1"/>
    <col min="11774" max="11774" width="21.33203125" customWidth="1"/>
    <col min="11777" max="11777" width="24.44140625" bestFit="1" customWidth="1"/>
    <col min="12028" max="12028" width="35.44140625" customWidth="1"/>
    <col min="12029" max="12029" width="16.5546875" customWidth="1"/>
    <col min="12030" max="12030" width="21.33203125" customWidth="1"/>
    <col min="12033" max="12033" width="24.44140625" bestFit="1" customWidth="1"/>
    <col min="12284" max="12284" width="35.44140625" customWidth="1"/>
    <col min="12285" max="12285" width="16.5546875" customWidth="1"/>
    <col min="12286" max="12286" width="21.33203125" customWidth="1"/>
    <col min="12289" max="12289" width="24.44140625" bestFit="1" customWidth="1"/>
    <col min="12540" max="12540" width="35.44140625" customWidth="1"/>
    <col min="12541" max="12541" width="16.5546875" customWidth="1"/>
    <col min="12542" max="12542" width="21.33203125" customWidth="1"/>
    <col min="12545" max="12545" width="24.44140625" bestFit="1" customWidth="1"/>
    <col min="12796" max="12796" width="35.44140625" customWidth="1"/>
    <col min="12797" max="12797" width="16.5546875" customWidth="1"/>
    <col min="12798" max="12798" width="21.33203125" customWidth="1"/>
    <col min="12801" max="12801" width="24.44140625" bestFit="1" customWidth="1"/>
    <col min="13052" max="13052" width="35.44140625" customWidth="1"/>
    <col min="13053" max="13053" width="16.5546875" customWidth="1"/>
    <col min="13054" max="13054" width="21.33203125" customWidth="1"/>
    <col min="13057" max="13057" width="24.44140625" bestFit="1" customWidth="1"/>
    <col min="13308" max="13308" width="35.44140625" customWidth="1"/>
    <col min="13309" max="13309" width="16.5546875" customWidth="1"/>
    <col min="13310" max="13310" width="21.33203125" customWidth="1"/>
    <col min="13313" max="13313" width="24.44140625" bestFit="1" customWidth="1"/>
    <col min="13564" max="13564" width="35.44140625" customWidth="1"/>
    <col min="13565" max="13565" width="16.5546875" customWidth="1"/>
    <col min="13566" max="13566" width="21.33203125" customWidth="1"/>
    <col min="13569" max="13569" width="24.44140625" bestFit="1" customWidth="1"/>
    <col min="13820" max="13820" width="35.44140625" customWidth="1"/>
    <col min="13821" max="13821" width="16.5546875" customWidth="1"/>
    <col min="13822" max="13822" width="21.33203125" customWidth="1"/>
    <col min="13825" max="13825" width="24.44140625" bestFit="1" customWidth="1"/>
    <col min="14076" max="14076" width="35.44140625" customWidth="1"/>
    <col min="14077" max="14077" width="16.5546875" customWidth="1"/>
    <col min="14078" max="14078" width="21.33203125" customWidth="1"/>
    <col min="14081" max="14081" width="24.44140625" bestFit="1" customWidth="1"/>
    <col min="14332" max="14332" width="35.44140625" customWidth="1"/>
    <col min="14333" max="14333" width="16.5546875" customWidth="1"/>
    <col min="14334" max="14334" width="21.33203125" customWidth="1"/>
    <col min="14337" max="14337" width="24.44140625" bestFit="1" customWidth="1"/>
    <col min="14588" max="14588" width="35.44140625" customWidth="1"/>
    <col min="14589" max="14589" width="16.5546875" customWidth="1"/>
    <col min="14590" max="14590" width="21.33203125" customWidth="1"/>
    <col min="14593" max="14593" width="24.44140625" bestFit="1" customWidth="1"/>
    <col min="14844" max="14844" width="35.44140625" customWidth="1"/>
    <col min="14845" max="14845" width="16.5546875" customWidth="1"/>
    <col min="14846" max="14846" width="21.33203125" customWidth="1"/>
    <col min="14849" max="14849" width="24.44140625" bestFit="1" customWidth="1"/>
    <col min="15100" max="15100" width="35.44140625" customWidth="1"/>
    <col min="15101" max="15101" width="16.5546875" customWidth="1"/>
    <col min="15102" max="15102" width="21.33203125" customWidth="1"/>
    <col min="15105" max="15105" width="24.44140625" bestFit="1" customWidth="1"/>
    <col min="15356" max="15356" width="35.44140625" customWidth="1"/>
    <col min="15357" max="15357" width="16.5546875" customWidth="1"/>
    <col min="15358" max="15358" width="21.33203125" customWidth="1"/>
    <col min="15361" max="15361" width="24.44140625" bestFit="1" customWidth="1"/>
    <col min="15612" max="15612" width="35.44140625" customWidth="1"/>
    <col min="15613" max="15613" width="16.5546875" customWidth="1"/>
    <col min="15614" max="15614" width="21.33203125" customWidth="1"/>
    <col min="15617" max="15617" width="24.44140625" bestFit="1" customWidth="1"/>
    <col min="15868" max="15868" width="35.44140625" customWidth="1"/>
    <col min="15869" max="15869" width="16.5546875" customWidth="1"/>
    <col min="15870" max="15870" width="21.33203125" customWidth="1"/>
    <col min="15873" max="15873" width="24.44140625" bestFit="1" customWidth="1"/>
    <col min="16124" max="16124" width="35.44140625" customWidth="1"/>
    <col min="16125" max="16125" width="16.5546875" customWidth="1"/>
    <col min="16126" max="16126" width="21.33203125" customWidth="1"/>
    <col min="16129" max="16129" width="24.44140625" bestFit="1" customWidth="1"/>
  </cols>
  <sheetData>
    <row r="1" spans="1:12" x14ac:dyDescent="0.3">
      <c r="A1" t="s">
        <v>388</v>
      </c>
      <c r="B1" t="s">
        <v>389</v>
      </c>
      <c r="C1" t="s">
        <v>390</v>
      </c>
    </row>
    <row r="2" spans="1:12" x14ac:dyDescent="0.3">
      <c r="B2" t="s">
        <v>36</v>
      </c>
      <c r="C2" s="49">
        <v>144000</v>
      </c>
      <c r="G2" t="s">
        <v>391</v>
      </c>
      <c r="I2" t="s">
        <v>392</v>
      </c>
    </row>
    <row r="3" spans="1:12" x14ac:dyDescent="0.3">
      <c r="B3" t="s">
        <v>38</v>
      </c>
      <c r="C3" s="49">
        <v>213000</v>
      </c>
      <c r="G3" t="s">
        <v>393</v>
      </c>
      <c r="I3" t="s">
        <v>67</v>
      </c>
    </row>
    <row r="4" spans="1:12" x14ac:dyDescent="0.3">
      <c r="B4" t="s">
        <v>39</v>
      </c>
      <c r="C4" s="49">
        <v>144000</v>
      </c>
      <c r="G4" t="s">
        <v>394</v>
      </c>
      <c r="I4" t="s">
        <v>74</v>
      </c>
    </row>
    <row r="5" spans="1:12" x14ac:dyDescent="0.3">
      <c r="B5" t="s">
        <v>395</v>
      </c>
      <c r="C5" s="49">
        <v>50000</v>
      </c>
      <c r="G5" t="s">
        <v>396</v>
      </c>
      <c r="I5" t="s">
        <v>66</v>
      </c>
    </row>
    <row r="6" spans="1:12" x14ac:dyDescent="0.3">
      <c r="B6" t="s">
        <v>47</v>
      </c>
      <c r="C6" s="49">
        <v>68000</v>
      </c>
      <c r="G6" t="s">
        <v>397</v>
      </c>
      <c r="I6" t="s">
        <v>114</v>
      </c>
    </row>
    <row r="7" spans="1:12" x14ac:dyDescent="0.3">
      <c r="B7" t="s">
        <v>53</v>
      </c>
      <c r="C7">
        <v>80000</v>
      </c>
      <c r="G7" t="s">
        <v>398</v>
      </c>
    </row>
    <row r="8" spans="1:12" x14ac:dyDescent="0.3">
      <c r="B8" t="s">
        <v>40</v>
      </c>
      <c r="C8">
        <v>139000</v>
      </c>
      <c r="G8" t="s">
        <v>1</v>
      </c>
      <c r="J8" s="50"/>
      <c r="K8" s="50"/>
      <c r="L8" s="51"/>
    </row>
    <row r="9" spans="1:12" x14ac:dyDescent="0.3">
      <c r="B9" t="s">
        <v>41</v>
      </c>
      <c r="C9" s="52">
        <v>144000</v>
      </c>
      <c r="G9" t="s">
        <v>399</v>
      </c>
      <c r="J9" s="50"/>
      <c r="K9" s="50"/>
      <c r="L9" s="51"/>
    </row>
    <row r="10" spans="1:12" x14ac:dyDescent="0.3">
      <c r="B10" t="s">
        <v>43</v>
      </c>
      <c r="C10" s="52">
        <v>188500</v>
      </c>
      <c r="G10" t="s">
        <v>400</v>
      </c>
      <c r="J10" s="50"/>
      <c r="K10" s="50"/>
      <c r="L10" s="51"/>
    </row>
    <row r="11" spans="1:12" x14ac:dyDescent="0.3">
      <c r="B11" t="s">
        <v>44</v>
      </c>
      <c r="C11">
        <v>216500</v>
      </c>
      <c r="G11" t="s">
        <v>401</v>
      </c>
      <c r="J11" s="50"/>
      <c r="K11" s="50"/>
      <c r="L11" s="51"/>
    </row>
    <row r="12" spans="1:12" x14ac:dyDescent="0.3">
      <c r="B12" t="s">
        <v>402</v>
      </c>
      <c r="C12">
        <v>116000</v>
      </c>
      <c r="G12" t="s">
        <v>403</v>
      </c>
      <c r="J12" s="50"/>
      <c r="K12" s="50"/>
      <c r="L12" s="51"/>
    </row>
    <row r="13" spans="1:12" x14ac:dyDescent="0.3">
      <c r="B13" t="s">
        <v>45</v>
      </c>
      <c r="C13">
        <v>144000</v>
      </c>
      <c r="G13" t="s">
        <v>404</v>
      </c>
      <c r="J13" s="50"/>
      <c r="K13" s="50"/>
      <c r="L13" s="51"/>
    </row>
    <row r="14" spans="1:12" x14ac:dyDescent="0.3">
      <c r="B14" t="s">
        <v>387</v>
      </c>
      <c r="C14">
        <v>101000</v>
      </c>
    </row>
    <row r="15" spans="1:12" x14ac:dyDescent="0.3">
      <c r="B15" t="s">
        <v>46</v>
      </c>
      <c r="C15">
        <v>127000</v>
      </c>
    </row>
    <row r="16" spans="1:12" x14ac:dyDescent="0.3">
      <c r="B16" t="s">
        <v>49</v>
      </c>
      <c r="C16">
        <v>90000</v>
      </c>
    </row>
    <row r="17" spans="2:12" x14ac:dyDescent="0.3">
      <c r="B17" t="s">
        <v>50</v>
      </c>
      <c r="C17" s="52">
        <v>91000</v>
      </c>
    </row>
    <row r="18" spans="2:12" x14ac:dyDescent="0.3">
      <c r="B18" t="s">
        <v>51</v>
      </c>
      <c r="C18">
        <v>152000</v>
      </c>
    </row>
    <row r="19" spans="2:12" x14ac:dyDescent="0.3">
      <c r="B19" t="s">
        <v>52</v>
      </c>
      <c r="C19">
        <v>85000</v>
      </c>
    </row>
    <row r="20" spans="2:12" x14ac:dyDescent="0.3">
      <c r="B20" t="s">
        <v>54</v>
      </c>
      <c r="C20">
        <v>91000</v>
      </c>
    </row>
    <row r="21" spans="2:12" x14ac:dyDescent="0.3">
      <c r="B21" t="s">
        <v>405</v>
      </c>
      <c r="C21">
        <v>100000</v>
      </c>
    </row>
    <row r="22" spans="2:12" x14ac:dyDescent="0.3">
      <c r="B22" t="s">
        <v>55</v>
      </c>
      <c r="C22">
        <v>216500</v>
      </c>
    </row>
    <row r="23" spans="2:12" x14ac:dyDescent="0.3">
      <c r="B23" t="s">
        <v>37</v>
      </c>
      <c r="C23">
        <v>92000</v>
      </c>
      <c r="L23" s="51"/>
    </row>
    <row r="24" spans="2:12" x14ac:dyDescent="0.3">
      <c r="B24" t="s">
        <v>42</v>
      </c>
      <c r="C24">
        <v>83000</v>
      </c>
    </row>
    <row r="25" spans="2:12" x14ac:dyDescent="0.3">
      <c r="B25" t="s">
        <v>48</v>
      </c>
      <c r="C25" s="52">
        <v>86000</v>
      </c>
    </row>
  </sheetData>
  <sheetProtection algorithmName="SHA-512" hashValue="MLUbxvo8c2ryATeHyoJ3Nx9v+KcEskLNMtldoR7VCC8LpI673ylI+WvD9Y2skpu0uSSuH6zi0MaClPW7CA+7Dw==" saltValue="kdJhVS5qnOKNXuHHTQ8qzw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AD09-95A1-4A6B-8E07-1FA4863268FB}">
  <dimension ref="A1:D420"/>
  <sheetViews>
    <sheetView topLeftCell="A87" workbookViewId="0">
      <selection activeCell="B427" sqref="B427"/>
    </sheetView>
  </sheetViews>
  <sheetFormatPr defaultRowHeight="14.4" x14ac:dyDescent="0.3"/>
  <cols>
    <col min="1" max="1" width="12.88671875" bestFit="1" customWidth="1"/>
    <col min="2" max="2" width="34.77734375" bestFit="1" customWidth="1"/>
  </cols>
  <sheetData>
    <row r="1" spans="1:4" x14ac:dyDescent="0.3">
      <c r="A1" t="s">
        <v>406</v>
      </c>
      <c r="B1" t="s">
        <v>33</v>
      </c>
      <c r="C1" t="s">
        <v>927</v>
      </c>
      <c r="D1" t="s">
        <v>407</v>
      </c>
    </row>
    <row r="2" spans="1:4" x14ac:dyDescent="0.3">
      <c r="A2" t="s">
        <v>408</v>
      </c>
      <c r="B2" t="s">
        <v>409</v>
      </c>
      <c r="C2">
        <v>0</v>
      </c>
      <c r="D2">
        <v>0</v>
      </c>
    </row>
    <row r="3" spans="1:4" x14ac:dyDescent="0.3">
      <c r="A3" t="s">
        <v>410</v>
      </c>
      <c r="B3" t="s">
        <v>411</v>
      </c>
      <c r="C3">
        <v>2474777.19</v>
      </c>
      <c r="D3">
        <v>3</v>
      </c>
    </row>
    <row r="4" spans="1:4" x14ac:dyDescent="0.3">
      <c r="A4" t="s">
        <v>412</v>
      </c>
      <c r="B4" t="s">
        <v>413</v>
      </c>
      <c r="C4">
        <v>0</v>
      </c>
      <c r="D4">
        <v>0</v>
      </c>
    </row>
    <row r="5" spans="1:4" x14ac:dyDescent="0.3">
      <c r="A5" t="s">
        <v>414</v>
      </c>
      <c r="B5" t="s">
        <v>415</v>
      </c>
      <c r="C5">
        <v>0</v>
      </c>
      <c r="D5">
        <v>0</v>
      </c>
    </row>
    <row r="6" spans="1:4" x14ac:dyDescent="0.3">
      <c r="A6" t="s">
        <v>416</v>
      </c>
      <c r="B6" t="s">
        <v>417</v>
      </c>
      <c r="C6">
        <v>0</v>
      </c>
      <c r="D6">
        <v>0</v>
      </c>
    </row>
    <row r="7" spans="1:4" x14ac:dyDescent="0.3">
      <c r="A7" t="s">
        <v>418</v>
      </c>
      <c r="B7" t="s">
        <v>419</v>
      </c>
      <c r="C7">
        <v>0</v>
      </c>
      <c r="D7">
        <v>0</v>
      </c>
    </row>
    <row r="8" spans="1:4" x14ac:dyDescent="0.3">
      <c r="A8" t="s">
        <v>420</v>
      </c>
      <c r="B8" t="s">
        <v>421</v>
      </c>
      <c r="C8">
        <v>0</v>
      </c>
      <c r="D8">
        <v>0</v>
      </c>
    </row>
    <row r="9" spans="1:4" x14ac:dyDescent="0.3">
      <c r="A9" t="s">
        <v>422</v>
      </c>
      <c r="B9" t="s">
        <v>423</v>
      </c>
      <c r="C9">
        <v>0</v>
      </c>
      <c r="D9">
        <v>0</v>
      </c>
    </row>
    <row r="10" spans="1:4" x14ac:dyDescent="0.3">
      <c r="A10" t="s">
        <v>424</v>
      </c>
      <c r="B10" t="s">
        <v>425</v>
      </c>
      <c r="C10">
        <v>0</v>
      </c>
      <c r="D10">
        <v>0</v>
      </c>
    </row>
    <row r="11" spans="1:4" x14ac:dyDescent="0.3">
      <c r="A11" t="s">
        <v>426</v>
      </c>
      <c r="B11" t="s">
        <v>427</v>
      </c>
      <c r="C11">
        <v>0</v>
      </c>
      <c r="D11">
        <v>0</v>
      </c>
    </row>
    <row r="12" spans="1:4" x14ac:dyDescent="0.3">
      <c r="A12" t="s">
        <v>428</v>
      </c>
      <c r="B12" t="s">
        <v>429</v>
      </c>
      <c r="C12">
        <v>0</v>
      </c>
      <c r="D12">
        <v>0</v>
      </c>
    </row>
    <row r="13" spans="1:4" x14ac:dyDescent="0.3">
      <c r="A13" t="s">
        <v>430</v>
      </c>
      <c r="B13" t="s">
        <v>431</v>
      </c>
      <c r="C13">
        <v>0</v>
      </c>
      <c r="D13">
        <v>0</v>
      </c>
    </row>
    <row r="14" spans="1:4" x14ac:dyDescent="0.3">
      <c r="A14" t="s">
        <v>432</v>
      </c>
      <c r="B14" t="s">
        <v>433</v>
      </c>
      <c r="C14">
        <v>0</v>
      </c>
      <c r="D14">
        <v>0</v>
      </c>
    </row>
    <row r="15" spans="1:4" x14ac:dyDescent="0.3">
      <c r="A15" t="s">
        <v>434</v>
      </c>
      <c r="B15" t="s">
        <v>435</v>
      </c>
      <c r="C15">
        <v>0</v>
      </c>
      <c r="D15">
        <v>0</v>
      </c>
    </row>
    <row r="16" spans="1:4" x14ac:dyDescent="0.3">
      <c r="A16" t="s">
        <v>436</v>
      </c>
      <c r="B16" t="s">
        <v>437</v>
      </c>
      <c r="C16">
        <v>0</v>
      </c>
      <c r="D16">
        <v>0</v>
      </c>
    </row>
    <row r="17" spans="1:4" x14ac:dyDescent="0.3">
      <c r="A17" t="s">
        <v>438</v>
      </c>
      <c r="B17" t="s">
        <v>439</v>
      </c>
      <c r="C17">
        <v>0</v>
      </c>
      <c r="D17">
        <v>0</v>
      </c>
    </row>
    <row r="18" spans="1:4" x14ac:dyDescent="0.3">
      <c r="A18" t="s">
        <v>440</v>
      </c>
      <c r="B18" t="s">
        <v>441</v>
      </c>
      <c r="C18">
        <v>0</v>
      </c>
      <c r="D18">
        <v>0</v>
      </c>
    </row>
    <row r="19" spans="1:4" x14ac:dyDescent="0.3">
      <c r="A19" t="s">
        <v>442</v>
      </c>
      <c r="B19" t="s">
        <v>443</v>
      </c>
      <c r="C19">
        <v>0</v>
      </c>
      <c r="D19">
        <v>0</v>
      </c>
    </row>
    <row r="20" spans="1:4" x14ac:dyDescent="0.3">
      <c r="A20" t="s">
        <v>444</v>
      </c>
      <c r="B20" t="s">
        <v>445</v>
      </c>
      <c r="C20">
        <v>0</v>
      </c>
      <c r="D20">
        <v>0</v>
      </c>
    </row>
    <row r="21" spans="1:4" x14ac:dyDescent="0.3">
      <c r="A21" t="s">
        <v>446</v>
      </c>
      <c r="B21" t="s">
        <v>447</v>
      </c>
      <c r="C21">
        <v>0</v>
      </c>
      <c r="D21">
        <v>0</v>
      </c>
    </row>
    <row r="22" spans="1:4" x14ac:dyDescent="0.3">
      <c r="A22" t="s">
        <v>448</v>
      </c>
      <c r="B22" t="s">
        <v>449</v>
      </c>
      <c r="C22">
        <v>0</v>
      </c>
      <c r="D22">
        <v>0</v>
      </c>
    </row>
    <row r="23" spans="1:4" x14ac:dyDescent="0.3">
      <c r="A23" t="s">
        <v>450</v>
      </c>
      <c r="B23" t="s">
        <v>451</v>
      </c>
      <c r="C23">
        <v>0</v>
      </c>
      <c r="D23">
        <v>0</v>
      </c>
    </row>
    <row r="24" spans="1:4" x14ac:dyDescent="0.3">
      <c r="A24" t="s">
        <v>452</v>
      </c>
      <c r="B24" t="s">
        <v>453</v>
      </c>
      <c r="C24">
        <v>0</v>
      </c>
      <c r="D24">
        <v>0</v>
      </c>
    </row>
    <row r="25" spans="1:4" x14ac:dyDescent="0.3">
      <c r="A25" t="s">
        <v>454</v>
      </c>
      <c r="B25" t="s">
        <v>455</v>
      </c>
      <c r="C25">
        <v>0</v>
      </c>
      <c r="D25">
        <v>0</v>
      </c>
    </row>
    <row r="26" spans="1:4" x14ac:dyDescent="0.3">
      <c r="A26" t="s">
        <v>456</v>
      </c>
      <c r="B26" t="s">
        <v>457</v>
      </c>
      <c r="C26">
        <v>0</v>
      </c>
      <c r="D26">
        <v>0</v>
      </c>
    </row>
    <row r="27" spans="1:4" x14ac:dyDescent="0.3">
      <c r="A27" t="s">
        <v>458</v>
      </c>
      <c r="B27" t="s">
        <v>459</v>
      </c>
      <c r="C27">
        <v>0</v>
      </c>
      <c r="D27">
        <v>0</v>
      </c>
    </row>
    <row r="28" spans="1:4" x14ac:dyDescent="0.3">
      <c r="A28" t="s">
        <v>460</v>
      </c>
      <c r="B28" t="s">
        <v>461</v>
      </c>
      <c r="C28">
        <v>0</v>
      </c>
      <c r="D28">
        <v>0</v>
      </c>
    </row>
    <row r="29" spans="1:4" x14ac:dyDescent="0.3">
      <c r="A29" t="s">
        <v>462</v>
      </c>
      <c r="B29" t="s">
        <v>463</v>
      </c>
      <c r="C29">
        <v>0</v>
      </c>
      <c r="D29">
        <v>0</v>
      </c>
    </row>
    <row r="30" spans="1:4" x14ac:dyDescent="0.3">
      <c r="A30" t="s">
        <v>464</v>
      </c>
      <c r="B30" t="s">
        <v>465</v>
      </c>
      <c r="C30">
        <v>0</v>
      </c>
      <c r="D30">
        <v>0</v>
      </c>
    </row>
    <row r="31" spans="1:4" x14ac:dyDescent="0.3">
      <c r="A31" t="s">
        <v>466</v>
      </c>
      <c r="B31" t="s">
        <v>467</v>
      </c>
      <c r="C31">
        <v>0</v>
      </c>
      <c r="D31">
        <v>0</v>
      </c>
    </row>
    <row r="32" spans="1:4" x14ac:dyDescent="0.3">
      <c r="A32" t="s">
        <v>468</v>
      </c>
      <c r="B32" t="s">
        <v>469</v>
      </c>
      <c r="C32">
        <v>0</v>
      </c>
      <c r="D32">
        <v>0</v>
      </c>
    </row>
    <row r="33" spans="1:4" x14ac:dyDescent="0.3">
      <c r="A33" t="s">
        <v>470</v>
      </c>
      <c r="B33" t="s">
        <v>471</v>
      </c>
      <c r="C33">
        <v>0</v>
      </c>
      <c r="D33">
        <v>0</v>
      </c>
    </row>
    <row r="34" spans="1:4" x14ac:dyDescent="0.3">
      <c r="A34" t="s">
        <v>472</v>
      </c>
      <c r="B34" t="s">
        <v>473</v>
      </c>
      <c r="C34">
        <v>2107164.46</v>
      </c>
      <c r="D34">
        <v>3</v>
      </c>
    </row>
    <row r="35" spans="1:4" x14ac:dyDescent="0.3">
      <c r="A35" t="s">
        <v>474</v>
      </c>
      <c r="B35" t="s">
        <v>475</v>
      </c>
      <c r="C35">
        <v>194997.5</v>
      </c>
      <c r="D35">
        <v>3</v>
      </c>
    </row>
    <row r="36" spans="1:4" x14ac:dyDescent="0.3">
      <c r="A36" t="s">
        <v>476</v>
      </c>
      <c r="B36" t="s">
        <v>477</v>
      </c>
      <c r="C36">
        <v>0</v>
      </c>
      <c r="D36">
        <v>0</v>
      </c>
    </row>
    <row r="37" spans="1:4" x14ac:dyDescent="0.3">
      <c r="A37" t="s">
        <v>478</v>
      </c>
      <c r="B37" t="s">
        <v>479</v>
      </c>
      <c r="C37">
        <v>0</v>
      </c>
      <c r="D37">
        <v>0</v>
      </c>
    </row>
    <row r="38" spans="1:4" x14ac:dyDescent="0.3">
      <c r="A38" t="s">
        <v>480</v>
      </c>
      <c r="B38" t="s">
        <v>481</v>
      </c>
      <c r="C38">
        <v>0</v>
      </c>
      <c r="D38">
        <v>0</v>
      </c>
    </row>
    <row r="39" spans="1:4" x14ac:dyDescent="0.3">
      <c r="A39" t="s">
        <v>482</v>
      </c>
      <c r="B39" t="s">
        <v>483</v>
      </c>
      <c r="C39">
        <v>0</v>
      </c>
      <c r="D39">
        <v>0</v>
      </c>
    </row>
    <row r="40" spans="1:4" x14ac:dyDescent="0.3">
      <c r="A40" t="s">
        <v>484</v>
      </c>
      <c r="B40" t="s">
        <v>485</v>
      </c>
      <c r="C40">
        <v>0</v>
      </c>
      <c r="D40">
        <v>0</v>
      </c>
    </row>
    <row r="41" spans="1:4" x14ac:dyDescent="0.3">
      <c r="A41" t="s">
        <v>486</v>
      </c>
      <c r="B41" t="s">
        <v>487</v>
      </c>
      <c r="C41">
        <v>0</v>
      </c>
      <c r="D41">
        <v>0</v>
      </c>
    </row>
    <row r="42" spans="1:4" x14ac:dyDescent="0.3">
      <c r="A42" t="s">
        <v>488</v>
      </c>
      <c r="B42" t="s">
        <v>489</v>
      </c>
      <c r="C42">
        <v>853902.75</v>
      </c>
      <c r="D42">
        <v>3</v>
      </c>
    </row>
    <row r="43" spans="1:4" x14ac:dyDescent="0.3">
      <c r="A43" t="s">
        <v>490</v>
      </c>
      <c r="B43" t="s">
        <v>491</v>
      </c>
      <c r="C43">
        <v>0</v>
      </c>
      <c r="D43">
        <v>0</v>
      </c>
    </row>
    <row r="44" spans="1:4" x14ac:dyDescent="0.3">
      <c r="A44" t="s">
        <v>492</v>
      </c>
      <c r="B44" t="s">
        <v>493</v>
      </c>
      <c r="C44">
        <v>0</v>
      </c>
      <c r="D44">
        <v>0</v>
      </c>
    </row>
    <row r="45" spans="1:4" x14ac:dyDescent="0.3">
      <c r="A45" t="s">
        <v>494</v>
      </c>
      <c r="B45" t="s">
        <v>495</v>
      </c>
      <c r="C45">
        <v>0</v>
      </c>
      <c r="D45">
        <v>0</v>
      </c>
    </row>
    <row r="46" spans="1:4" x14ac:dyDescent="0.3">
      <c r="A46" t="s">
        <v>496</v>
      </c>
      <c r="B46" t="s">
        <v>497</v>
      </c>
      <c r="C46">
        <v>0</v>
      </c>
      <c r="D46">
        <v>2</v>
      </c>
    </row>
    <row r="47" spans="1:4" x14ac:dyDescent="0.3">
      <c r="A47" t="s">
        <v>498</v>
      </c>
      <c r="B47" t="s">
        <v>499</v>
      </c>
      <c r="C47">
        <v>0</v>
      </c>
      <c r="D47">
        <v>0</v>
      </c>
    </row>
    <row r="48" spans="1:4" x14ac:dyDescent="0.3">
      <c r="A48" t="s">
        <v>500</v>
      </c>
      <c r="B48" t="s">
        <v>501</v>
      </c>
      <c r="C48">
        <v>0</v>
      </c>
      <c r="D48">
        <v>0</v>
      </c>
    </row>
    <row r="49" spans="1:4" x14ac:dyDescent="0.3">
      <c r="A49" t="s">
        <v>502</v>
      </c>
      <c r="B49" t="s">
        <v>503</v>
      </c>
      <c r="C49">
        <v>2717421.9800000004</v>
      </c>
      <c r="D49">
        <v>2</v>
      </c>
    </row>
    <row r="50" spans="1:4" x14ac:dyDescent="0.3">
      <c r="A50" t="s">
        <v>504</v>
      </c>
      <c r="B50" t="s">
        <v>505</v>
      </c>
      <c r="C50">
        <v>0</v>
      </c>
      <c r="D50">
        <v>0</v>
      </c>
    </row>
    <row r="51" spans="1:4" x14ac:dyDescent="0.3">
      <c r="A51" t="s">
        <v>506</v>
      </c>
      <c r="B51" t="s">
        <v>507</v>
      </c>
      <c r="C51">
        <v>0</v>
      </c>
      <c r="D51">
        <v>0</v>
      </c>
    </row>
    <row r="52" spans="1:4" x14ac:dyDescent="0.3">
      <c r="A52" t="s">
        <v>508</v>
      </c>
      <c r="B52" t="s">
        <v>509</v>
      </c>
      <c r="C52">
        <v>872580.76999999955</v>
      </c>
      <c r="D52">
        <v>1</v>
      </c>
    </row>
    <row r="53" spans="1:4" x14ac:dyDescent="0.3">
      <c r="A53" t="s">
        <v>510</v>
      </c>
      <c r="B53" t="s">
        <v>511</v>
      </c>
      <c r="C53">
        <v>0</v>
      </c>
      <c r="D53">
        <v>0</v>
      </c>
    </row>
    <row r="54" spans="1:4" x14ac:dyDescent="0.3">
      <c r="A54" t="s">
        <v>512</v>
      </c>
      <c r="B54" t="s">
        <v>513</v>
      </c>
      <c r="C54">
        <v>0</v>
      </c>
      <c r="D54">
        <v>0</v>
      </c>
    </row>
    <row r="55" spans="1:4" x14ac:dyDescent="0.3">
      <c r="A55" t="s">
        <v>514</v>
      </c>
      <c r="B55" t="s">
        <v>515</v>
      </c>
      <c r="C55">
        <v>0</v>
      </c>
      <c r="D55">
        <v>0</v>
      </c>
    </row>
    <row r="56" spans="1:4" x14ac:dyDescent="0.3">
      <c r="A56" t="s">
        <v>516</v>
      </c>
      <c r="B56" t="s">
        <v>517</v>
      </c>
      <c r="C56">
        <v>0</v>
      </c>
      <c r="D56">
        <v>0</v>
      </c>
    </row>
    <row r="57" spans="1:4" x14ac:dyDescent="0.3">
      <c r="A57" t="s">
        <v>518</v>
      </c>
      <c r="B57" t="s">
        <v>519</v>
      </c>
      <c r="C57">
        <v>0</v>
      </c>
      <c r="D57">
        <v>0</v>
      </c>
    </row>
    <row r="58" spans="1:4" x14ac:dyDescent="0.3">
      <c r="A58" t="s">
        <v>520</v>
      </c>
      <c r="B58" t="s">
        <v>521</v>
      </c>
      <c r="C58">
        <v>0</v>
      </c>
      <c r="D58">
        <v>1</v>
      </c>
    </row>
    <row r="59" spans="1:4" x14ac:dyDescent="0.3">
      <c r="A59" t="s">
        <v>522</v>
      </c>
      <c r="B59" t="s">
        <v>523</v>
      </c>
      <c r="C59">
        <v>0</v>
      </c>
      <c r="D59">
        <v>1</v>
      </c>
    </row>
    <row r="60" spans="1:4" x14ac:dyDescent="0.3">
      <c r="A60" t="s">
        <v>524</v>
      </c>
      <c r="B60" t="s">
        <v>525</v>
      </c>
      <c r="C60">
        <v>0</v>
      </c>
      <c r="D60">
        <v>0</v>
      </c>
    </row>
    <row r="61" spans="1:4" x14ac:dyDescent="0.3">
      <c r="A61" t="s">
        <v>526</v>
      </c>
      <c r="B61" t="s">
        <v>527</v>
      </c>
      <c r="C61">
        <v>0</v>
      </c>
      <c r="D61">
        <v>1</v>
      </c>
    </row>
    <row r="62" spans="1:4" x14ac:dyDescent="0.3">
      <c r="A62" t="s">
        <v>528</v>
      </c>
      <c r="B62" t="s">
        <v>529</v>
      </c>
      <c r="C62">
        <v>0</v>
      </c>
      <c r="D62">
        <v>1</v>
      </c>
    </row>
    <row r="63" spans="1:4" x14ac:dyDescent="0.3">
      <c r="A63" t="s">
        <v>530</v>
      </c>
      <c r="B63" t="s">
        <v>531</v>
      </c>
      <c r="C63">
        <v>0</v>
      </c>
      <c r="D63">
        <v>0</v>
      </c>
    </row>
    <row r="64" spans="1:4" x14ac:dyDescent="0.3">
      <c r="A64" t="s">
        <v>532</v>
      </c>
      <c r="B64" t="s">
        <v>533</v>
      </c>
      <c r="C64">
        <v>0</v>
      </c>
      <c r="D64">
        <v>0</v>
      </c>
    </row>
    <row r="65" spans="1:4" x14ac:dyDescent="0.3">
      <c r="A65" t="s">
        <v>534</v>
      </c>
      <c r="B65" t="s">
        <v>535</v>
      </c>
      <c r="C65">
        <v>1511557.79</v>
      </c>
      <c r="D65">
        <v>3</v>
      </c>
    </row>
    <row r="66" spans="1:4" x14ac:dyDescent="0.3">
      <c r="A66" t="s">
        <v>536</v>
      </c>
      <c r="B66" t="s">
        <v>537</v>
      </c>
      <c r="C66">
        <v>0</v>
      </c>
      <c r="D66">
        <v>0</v>
      </c>
    </row>
    <row r="67" spans="1:4" x14ac:dyDescent="0.3">
      <c r="A67" t="s">
        <v>538</v>
      </c>
      <c r="B67" t="s">
        <v>539</v>
      </c>
      <c r="C67">
        <v>1207030.06</v>
      </c>
      <c r="D67">
        <v>3</v>
      </c>
    </row>
    <row r="68" spans="1:4" x14ac:dyDescent="0.3">
      <c r="A68" t="s">
        <v>540</v>
      </c>
      <c r="B68" t="s">
        <v>541</v>
      </c>
      <c r="C68">
        <v>0</v>
      </c>
      <c r="D68">
        <v>1</v>
      </c>
    </row>
    <row r="69" spans="1:4" x14ac:dyDescent="0.3">
      <c r="A69" t="s">
        <v>542</v>
      </c>
      <c r="B69" t="s">
        <v>543</v>
      </c>
      <c r="C69">
        <v>11618331.52</v>
      </c>
      <c r="D69">
        <v>3</v>
      </c>
    </row>
    <row r="70" spans="1:4" x14ac:dyDescent="0.3">
      <c r="A70" t="s">
        <v>544</v>
      </c>
      <c r="B70" t="s">
        <v>545</v>
      </c>
      <c r="C70">
        <v>0</v>
      </c>
      <c r="D70">
        <v>0</v>
      </c>
    </row>
    <row r="71" spans="1:4" x14ac:dyDescent="0.3">
      <c r="A71" t="s">
        <v>546</v>
      </c>
      <c r="B71" t="s">
        <v>547</v>
      </c>
      <c r="C71">
        <v>0</v>
      </c>
      <c r="D71">
        <v>0</v>
      </c>
    </row>
    <row r="72" spans="1:4" x14ac:dyDescent="0.3">
      <c r="A72" t="s">
        <v>548</v>
      </c>
      <c r="B72" t="s">
        <v>549</v>
      </c>
      <c r="C72">
        <v>0</v>
      </c>
      <c r="D72">
        <v>0</v>
      </c>
    </row>
    <row r="73" spans="1:4" x14ac:dyDescent="0.3">
      <c r="A73" t="s">
        <v>550</v>
      </c>
      <c r="B73" t="s">
        <v>551</v>
      </c>
      <c r="C73">
        <v>0</v>
      </c>
      <c r="D73">
        <v>0</v>
      </c>
    </row>
    <row r="74" spans="1:4" x14ac:dyDescent="0.3">
      <c r="A74" t="s">
        <v>552</v>
      </c>
      <c r="B74" t="s">
        <v>553</v>
      </c>
      <c r="C74">
        <v>0</v>
      </c>
      <c r="D74">
        <v>0</v>
      </c>
    </row>
    <row r="75" spans="1:4" x14ac:dyDescent="0.3">
      <c r="A75" t="s">
        <v>554</v>
      </c>
      <c r="B75" t="s">
        <v>555</v>
      </c>
      <c r="C75">
        <v>5910804.1100000013</v>
      </c>
      <c r="D75">
        <v>2</v>
      </c>
    </row>
    <row r="76" spans="1:4" x14ac:dyDescent="0.3">
      <c r="A76" t="s">
        <v>556</v>
      </c>
      <c r="B76" t="s">
        <v>557</v>
      </c>
      <c r="C76">
        <v>0</v>
      </c>
      <c r="D76">
        <v>0</v>
      </c>
    </row>
    <row r="77" spans="1:4" x14ac:dyDescent="0.3">
      <c r="A77" t="s">
        <v>558</v>
      </c>
      <c r="B77" t="s">
        <v>559</v>
      </c>
      <c r="C77">
        <v>0</v>
      </c>
      <c r="D77">
        <v>0</v>
      </c>
    </row>
    <row r="78" spans="1:4" x14ac:dyDescent="0.3">
      <c r="A78" t="s">
        <v>560</v>
      </c>
      <c r="B78" t="s">
        <v>561</v>
      </c>
      <c r="C78">
        <v>0</v>
      </c>
      <c r="D78">
        <v>0</v>
      </c>
    </row>
    <row r="79" spans="1:4" x14ac:dyDescent="0.3">
      <c r="A79" t="s">
        <v>562</v>
      </c>
      <c r="B79" t="s">
        <v>563</v>
      </c>
      <c r="C79">
        <v>0</v>
      </c>
      <c r="D79">
        <v>0</v>
      </c>
    </row>
    <row r="80" spans="1:4" x14ac:dyDescent="0.3">
      <c r="A80" t="s">
        <v>564</v>
      </c>
      <c r="B80" t="s">
        <v>565</v>
      </c>
      <c r="C80">
        <v>0</v>
      </c>
      <c r="D80">
        <v>1</v>
      </c>
    </row>
    <row r="81" spans="1:4" x14ac:dyDescent="0.3">
      <c r="A81" t="s">
        <v>566</v>
      </c>
      <c r="B81" t="s">
        <v>567</v>
      </c>
      <c r="C81">
        <v>0</v>
      </c>
      <c r="D81">
        <v>0</v>
      </c>
    </row>
    <row r="82" spans="1:4" x14ac:dyDescent="0.3">
      <c r="A82" t="s">
        <v>568</v>
      </c>
      <c r="B82" t="s">
        <v>569</v>
      </c>
      <c r="C82">
        <v>0</v>
      </c>
      <c r="D82">
        <v>0</v>
      </c>
    </row>
    <row r="83" spans="1:4" x14ac:dyDescent="0.3">
      <c r="A83" t="s">
        <v>570</v>
      </c>
      <c r="B83" t="s">
        <v>571</v>
      </c>
      <c r="C83">
        <v>0</v>
      </c>
      <c r="D83">
        <v>0</v>
      </c>
    </row>
    <row r="84" spans="1:4" x14ac:dyDescent="0.3">
      <c r="A84" t="s">
        <v>572</v>
      </c>
      <c r="B84" t="s">
        <v>573</v>
      </c>
      <c r="C84">
        <v>0</v>
      </c>
      <c r="D84">
        <v>0</v>
      </c>
    </row>
    <row r="85" spans="1:4" x14ac:dyDescent="0.3">
      <c r="A85" t="s">
        <v>574</v>
      </c>
      <c r="B85" t="s">
        <v>575</v>
      </c>
      <c r="C85">
        <v>1687164</v>
      </c>
      <c r="D85">
        <v>3</v>
      </c>
    </row>
    <row r="86" spans="1:4" x14ac:dyDescent="0.3">
      <c r="A86" t="s">
        <v>576</v>
      </c>
      <c r="B86" t="s">
        <v>577</v>
      </c>
      <c r="C86">
        <v>0</v>
      </c>
      <c r="D86">
        <v>0</v>
      </c>
    </row>
    <row r="87" spans="1:4" x14ac:dyDescent="0.3">
      <c r="A87" t="s">
        <v>578</v>
      </c>
      <c r="B87" t="s">
        <v>579</v>
      </c>
      <c r="C87">
        <v>0</v>
      </c>
      <c r="D87">
        <v>0</v>
      </c>
    </row>
    <row r="88" spans="1:4" x14ac:dyDescent="0.3">
      <c r="A88" t="s">
        <v>580</v>
      </c>
      <c r="B88" t="s">
        <v>581</v>
      </c>
      <c r="C88">
        <v>0</v>
      </c>
      <c r="D88">
        <v>0</v>
      </c>
    </row>
    <row r="89" spans="1:4" x14ac:dyDescent="0.3">
      <c r="A89" t="s">
        <v>582</v>
      </c>
      <c r="B89" t="s">
        <v>583</v>
      </c>
      <c r="C89">
        <v>0</v>
      </c>
      <c r="D89">
        <v>0</v>
      </c>
    </row>
    <row r="90" spans="1:4" x14ac:dyDescent="0.3">
      <c r="A90" t="s">
        <v>584</v>
      </c>
      <c r="B90" t="s">
        <v>585</v>
      </c>
      <c r="C90">
        <v>0</v>
      </c>
      <c r="D90">
        <v>0</v>
      </c>
    </row>
    <row r="91" spans="1:4" x14ac:dyDescent="0.3">
      <c r="A91" t="s">
        <v>586</v>
      </c>
      <c r="B91" t="s">
        <v>587</v>
      </c>
      <c r="C91">
        <v>0</v>
      </c>
      <c r="D91">
        <v>0</v>
      </c>
    </row>
    <row r="92" spans="1:4" x14ac:dyDescent="0.3">
      <c r="A92" t="s">
        <v>588</v>
      </c>
      <c r="B92" t="s">
        <v>589</v>
      </c>
      <c r="C92">
        <v>0</v>
      </c>
      <c r="D92">
        <v>0</v>
      </c>
    </row>
    <row r="93" spans="1:4" x14ac:dyDescent="0.3">
      <c r="A93" t="s">
        <v>590</v>
      </c>
      <c r="B93" t="s">
        <v>591</v>
      </c>
      <c r="C93">
        <v>0</v>
      </c>
      <c r="D93">
        <v>0</v>
      </c>
    </row>
    <row r="94" spans="1:4" x14ac:dyDescent="0.3">
      <c r="A94" t="s">
        <v>592</v>
      </c>
      <c r="B94" t="s">
        <v>593</v>
      </c>
      <c r="C94">
        <v>0</v>
      </c>
      <c r="D94">
        <v>0</v>
      </c>
    </row>
    <row r="95" spans="1:4" x14ac:dyDescent="0.3">
      <c r="A95" t="s">
        <v>594</v>
      </c>
      <c r="B95" t="s">
        <v>595</v>
      </c>
      <c r="C95">
        <v>0</v>
      </c>
      <c r="D95">
        <v>0</v>
      </c>
    </row>
    <row r="96" spans="1:4" x14ac:dyDescent="0.3">
      <c r="A96" t="s">
        <v>596</v>
      </c>
      <c r="B96" t="s">
        <v>597</v>
      </c>
      <c r="C96">
        <v>0</v>
      </c>
      <c r="D96">
        <v>0</v>
      </c>
    </row>
    <row r="97" spans="1:4" x14ac:dyDescent="0.3">
      <c r="A97" t="s">
        <v>598</v>
      </c>
      <c r="B97" t="s">
        <v>599</v>
      </c>
      <c r="C97">
        <v>24983.75</v>
      </c>
      <c r="D97">
        <v>3</v>
      </c>
    </row>
    <row r="98" spans="1:4" x14ac:dyDescent="0.3">
      <c r="A98" t="s">
        <v>600</v>
      </c>
      <c r="B98" t="s">
        <v>601</v>
      </c>
      <c r="C98">
        <v>0</v>
      </c>
      <c r="D98">
        <v>0</v>
      </c>
    </row>
    <row r="99" spans="1:4" x14ac:dyDescent="0.3">
      <c r="A99" t="s">
        <v>602</v>
      </c>
      <c r="B99" t="s">
        <v>603</v>
      </c>
      <c r="C99">
        <v>0</v>
      </c>
      <c r="D99">
        <v>0</v>
      </c>
    </row>
    <row r="100" spans="1:4" x14ac:dyDescent="0.3">
      <c r="A100" t="s">
        <v>604</v>
      </c>
      <c r="B100" t="s">
        <v>605</v>
      </c>
      <c r="C100">
        <v>869112</v>
      </c>
      <c r="D100">
        <v>3</v>
      </c>
    </row>
    <row r="101" spans="1:4" x14ac:dyDescent="0.3">
      <c r="A101" t="s">
        <v>606</v>
      </c>
      <c r="B101" t="s">
        <v>607</v>
      </c>
      <c r="C101">
        <v>0</v>
      </c>
      <c r="D101">
        <v>0</v>
      </c>
    </row>
    <row r="102" spans="1:4" x14ac:dyDescent="0.3">
      <c r="A102" t="s">
        <v>608</v>
      </c>
      <c r="B102" t="s">
        <v>609</v>
      </c>
      <c r="C102">
        <v>0</v>
      </c>
      <c r="D102">
        <v>0</v>
      </c>
    </row>
    <row r="103" spans="1:4" x14ac:dyDescent="0.3">
      <c r="A103" t="s">
        <v>610</v>
      </c>
      <c r="B103" t="s">
        <v>611</v>
      </c>
      <c r="C103">
        <v>0</v>
      </c>
      <c r="D103">
        <v>0</v>
      </c>
    </row>
    <row r="104" spans="1:4" x14ac:dyDescent="0.3">
      <c r="A104" t="s">
        <v>612</v>
      </c>
      <c r="B104" t="s">
        <v>613</v>
      </c>
      <c r="C104">
        <v>0</v>
      </c>
      <c r="D104">
        <v>0</v>
      </c>
    </row>
    <row r="105" spans="1:4" x14ac:dyDescent="0.3">
      <c r="A105" t="s">
        <v>614</v>
      </c>
      <c r="B105" t="s">
        <v>615</v>
      </c>
      <c r="C105">
        <v>0</v>
      </c>
      <c r="D105">
        <v>0</v>
      </c>
    </row>
    <row r="106" spans="1:4" x14ac:dyDescent="0.3">
      <c r="A106" t="s">
        <v>616</v>
      </c>
      <c r="B106" t="s">
        <v>617</v>
      </c>
      <c r="C106">
        <v>0</v>
      </c>
      <c r="D106">
        <v>0</v>
      </c>
    </row>
    <row r="107" spans="1:4" x14ac:dyDescent="0.3">
      <c r="A107" t="s">
        <v>618</v>
      </c>
      <c r="B107" t="s">
        <v>619</v>
      </c>
      <c r="C107">
        <v>0</v>
      </c>
      <c r="D107">
        <v>0</v>
      </c>
    </row>
    <row r="108" spans="1:4" x14ac:dyDescent="0.3">
      <c r="A108" t="s">
        <v>620</v>
      </c>
      <c r="B108" t="s">
        <v>621</v>
      </c>
      <c r="C108">
        <v>0</v>
      </c>
      <c r="D108">
        <v>0</v>
      </c>
    </row>
    <row r="109" spans="1:4" x14ac:dyDescent="0.3">
      <c r="A109" t="s">
        <v>622</v>
      </c>
      <c r="B109" t="s">
        <v>623</v>
      </c>
      <c r="C109">
        <v>0</v>
      </c>
      <c r="D109">
        <v>0</v>
      </c>
    </row>
    <row r="110" spans="1:4" x14ac:dyDescent="0.3">
      <c r="A110" t="s">
        <v>624</v>
      </c>
      <c r="B110" t="s">
        <v>625</v>
      </c>
      <c r="C110">
        <v>0</v>
      </c>
      <c r="D110">
        <v>0</v>
      </c>
    </row>
    <row r="111" spans="1:4" x14ac:dyDescent="0.3">
      <c r="A111" t="s">
        <v>626</v>
      </c>
      <c r="B111" t="s">
        <v>627</v>
      </c>
      <c r="C111">
        <v>0</v>
      </c>
      <c r="D111">
        <v>0</v>
      </c>
    </row>
    <row r="112" spans="1:4" x14ac:dyDescent="0.3">
      <c r="A112" t="s">
        <v>628</v>
      </c>
      <c r="B112" t="s">
        <v>629</v>
      </c>
      <c r="C112">
        <v>0</v>
      </c>
      <c r="D112">
        <v>0</v>
      </c>
    </row>
    <row r="113" spans="1:4" x14ac:dyDescent="0.3">
      <c r="A113" t="s">
        <v>630</v>
      </c>
      <c r="B113" t="s">
        <v>631</v>
      </c>
      <c r="C113">
        <v>0</v>
      </c>
      <c r="D113">
        <v>0</v>
      </c>
    </row>
    <row r="114" spans="1:4" x14ac:dyDescent="0.3">
      <c r="A114" t="s">
        <v>632</v>
      </c>
      <c r="B114" t="s">
        <v>633</v>
      </c>
      <c r="C114">
        <v>4520000</v>
      </c>
      <c r="D114">
        <v>3</v>
      </c>
    </row>
    <row r="115" spans="1:4" x14ac:dyDescent="0.3">
      <c r="A115" t="s">
        <v>634</v>
      </c>
      <c r="B115" t="s">
        <v>635</v>
      </c>
      <c r="C115">
        <v>0</v>
      </c>
      <c r="D115">
        <v>0</v>
      </c>
    </row>
    <row r="116" spans="1:4" x14ac:dyDescent="0.3">
      <c r="A116" t="s">
        <v>636</v>
      </c>
      <c r="B116" t="s">
        <v>637</v>
      </c>
      <c r="C116">
        <v>0</v>
      </c>
      <c r="D116">
        <v>0</v>
      </c>
    </row>
    <row r="117" spans="1:4" x14ac:dyDescent="0.3">
      <c r="A117" t="s">
        <v>638</v>
      </c>
      <c r="B117" t="s">
        <v>639</v>
      </c>
      <c r="C117">
        <v>0</v>
      </c>
      <c r="D117">
        <v>0</v>
      </c>
    </row>
    <row r="118" spans="1:4" x14ac:dyDescent="0.3">
      <c r="A118" t="s">
        <v>640</v>
      </c>
      <c r="B118" t="s">
        <v>641</v>
      </c>
      <c r="C118">
        <v>0</v>
      </c>
      <c r="D118">
        <v>0</v>
      </c>
    </row>
    <row r="119" spans="1:4" x14ac:dyDescent="0.3">
      <c r="A119" t="s">
        <v>642</v>
      </c>
      <c r="B119" t="s">
        <v>643</v>
      </c>
      <c r="C119">
        <v>336691.4</v>
      </c>
      <c r="D119">
        <v>3</v>
      </c>
    </row>
    <row r="120" spans="1:4" x14ac:dyDescent="0.3">
      <c r="A120" t="s">
        <v>644</v>
      </c>
      <c r="B120" t="s">
        <v>246</v>
      </c>
      <c r="C120">
        <v>170262.5</v>
      </c>
      <c r="D120">
        <v>3</v>
      </c>
    </row>
    <row r="121" spans="1:4" x14ac:dyDescent="0.3">
      <c r="A121" t="s">
        <v>645</v>
      </c>
      <c r="B121" t="s">
        <v>646</v>
      </c>
      <c r="C121">
        <v>0</v>
      </c>
      <c r="D121">
        <v>0</v>
      </c>
    </row>
    <row r="122" spans="1:4" x14ac:dyDescent="0.3">
      <c r="A122" t="s">
        <v>647</v>
      </c>
      <c r="B122" t="s">
        <v>648</v>
      </c>
      <c r="C122">
        <v>0</v>
      </c>
      <c r="D122">
        <v>0</v>
      </c>
    </row>
    <row r="123" spans="1:4" x14ac:dyDescent="0.3">
      <c r="A123" t="s">
        <v>649</v>
      </c>
      <c r="B123" t="s">
        <v>650</v>
      </c>
      <c r="C123">
        <v>42029.5</v>
      </c>
      <c r="D123">
        <v>3</v>
      </c>
    </row>
    <row r="124" spans="1:4" x14ac:dyDescent="0.3">
      <c r="A124" t="s">
        <v>651</v>
      </c>
      <c r="B124" t="s">
        <v>652</v>
      </c>
      <c r="C124">
        <v>0</v>
      </c>
      <c r="D124">
        <v>1</v>
      </c>
    </row>
    <row r="125" spans="1:4" x14ac:dyDescent="0.3">
      <c r="A125" t="s">
        <v>653</v>
      </c>
      <c r="B125" t="s">
        <v>654</v>
      </c>
      <c r="C125">
        <v>0</v>
      </c>
      <c r="D125">
        <v>0</v>
      </c>
    </row>
    <row r="126" spans="1:4" x14ac:dyDescent="0.3">
      <c r="A126" t="s">
        <v>655</v>
      </c>
      <c r="B126" t="s">
        <v>656</v>
      </c>
      <c r="C126">
        <v>0</v>
      </c>
      <c r="D126">
        <v>0</v>
      </c>
    </row>
    <row r="127" spans="1:4" x14ac:dyDescent="0.3">
      <c r="A127" t="s">
        <v>657</v>
      </c>
      <c r="B127" t="s">
        <v>658</v>
      </c>
      <c r="C127">
        <v>0</v>
      </c>
      <c r="D127">
        <v>0</v>
      </c>
    </row>
    <row r="128" spans="1:4" x14ac:dyDescent="0.3">
      <c r="A128" t="s">
        <v>659</v>
      </c>
      <c r="B128" t="s">
        <v>660</v>
      </c>
      <c r="C128">
        <v>0</v>
      </c>
      <c r="D128">
        <v>0</v>
      </c>
    </row>
    <row r="129" spans="1:4" x14ac:dyDescent="0.3">
      <c r="A129" t="s">
        <v>661</v>
      </c>
      <c r="B129" t="s">
        <v>662</v>
      </c>
      <c r="C129">
        <v>0</v>
      </c>
      <c r="D129">
        <v>0</v>
      </c>
    </row>
    <row r="130" spans="1:4" x14ac:dyDescent="0.3">
      <c r="A130" t="s">
        <v>663</v>
      </c>
      <c r="B130" t="s">
        <v>664</v>
      </c>
      <c r="C130">
        <v>0</v>
      </c>
      <c r="D130">
        <v>0</v>
      </c>
    </row>
    <row r="131" spans="1:4" x14ac:dyDescent="0.3">
      <c r="A131" t="s">
        <v>665</v>
      </c>
      <c r="B131" t="s">
        <v>666</v>
      </c>
      <c r="C131">
        <v>0.17</v>
      </c>
      <c r="D131">
        <v>3</v>
      </c>
    </row>
    <row r="132" spans="1:4" x14ac:dyDescent="0.3">
      <c r="A132" t="s">
        <v>667</v>
      </c>
      <c r="B132" t="s">
        <v>668</v>
      </c>
      <c r="C132">
        <v>0</v>
      </c>
      <c r="D132">
        <v>0</v>
      </c>
    </row>
    <row r="133" spans="1:4" x14ac:dyDescent="0.3">
      <c r="A133" t="s">
        <v>669</v>
      </c>
      <c r="B133" t="s">
        <v>670</v>
      </c>
      <c r="C133">
        <v>0</v>
      </c>
      <c r="D133">
        <v>0</v>
      </c>
    </row>
    <row r="134" spans="1:4" x14ac:dyDescent="0.3">
      <c r="A134" t="s">
        <v>671</v>
      </c>
      <c r="B134" t="s">
        <v>672</v>
      </c>
      <c r="C134">
        <v>0</v>
      </c>
      <c r="D134">
        <v>0</v>
      </c>
    </row>
    <row r="135" spans="1:4" x14ac:dyDescent="0.3">
      <c r="A135" t="s">
        <v>673</v>
      </c>
      <c r="B135" t="s">
        <v>674</v>
      </c>
      <c r="C135">
        <v>0</v>
      </c>
      <c r="D135">
        <v>0</v>
      </c>
    </row>
    <row r="136" spans="1:4" x14ac:dyDescent="0.3">
      <c r="A136" t="s">
        <v>675</v>
      </c>
      <c r="B136" t="s">
        <v>676</v>
      </c>
      <c r="C136">
        <v>0</v>
      </c>
      <c r="D136">
        <v>0</v>
      </c>
    </row>
    <row r="137" spans="1:4" x14ac:dyDescent="0.3">
      <c r="A137" t="s">
        <v>677</v>
      </c>
      <c r="B137" t="s">
        <v>678</v>
      </c>
      <c r="C137">
        <v>2851392.76</v>
      </c>
      <c r="D137">
        <v>3</v>
      </c>
    </row>
    <row r="138" spans="1:4" x14ac:dyDescent="0.3">
      <c r="A138" t="s">
        <v>679</v>
      </c>
      <c r="B138" t="s">
        <v>680</v>
      </c>
      <c r="C138">
        <v>0</v>
      </c>
      <c r="D138">
        <v>0</v>
      </c>
    </row>
    <row r="139" spans="1:4" x14ac:dyDescent="0.3">
      <c r="A139" t="s">
        <v>681</v>
      </c>
      <c r="B139" t="s">
        <v>682</v>
      </c>
      <c r="C139">
        <v>0</v>
      </c>
      <c r="D139">
        <v>0</v>
      </c>
    </row>
    <row r="140" spans="1:4" x14ac:dyDescent="0.3">
      <c r="A140" t="s">
        <v>683</v>
      </c>
      <c r="B140" t="s">
        <v>684</v>
      </c>
      <c r="C140">
        <v>0</v>
      </c>
      <c r="D140">
        <v>2</v>
      </c>
    </row>
    <row r="141" spans="1:4" x14ac:dyDescent="0.3">
      <c r="A141" t="s">
        <v>685</v>
      </c>
      <c r="B141" t="s">
        <v>686</v>
      </c>
      <c r="C141">
        <v>0</v>
      </c>
      <c r="D141">
        <v>0</v>
      </c>
    </row>
    <row r="142" spans="1:4" x14ac:dyDescent="0.3">
      <c r="A142" t="s">
        <v>687</v>
      </c>
      <c r="B142" t="s">
        <v>688</v>
      </c>
      <c r="C142">
        <v>0</v>
      </c>
      <c r="D142">
        <v>0</v>
      </c>
    </row>
    <row r="143" spans="1:4" x14ac:dyDescent="0.3">
      <c r="A143" t="s">
        <v>689</v>
      </c>
      <c r="B143" t="s">
        <v>690</v>
      </c>
      <c r="C143">
        <v>0</v>
      </c>
      <c r="D143">
        <v>0</v>
      </c>
    </row>
    <row r="144" spans="1:4" x14ac:dyDescent="0.3">
      <c r="A144" t="s">
        <v>691</v>
      </c>
      <c r="B144" t="s">
        <v>692</v>
      </c>
      <c r="C144">
        <v>0</v>
      </c>
      <c r="D144">
        <v>0</v>
      </c>
    </row>
    <row r="145" spans="1:4" x14ac:dyDescent="0.3">
      <c r="A145" t="s">
        <v>693</v>
      </c>
      <c r="B145" t="s">
        <v>694</v>
      </c>
      <c r="C145">
        <v>0</v>
      </c>
      <c r="D145">
        <v>0</v>
      </c>
    </row>
    <row r="146" spans="1:4" x14ac:dyDescent="0.3">
      <c r="A146" t="s">
        <v>695</v>
      </c>
      <c r="B146" t="s">
        <v>696</v>
      </c>
      <c r="C146">
        <v>0</v>
      </c>
      <c r="D146">
        <v>0</v>
      </c>
    </row>
    <row r="147" spans="1:4" x14ac:dyDescent="0.3">
      <c r="A147" t="s">
        <v>697</v>
      </c>
      <c r="B147" t="s">
        <v>698</v>
      </c>
      <c r="C147">
        <v>0</v>
      </c>
      <c r="D147">
        <v>0</v>
      </c>
    </row>
    <row r="148" spans="1:4" x14ac:dyDescent="0.3">
      <c r="A148" t="s">
        <v>699</v>
      </c>
      <c r="B148" t="s">
        <v>700</v>
      </c>
      <c r="C148">
        <v>4344881.5999999996</v>
      </c>
      <c r="D148">
        <v>3</v>
      </c>
    </row>
    <row r="149" spans="1:4" x14ac:dyDescent="0.3">
      <c r="A149" t="s">
        <v>701</v>
      </c>
      <c r="B149" t="s">
        <v>702</v>
      </c>
      <c r="C149">
        <v>0</v>
      </c>
      <c r="D149">
        <v>0</v>
      </c>
    </row>
    <row r="150" spans="1:4" x14ac:dyDescent="0.3">
      <c r="A150" t="s">
        <v>703</v>
      </c>
      <c r="B150" t="s">
        <v>704</v>
      </c>
      <c r="C150">
        <v>0</v>
      </c>
      <c r="D150">
        <v>0</v>
      </c>
    </row>
    <row r="151" spans="1:4" x14ac:dyDescent="0.3">
      <c r="A151" t="s">
        <v>705</v>
      </c>
      <c r="B151" t="s">
        <v>706</v>
      </c>
      <c r="C151">
        <v>0.09</v>
      </c>
      <c r="D151">
        <v>3</v>
      </c>
    </row>
    <row r="152" spans="1:4" x14ac:dyDescent="0.3">
      <c r="A152" t="s">
        <v>707</v>
      </c>
      <c r="B152" t="s">
        <v>708</v>
      </c>
      <c r="C152">
        <v>0</v>
      </c>
      <c r="D152">
        <v>0</v>
      </c>
    </row>
    <row r="153" spans="1:4" x14ac:dyDescent="0.3">
      <c r="A153" t="s">
        <v>709</v>
      </c>
      <c r="B153" t="s">
        <v>710</v>
      </c>
      <c r="C153">
        <v>0</v>
      </c>
      <c r="D153">
        <v>0</v>
      </c>
    </row>
    <row r="154" spans="1:4" x14ac:dyDescent="0.3">
      <c r="A154" t="s">
        <v>711</v>
      </c>
      <c r="B154" t="s">
        <v>712</v>
      </c>
      <c r="C154">
        <v>1848470.91</v>
      </c>
      <c r="D154">
        <v>3</v>
      </c>
    </row>
    <row r="155" spans="1:4" x14ac:dyDescent="0.3">
      <c r="A155" t="s">
        <v>713</v>
      </c>
      <c r="B155" t="s">
        <v>714</v>
      </c>
      <c r="C155">
        <v>1310436.25</v>
      </c>
      <c r="D155">
        <v>3</v>
      </c>
    </row>
    <row r="156" spans="1:4" x14ac:dyDescent="0.3">
      <c r="A156" t="s">
        <v>715</v>
      </c>
      <c r="B156" t="s">
        <v>716</v>
      </c>
      <c r="C156">
        <v>0</v>
      </c>
      <c r="D156">
        <v>0</v>
      </c>
    </row>
    <row r="157" spans="1:4" x14ac:dyDescent="0.3">
      <c r="A157" t="s">
        <v>717</v>
      </c>
      <c r="B157" t="s">
        <v>718</v>
      </c>
      <c r="C157">
        <v>0</v>
      </c>
      <c r="D157">
        <v>0</v>
      </c>
    </row>
    <row r="158" spans="1:4" x14ac:dyDescent="0.3">
      <c r="A158" t="s">
        <v>719</v>
      </c>
      <c r="B158" t="s">
        <v>720</v>
      </c>
      <c r="C158">
        <v>0</v>
      </c>
      <c r="D158">
        <v>0</v>
      </c>
    </row>
    <row r="159" spans="1:4" x14ac:dyDescent="0.3">
      <c r="A159" t="s">
        <v>721</v>
      </c>
      <c r="B159" t="s">
        <v>722</v>
      </c>
      <c r="C159">
        <v>0</v>
      </c>
      <c r="D159">
        <v>0</v>
      </c>
    </row>
    <row r="160" spans="1:4" x14ac:dyDescent="0.3">
      <c r="A160" t="s">
        <v>723</v>
      </c>
      <c r="B160" t="s">
        <v>724</v>
      </c>
      <c r="C160">
        <v>0</v>
      </c>
      <c r="D160">
        <v>0</v>
      </c>
    </row>
    <row r="161" spans="1:4" x14ac:dyDescent="0.3">
      <c r="A161" t="s">
        <v>725</v>
      </c>
      <c r="B161" t="s">
        <v>726</v>
      </c>
      <c r="C161">
        <v>0</v>
      </c>
      <c r="D161">
        <v>0</v>
      </c>
    </row>
    <row r="162" spans="1:4" x14ac:dyDescent="0.3">
      <c r="A162" t="s">
        <v>727</v>
      </c>
      <c r="B162" t="s">
        <v>728</v>
      </c>
      <c r="C162">
        <v>0</v>
      </c>
      <c r="D162">
        <v>1</v>
      </c>
    </row>
    <row r="163" spans="1:4" x14ac:dyDescent="0.3">
      <c r="A163" t="s">
        <v>729</v>
      </c>
      <c r="B163" t="s">
        <v>730</v>
      </c>
      <c r="C163">
        <v>0</v>
      </c>
      <c r="D163">
        <v>0</v>
      </c>
    </row>
    <row r="164" spans="1:4" x14ac:dyDescent="0.3">
      <c r="A164" t="s">
        <v>731</v>
      </c>
      <c r="B164" t="s">
        <v>732</v>
      </c>
      <c r="C164">
        <v>0</v>
      </c>
      <c r="D164">
        <v>0</v>
      </c>
    </row>
    <row r="165" spans="1:4" x14ac:dyDescent="0.3">
      <c r="A165" t="s">
        <v>733</v>
      </c>
      <c r="B165" t="s">
        <v>734</v>
      </c>
      <c r="C165">
        <v>0</v>
      </c>
      <c r="D165">
        <v>0</v>
      </c>
    </row>
    <row r="166" spans="1:4" x14ac:dyDescent="0.3">
      <c r="A166" t="s">
        <v>735</v>
      </c>
      <c r="B166" t="s">
        <v>736</v>
      </c>
      <c r="C166">
        <v>0</v>
      </c>
      <c r="D166">
        <v>0</v>
      </c>
    </row>
    <row r="167" spans="1:4" x14ac:dyDescent="0.3">
      <c r="A167" t="s">
        <v>737</v>
      </c>
      <c r="B167" t="s">
        <v>738</v>
      </c>
      <c r="C167">
        <v>0</v>
      </c>
      <c r="D167">
        <v>0</v>
      </c>
    </row>
    <row r="168" spans="1:4" x14ac:dyDescent="0.3">
      <c r="A168" t="s">
        <v>739</v>
      </c>
      <c r="B168" t="s">
        <v>740</v>
      </c>
      <c r="C168">
        <v>0</v>
      </c>
      <c r="D168">
        <v>0</v>
      </c>
    </row>
    <row r="169" spans="1:4" x14ac:dyDescent="0.3">
      <c r="A169" t="s">
        <v>741</v>
      </c>
      <c r="B169" t="s">
        <v>742</v>
      </c>
      <c r="C169">
        <v>0</v>
      </c>
      <c r="D169">
        <v>0</v>
      </c>
    </row>
    <row r="170" spans="1:4" x14ac:dyDescent="0.3">
      <c r="A170" t="s">
        <v>743</v>
      </c>
      <c r="B170" t="s">
        <v>744</v>
      </c>
      <c r="C170">
        <v>0</v>
      </c>
      <c r="D170">
        <v>1</v>
      </c>
    </row>
    <row r="171" spans="1:4" x14ac:dyDescent="0.3">
      <c r="A171" t="s">
        <v>745</v>
      </c>
      <c r="B171" t="s">
        <v>746</v>
      </c>
      <c r="C171">
        <v>0</v>
      </c>
      <c r="D171">
        <v>0</v>
      </c>
    </row>
    <row r="172" spans="1:4" x14ac:dyDescent="0.3">
      <c r="A172" t="s">
        <v>747</v>
      </c>
      <c r="B172" t="s">
        <v>748</v>
      </c>
      <c r="C172">
        <v>0</v>
      </c>
      <c r="D172">
        <v>0</v>
      </c>
    </row>
    <row r="173" spans="1:4" x14ac:dyDescent="0.3">
      <c r="A173" t="s">
        <v>749</v>
      </c>
      <c r="B173" t="s">
        <v>750</v>
      </c>
      <c r="C173">
        <v>0</v>
      </c>
      <c r="D173">
        <v>0</v>
      </c>
    </row>
    <row r="174" spans="1:4" x14ac:dyDescent="0.3">
      <c r="A174" t="s">
        <v>751</v>
      </c>
      <c r="B174" t="s">
        <v>752</v>
      </c>
      <c r="C174">
        <v>0</v>
      </c>
      <c r="D174">
        <v>0</v>
      </c>
    </row>
    <row r="175" spans="1:4" x14ac:dyDescent="0.3">
      <c r="A175" t="s">
        <v>753</v>
      </c>
      <c r="B175" t="s">
        <v>754</v>
      </c>
      <c r="C175">
        <v>0</v>
      </c>
      <c r="D175">
        <v>0</v>
      </c>
    </row>
    <row r="176" spans="1:4" x14ac:dyDescent="0.3">
      <c r="A176" t="s">
        <v>755</v>
      </c>
      <c r="B176" t="s">
        <v>756</v>
      </c>
      <c r="C176">
        <v>0</v>
      </c>
      <c r="D176">
        <v>0</v>
      </c>
    </row>
    <row r="177" spans="1:4" x14ac:dyDescent="0.3">
      <c r="A177" t="s">
        <v>757</v>
      </c>
      <c r="B177" t="s">
        <v>758</v>
      </c>
      <c r="C177">
        <v>0</v>
      </c>
      <c r="D177">
        <v>0</v>
      </c>
    </row>
    <row r="178" spans="1:4" x14ac:dyDescent="0.3">
      <c r="A178" t="s">
        <v>759</v>
      </c>
      <c r="B178" t="s">
        <v>760</v>
      </c>
      <c r="C178">
        <v>0</v>
      </c>
      <c r="D178">
        <v>0</v>
      </c>
    </row>
    <row r="179" spans="1:4" x14ac:dyDescent="0.3">
      <c r="A179" t="s">
        <v>761</v>
      </c>
      <c r="B179" t="s">
        <v>762</v>
      </c>
      <c r="C179">
        <v>0</v>
      </c>
      <c r="D179">
        <v>0</v>
      </c>
    </row>
    <row r="180" spans="1:4" x14ac:dyDescent="0.3">
      <c r="A180" t="s">
        <v>763</v>
      </c>
      <c r="B180" t="s">
        <v>764</v>
      </c>
      <c r="C180">
        <v>0</v>
      </c>
      <c r="D180">
        <v>0</v>
      </c>
    </row>
    <row r="181" spans="1:4" x14ac:dyDescent="0.3">
      <c r="A181" t="s">
        <v>765</v>
      </c>
      <c r="B181" t="s">
        <v>766</v>
      </c>
      <c r="C181">
        <v>0</v>
      </c>
      <c r="D181">
        <v>0</v>
      </c>
    </row>
    <row r="182" spans="1:4" x14ac:dyDescent="0.3">
      <c r="A182" t="s">
        <v>767</v>
      </c>
      <c r="B182" t="s">
        <v>768</v>
      </c>
      <c r="C182">
        <v>0</v>
      </c>
      <c r="D182">
        <v>0</v>
      </c>
    </row>
    <row r="183" spans="1:4" x14ac:dyDescent="0.3">
      <c r="A183" t="s">
        <v>769</v>
      </c>
      <c r="B183" t="s">
        <v>770</v>
      </c>
      <c r="C183">
        <v>0</v>
      </c>
      <c r="D183">
        <v>0</v>
      </c>
    </row>
    <row r="184" spans="1:4" x14ac:dyDescent="0.3">
      <c r="A184" t="s">
        <v>771</v>
      </c>
      <c r="B184" t="s">
        <v>772</v>
      </c>
      <c r="C184">
        <v>0</v>
      </c>
      <c r="D184">
        <v>0</v>
      </c>
    </row>
    <row r="185" spans="1:4" x14ac:dyDescent="0.3">
      <c r="A185" t="s">
        <v>773</v>
      </c>
      <c r="B185" t="s">
        <v>774</v>
      </c>
      <c r="C185">
        <v>0</v>
      </c>
      <c r="D185">
        <v>0</v>
      </c>
    </row>
    <row r="186" spans="1:4" x14ac:dyDescent="0.3">
      <c r="A186" t="s">
        <v>775</v>
      </c>
      <c r="B186" t="s">
        <v>776</v>
      </c>
      <c r="C186">
        <v>0</v>
      </c>
      <c r="D186">
        <v>0</v>
      </c>
    </row>
    <row r="187" spans="1:4" x14ac:dyDescent="0.3">
      <c r="A187" t="s">
        <v>777</v>
      </c>
      <c r="B187" t="s">
        <v>778</v>
      </c>
      <c r="C187">
        <v>0</v>
      </c>
      <c r="D187">
        <v>0</v>
      </c>
    </row>
    <row r="188" spans="1:4" x14ac:dyDescent="0.3">
      <c r="A188" t="s">
        <v>779</v>
      </c>
      <c r="B188" t="s">
        <v>780</v>
      </c>
      <c r="C188">
        <v>0</v>
      </c>
      <c r="D188">
        <v>0</v>
      </c>
    </row>
    <row r="189" spans="1:4" x14ac:dyDescent="0.3">
      <c r="A189" t="s">
        <v>781</v>
      </c>
      <c r="B189" t="s">
        <v>782</v>
      </c>
      <c r="C189">
        <v>0</v>
      </c>
      <c r="D189">
        <v>0</v>
      </c>
    </row>
    <row r="190" spans="1:4" x14ac:dyDescent="0.3">
      <c r="A190" t="s">
        <v>783</v>
      </c>
      <c r="B190" t="s">
        <v>784</v>
      </c>
      <c r="C190">
        <v>0</v>
      </c>
      <c r="D190">
        <v>1</v>
      </c>
    </row>
    <row r="191" spans="1:4" x14ac:dyDescent="0.3">
      <c r="A191" t="s">
        <v>785</v>
      </c>
      <c r="B191" t="s">
        <v>786</v>
      </c>
      <c r="C191">
        <v>0</v>
      </c>
      <c r="D191">
        <v>0</v>
      </c>
    </row>
    <row r="192" spans="1:4" x14ac:dyDescent="0.3">
      <c r="A192" t="s">
        <v>787</v>
      </c>
      <c r="B192" t="s">
        <v>788</v>
      </c>
      <c r="C192">
        <v>2198731.39</v>
      </c>
      <c r="D192">
        <v>3</v>
      </c>
    </row>
    <row r="193" spans="1:4" x14ac:dyDescent="0.3">
      <c r="A193" t="s">
        <v>789</v>
      </c>
      <c r="B193" t="s">
        <v>790</v>
      </c>
      <c r="C193">
        <v>0</v>
      </c>
      <c r="D193">
        <v>0</v>
      </c>
    </row>
    <row r="194" spans="1:4" x14ac:dyDescent="0.3">
      <c r="A194" t="s">
        <v>791</v>
      </c>
      <c r="B194" t="s">
        <v>792</v>
      </c>
      <c r="C194">
        <v>0</v>
      </c>
      <c r="D194">
        <v>0</v>
      </c>
    </row>
    <row r="195" spans="1:4" x14ac:dyDescent="0.3">
      <c r="A195" t="s">
        <v>793</v>
      </c>
      <c r="B195" t="s">
        <v>794</v>
      </c>
      <c r="C195">
        <v>0</v>
      </c>
      <c r="D195">
        <v>0</v>
      </c>
    </row>
    <row r="196" spans="1:4" x14ac:dyDescent="0.3">
      <c r="A196" t="s">
        <v>795</v>
      </c>
      <c r="B196" t="s">
        <v>796</v>
      </c>
      <c r="C196">
        <v>0</v>
      </c>
      <c r="D196">
        <v>0</v>
      </c>
    </row>
    <row r="197" spans="1:4" x14ac:dyDescent="0.3">
      <c r="A197" t="s">
        <v>797</v>
      </c>
      <c r="B197" t="s">
        <v>798</v>
      </c>
      <c r="C197">
        <v>0</v>
      </c>
      <c r="D197">
        <v>0</v>
      </c>
    </row>
    <row r="198" spans="1:4" x14ac:dyDescent="0.3">
      <c r="A198" t="s">
        <v>799</v>
      </c>
      <c r="B198" t="s">
        <v>800</v>
      </c>
      <c r="C198">
        <v>0</v>
      </c>
      <c r="D198">
        <v>0</v>
      </c>
    </row>
    <row r="199" spans="1:4" x14ac:dyDescent="0.3">
      <c r="A199" t="s">
        <v>801</v>
      </c>
      <c r="B199" t="s">
        <v>802</v>
      </c>
      <c r="C199">
        <v>0</v>
      </c>
      <c r="D199">
        <v>0</v>
      </c>
    </row>
    <row r="200" spans="1:4" x14ac:dyDescent="0.3">
      <c r="A200" t="s">
        <v>803</v>
      </c>
      <c r="B200" t="s">
        <v>804</v>
      </c>
      <c r="C200">
        <v>0</v>
      </c>
      <c r="D200">
        <v>0</v>
      </c>
    </row>
    <row r="201" spans="1:4" x14ac:dyDescent="0.3">
      <c r="A201" t="s">
        <v>805</v>
      </c>
      <c r="B201" t="s">
        <v>806</v>
      </c>
      <c r="C201">
        <v>0</v>
      </c>
      <c r="D201">
        <v>0</v>
      </c>
    </row>
    <row r="202" spans="1:4" x14ac:dyDescent="0.3">
      <c r="A202" t="s">
        <v>807</v>
      </c>
      <c r="B202" t="s">
        <v>808</v>
      </c>
      <c r="C202">
        <v>0</v>
      </c>
      <c r="D202">
        <v>0</v>
      </c>
    </row>
    <row r="203" spans="1:4" x14ac:dyDescent="0.3">
      <c r="A203" t="s">
        <v>809</v>
      </c>
      <c r="B203" t="s">
        <v>810</v>
      </c>
      <c r="C203">
        <v>0</v>
      </c>
      <c r="D203">
        <v>0</v>
      </c>
    </row>
    <row r="204" spans="1:4" x14ac:dyDescent="0.3">
      <c r="A204" t="s">
        <v>811</v>
      </c>
      <c r="B204" t="s">
        <v>812</v>
      </c>
      <c r="C204">
        <v>0</v>
      </c>
      <c r="D204">
        <v>0</v>
      </c>
    </row>
    <row r="205" spans="1:4" x14ac:dyDescent="0.3">
      <c r="A205" t="s">
        <v>813</v>
      </c>
      <c r="B205" t="s">
        <v>814</v>
      </c>
      <c r="C205">
        <v>0</v>
      </c>
      <c r="D205">
        <v>0</v>
      </c>
    </row>
    <row r="206" spans="1:4" x14ac:dyDescent="0.3">
      <c r="A206" t="s">
        <v>815</v>
      </c>
      <c r="B206" t="s">
        <v>816</v>
      </c>
      <c r="C206">
        <v>0</v>
      </c>
      <c r="D206">
        <v>0</v>
      </c>
    </row>
    <row r="207" spans="1:4" x14ac:dyDescent="0.3">
      <c r="A207" t="s">
        <v>817</v>
      </c>
      <c r="B207" t="s">
        <v>818</v>
      </c>
      <c r="C207">
        <v>0</v>
      </c>
      <c r="D207">
        <v>0</v>
      </c>
    </row>
    <row r="208" spans="1:4" x14ac:dyDescent="0.3">
      <c r="A208" t="s">
        <v>819</v>
      </c>
      <c r="B208" t="s">
        <v>820</v>
      </c>
      <c r="C208">
        <v>0</v>
      </c>
      <c r="D208">
        <v>0</v>
      </c>
    </row>
    <row r="209" spans="1:4" x14ac:dyDescent="0.3">
      <c r="A209" t="s">
        <v>821</v>
      </c>
      <c r="B209" t="s">
        <v>822</v>
      </c>
      <c r="C209">
        <v>0</v>
      </c>
      <c r="D209">
        <v>0</v>
      </c>
    </row>
    <row r="210" spans="1:4" x14ac:dyDescent="0.3">
      <c r="A210" t="s">
        <v>823</v>
      </c>
      <c r="B210" t="s">
        <v>824</v>
      </c>
      <c r="C210">
        <v>0</v>
      </c>
      <c r="D210">
        <v>0</v>
      </c>
    </row>
    <row r="211" spans="1:4" x14ac:dyDescent="0.3">
      <c r="A211" t="s">
        <v>825</v>
      </c>
      <c r="B211" t="s">
        <v>826</v>
      </c>
      <c r="C211">
        <v>0</v>
      </c>
      <c r="D211">
        <v>0</v>
      </c>
    </row>
    <row r="212" spans="1:4" x14ac:dyDescent="0.3">
      <c r="A212" t="s">
        <v>827</v>
      </c>
      <c r="B212" t="s">
        <v>828</v>
      </c>
      <c r="C212">
        <v>0</v>
      </c>
      <c r="D212">
        <v>0</v>
      </c>
    </row>
    <row r="213" spans="1:4" x14ac:dyDescent="0.3">
      <c r="A213" t="s">
        <v>829</v>
      </c>
      <c r="B213" t="s">
        <v>830</v>
      </c>
      <c r="C213">
        <v>0</v>
      </c>
      <c r="D213">
        <v>0</v>
      </c>
    </row>
    <row r="214" spans="1:4" x14ac:dyDescent="0.3">
      <c r="A214" t="s">
        <v>831</v>
      </c>
      <c r="B214" t="s">
        <v>832</v>
      </c>
      <c r="C214">
        <v>0</v>
      </c>
      <c r="D214">
        <v>0</v>
      </c>
    </row>
    <row r="215" spans="1:4" x14ac:dyDescent="0.3">
      <c r="A215" t="s">
        <v>833</v>
      </c>
      <c r="B215" t="s">
        <v>834</v>
      </c>
      <c r="C215">
        <v>0</v>
      </c>
      <c r="D215">
        <v>0</v>
      </c>
    </row>
    <row r="216" spans="1:4" x14ac:dyDescent="0.3">
      <c r="A216" t="s">
        <v>835</v>
      </c>
      <c r="B216" t="s">
        <v>836</v>
      </c>
      <c r="C216">
        <v>0</v>
      </c>
      <c r="D216">
        <v>0</v>
      </c>
    </row>
    <row r="217" spans="1:4" x14ac:dyDescent="0.3">
      <c r="A217" t="s">
        <v>837</v>
      </c>
      <c r="B217" t="s">
        <v>838</v>
      </c>
      <c r="C217">
        <v>0</v>
      </c>
      <c r="D217">
        <v>0</v>
      </c>
    </row>
    <row r="218" spans="1:4" x14ac:dyDescent="0.3">
      <c r="A218" t="s">
        <v>839</v>
      </c>
      <c r="B218" t="s">
        <v>840</v>
      </c>
      <c r="C218">
        <v>0</v>
      </c>
      <c r="D218">
        <v>0</v>
      </c>
    </row>
    <row r="219" spans="1:4" x14ac:dyDescent="0.3">
      <c r="A219" t="s">
        <v>841</v>
      </c>
      <c r="B219" t="s">
        <v>842</v>
      </c>
      <c r="C219">
        <v>4499524.1399999997</v>
      </c>
      <c r="D219">
        <v>3</v>
      </c>
    </row>
    <row r="220" spans="1:4" x14ac:dyDescent="0.3">
      <c r="A220" t="s">
        <v>843</v>
      </c>
      <c r="B220" t="s">
        <v>844</v>
      </c>
      <c r="C220">
        <v>0</v>
      </c>
      <c r="D220">
        <v>0</v>
      </c>
    </row>
    <row r="221" spans="1:4" x14ac:dyDescent="0.3">
      <c r="A221" t="s">
        <v>845</v>
      </c>
      <c r="B221" t="s">
        <v>846</v>
      </c>
      <c r="C221">
        <v>0</v>
      </c>
      <c r="D221">
        <v>0</v>
      </c>
    </row>
    <row r="222" spans="1:4" x14ac:dyDescent="0.3">
      <c r="A222" t="s">
        <v>847</v>
      </c>
      <c r="B222" t="s">
        <v>848</v>
      </c>
      <c r="C222">
        <v>6820161.5899999999</v>
      </c>
      <c r="D222">
        <v>2</v>
      </c>
    </row>
    <row r="223" spans="1:4" x14ac:dyDescent="0.3">
      <c r="A223" t="s">
        <v>849</v>
      </c>
      <c r="B223" t="s">
        <v>850</v>
      </c>
      <c r="C223">
        <v>0</v>
      </c>
      <c r="D223">
        <v>0</v>
      </c>
    </row>
    <row r="224" spans="1:4" x14ac:dyDescent="0.3">
      <c r="A224" t="s">
        <v>851</v>
      </c>
      <c r="B224" t="s">
        <v>852</v>
      </c>
      <c r="C224">
        <v>0</v>
      </c>
      <c r="D224">
        <v>0</v>
      </c>
    </row>
    <row r="225" spans="1:4" x14ac:dyDescent="0.3">
      <c r="A225" t="s">
        <v>853</v>
      </c>
      <c r="B225" t="s">
        <v>854</v>
      </c>
      <c r="C225">
        <v>0</v>
      </c>
      <c r="D225">
        <v>0</v>
      </c>
    </row>
    <row r="226" spans="1:4" x14ac:dyDescent="0.3">
      <c r="A226" t="s">
        <v>855</v>
      </c>
      <c r="B226" t="s">
        <v>856</v>
      </c>
      <c r="C226">
        <v>0</v>
      </c>
      <c r="D226">
        <v>0</v>
      </c>
    </row>
    <row r="227" spans="1:4" x14ac:dyDescent="0.3">
      <c r="A227" t="s">
        <v>857</v>
      </c>
      <c r="B227" t="s">
        <v>858</v>
      </c>
      <c r="C227">
        <v>0</v>
      </c>
      <c r="D227">
        <v>0</v>
      </c>
    </row>
    <row r="228" spans="1:4" x14ac:dyDescent="0.3">
      <c r="A228" t="s">
        <v>859</v>
      </c>
      <c r="B228" t="s">
        <v>860</v>
      </c>
      <c r="C228">
        <v>0</v>
      </c>
      <c r="D228">
        <v>0</v>
      </c>
    </row>
    <row r="229" spans="1:4" x14ac:dyDescent="0.3">
      <c r="A229" t="s">
        <v>861</v>
      </c>
      <c r="B229" t="s">
        <v>862</v>
      </c>
      <c r="C229">
        <v>602358</v>
      </c>
      <c r="D229">
        <v>3</v>
      </c>
    </row>
    <row r="230" spans="1:4" x14ac:dyDescent="0.3">
      <c r="A230" t="s">
        <v>863</v>
      </c>
      <c r="B230" t="s">
        <v>864</v>
      </c>
      <c r="C230">
        <v>0</v>
      </c>
      <c r="D230">
        <v>0</v>
      </c>
    </row>
    <row r="231" spans="1:4" x14ac:dyDescent="0.3">
      <c r="A231" t="s">
        <v>865</v>
      </c>
      <c r="B231" t="s">
        <v>866</v>
      </c>
      <c r="C231">
        <v>0</v>
      </c>
      <c r="D231">
        <v>0</v>
      </c>
    </row>
    <row r="232" spans="1:4" x14ac:dyDescent="0.3">
      <c r="A232" t="s">
        <v>867</v>
      </c>
      <c r="B232" t="s">
        <v>868</v>
      </c>
      <c r="C232">
        <v>0</v>
      </c>
      <c r="D232">
        <v>1</v>
      </c>
    </row>
    <row r="233" spans="1:4" x14ac:dyDescent="0.3">
      <c r="A233" t="s">
        <v>869</v>
      </c>
      <c r="B233" t="s">
        <v>870</v>
      </c>
      <c r="C233">
        <v>0</v>
      </c>
      <c r="D233">
        <v>0</v>
      </c>
    </row>
    <row r="234" spans="1:4" x14ac:dyDescent="0.3">
      <c r="A234" t="s">
        <v>871</v>
      </c>
      <c r="B234" t="s">
        <v>872</v>
      </c>
      <c r="C234">
        <v>0</v>
      </c>
      <c r="D234">
        <v>0</v>
      </c>
    </row>
    <row r="235" spans="1:4" x14ac:dyDescent="0.3">
      <c r="A235" t="s">
        <v>873</v>
      </c>
      <c r="B235" t="s">
        <v>874</v>
      </c>
      <c r="C235">
        <v>0</v>
      </c>
      <c r="D235">
        <v>0</v>
      </c>
    </row>
    <row r="236" spans="1:4" x14ac:dyDescent="0.3">
      <c r="A236" t="s">
        <v>875</v>
      </c>
      <c r="B236" t="s">
        <v>876</v>
      </c>
      <c r="C236">
        <v>0</v>
      </c>
      <c r="D236">
        <v>0</v>
      </c>
    </row>
    <row r="237" spans="1:4" x14ac:dyDescent="0.3">
      <c r="A237" t="s">
        <v>877</v>
      </c>
      <c r="B237" t="s">
        <v>878</v>
      </c>
      <c r="C237">
        <v>0</v>
      </c>
      <c r="D237">
        <v>0</v>
      </c>
    </row>
    <row r="238" spans="1:4" x14ac:dyDescent="0.3">
      <c r="A238" t="s">
        <v>879</v>
      </c>
      <c r="B238" t="s">
        <v>880</v>
      </c>
      <c r="C238">
        <v>0</v>
      </c>
      <c r="D238">
        <v>0</v>
      </c>
    </row>
    <row r="239" spans="1:4" x14ac:dyDescent="0.3">
      <c r="A239" t="s">
        <v>111</v>
      </c>
      <c r="B239" t="s">
        <v>112</v>
      </c>
      <c r="C239">
        <v>0</v>
      </c>
      <c r="D239">
        <v>0</v>
      </c>
    </row>
    <row r="240" spans="1:4" x14ac:dyDescent="0.3">
      <c r="A240" t="s">
        <v>109</v>
      </c>
      <c r="B240" t="s">
        <v>110</v>
      </c>
      <c r="C240">
        <v>6372668.9400000004</v>
      </c>
      <c r="D240">
        <v>3</v>
      </c>
    </row>
    <row r="241" spans="1:4" x14ac:dyDescent="0.3">
      <c r="A241" t="s">
        <v>107</v>
      </c>
      <c r="B241" t="s">
        <v>108</v>
      </c>
      <c r="C241">
        <v>0</v>
      </c>
      <c r="D241">
        <v>0</v>
      </c>
    </row>
    <row r="242" spans="1:4" x14ac:dyDescent="0.3">
      <c r="A242" t="s">
        <v>881</v>
      </c>
      <c r="B242" t="s">
        <v>882</v>
      </c>
      <c r="C242">
        <v>482</v>
      </c>
      <c r="D242">
        <v>3</v>
      </c>
    </row>
    <row r="243" spans="1:4" x14ac:dyDescent="0.3">
      <c r="A243" t="s">
        <v>105</v>
      </c>
      <c r="B243" t="s">
        <v>106</v>
      </c>
      <c r="C243">
        <v>0</v>
      </c>
      <c r="D243">
        <v>0</v>
      </c>
    </row>
    <row r="244" spans="1:4" x14ac:dyDescent="0.3">
      <c r="A244" t="s">
        <v>103</v>
      </c>
      <c r="B244" t="s">
        <v>104</v>
      </c>
      <c r="C244">
        <v>414286.22</v>
      </c>
      <c r="D244">
        <v>3</v>
      </c>
    </row>
    <row r="245" spans="1:4" x14ac:dyDescent="0.3">
      <c r="A245" t="s">
        <v>91</v>
      </c>
      <c r="B245" t="s">
        <v>92</v>
      </c>
      <c r="C245">
        <v>0</v>
      </c>
      <c r="D245">
        <v>0</v>
      </c>
    </row>
    <row r="246" spans="1:4" x14ac:dyDescent="0.3">
      <c r="A246" t="s">
        <v>89</v>
      </c>
      <c r="B246" t="s">
        <v>90</v>
      </c>
      <c r="C246">
        <v>10198286.25</v>
      </c>
      <c r="D246">
        <v>3</v>
      </c>
    </row>
    <row r="247" spans="1:4" x14ac:dyDescent="0.3">
      <c r="A247" t="s">
        <v>87</v>
      </c>
      <c r="B247" t="s">
        <v>88</v>
      </c>
      <c r="C247">
        <v>0</v>
      </c>
      <c r="D247">
        <v>0</v>
      </c>
    </row>
    <row r="248" spans="1:4" x14ac:dyDescent="0.3">
      <c r="A248" t="s">
        <v>75</v>
      </c>
      <c r="B248" t="s">
        <v>76</v>
      </c>
      <c r="C248">
        <v>0</v>
      </c>
      <c r="D248">
        <v>0</v>
      </c>
    </row>
    <row r="249" spans="1:4" x14ac:dyDescent="0.3">
      <c r="A249" t="s">
        <v>72</v>
      </c>
      <c r="B249" t="s">
        <v>73</v>
      </c>
      <c r="C249">
        <v>0</v>
      </c>
      <c r="D249">
        <v>0</v>
      </c>
    </row>
    <row r="250" spans="1:4" x14ac:dyDescent="0.3">
      <c r="A250" t="s">
        <v>85</v>
      </c>
      <c r="B250" t="s">
        <v>86</v>
      </c>
      <c r="C250">
        <v>0</v>
      </c>
      <c r="D250">
        <v>0</v>
      </c>
    </row>
    <row r="251" spans="1:4" x14ac:dyDescent="0.3">
      <c r="A251" t="s">
        <v>101</v>
      </c>
      <c r="B251" t="s">
        <v>102</v>
      </c>
      <c r="C251">
        <v>0</v>
      </c>
      <c r="D251">
        <v>0</v>
      </c>
    </row>
    <row r="252" spans="1:4" x14ac:dyDescent="0.3">
      <c r="A252" t="s">
        <v>99</v>
      </c>
      <c r="B252" t="s">
        <v>100</v>
      </c>
      <c r="C252">
        <v>4942169.0999999996</v>
      </c>
      <c r="D252">
        <v>3</v>
      </c>
    </row>
    <row r="253" spans="1:4" x14ac:dyDescent="0.3">
      <c r="A253" t="s">
        <v>97</v>
      </c>
      <c r="B253" t="s">
        <v>98</v>
      </c>
      <c r="C253">
        <v>0</v>
      </c>
      <c r="D253">
        <v>0</v>
      </c>
    </row>
    <row r="254" spans="1:4" x14ac:dyDescent="0.3">
      <c r="A254" t="s">
        <v>83</v>
      </c>
      <c r="B254" t="s">
        <v>84</v>
      </c>
      <c r="C254">
        <v>5026539.0599999996</v>
      </c>
      <c r="D254">
        <v>3</v>
      </c>
    </row>
    <row r="255" spans="1:4" x14ac:dyDescent="0.3">
      <c r="A255" t="s">
        <v>70</v>
      </c>
      <c r="B255" t="s">
        <v>71</v>
      </c>
      <c r="C255">
        <v>0</v>
      </c>
      <c r="D255">
        <v>0</v>
      </c>
    </row>
    <row r="256" spans="1:4" x14ac:dyDescent="0.3">
      <c r="A256" t="s">
        <v>81</v>
      </c>
      <c r="B256" t="s">
        <v>82</v>
      </c>
      <c r="C256">
        <v>0</v>
      </c>
      <c r="D256">
        <v>0</v>
      </c>
    </row>
    <row r="257" spans="1:4" x14ac:dyDescent="0.3">
      <c r="A257" t="s">
        <v>95</v>
      </c>
      <c r="B257" t="s">
        <v>96</v>
      </c>
      <c r="C257">
        <v>0</v>
      </c>
      <c r="D257">
        <v>0</v>
      </c>
    </row>
    <row r="258" spans="1:4" x14ac:dyDescent="0.3">
      <c r="A258" t="s">
        <v>68</v>
      </c>
      <c r="B258" t="s">
        <v>69</v>
      </c>
      <c r="C258">
        <v>0</v>
      </c>
      <c r="D258">
        <v>0</v>
      </c>
    </row>
    <row r="259" spans="1:4" x14ac:dyDescent="0.3">
      <c r="A259" t="s">
        <v>93</v>
      </c>
      <c r="B259" t="s">
        <v>94</v>
      </c>
      <c r="C259">
        <v>0</v>
      </c>
      <c r="D259">
        <v>0</v>
      </c>
    </row>
    <row r="260" spans="1:4" x14ac:dyDescent="0.3">
      <c r="A260" t="s">
        <v>79</v>
      </c>
      <c r="B260" t="s">
        <v>80</v>
      </c>
      <c r="C260">
        <v>0</v>
      </c>
      <c r="D260">
        <v>0</v>
      </c>
    </row>
    <row r="261" spans="1:4" x14ac:dyDescent="0.3">
      <c r="A261" t="s">
        <v>77</v>
      </c>
      <c r="B261" t="s">
        <v>78</v>
      </c>
      <c r="C261">
        <v>0</v>
      </c>
      <c r="D261">
        <v>0</v>
      </c>
    </row>
    <row r="262" spans="1:4" x14ac:dyDescent="0.3">
      <c r="A262" t="s">
        <v>136</v>
      </c>
      <c r="B262" t="s">
        <v>137</v>
      </c>
      <c r="C262">
        <v>0</v>
      </c>
      <c r="D262">
        <v>0</v>
      </c>
    </row>
    <row r="263" spans="1:4" x14ac:dyDescent="0.3">
      <c r="A263" t="s">
        <v>120</v>
      </c>
      <c r="B263" t="s">
        <v>121</v>
      </c>
      <c r="C263">
        <v>0</v>
      </c>
      <c r="D263">
        <v>0</v>
      </c>
    </row>
    <row r="264" spans="1:4" x14ac:dyDescent="0.3">
      <c r="A264" t="s">
        <v>134</v>
      </c>
      <c r="B264" t="s">
        <v>135</v>
      </c>
      <c r="C264">
        <v>3037178.1</v>
      </c>
      <c r="D264">
        <v>3</v>
      </c>
    </row>
    <row r="265" spans="1:4" x14ac:dyDescent="0.3">
      <c r="A265" t="s">
        <v>132</v>
      </c>
      <c r="B265" t="s">
        <v>133</v>
      </c>
      <c r="C265">
        <v>0</v>
      </c>
      <c r="D265">
        <v>0</v>
      </c>
    </row>
    <row r="266" spans="1:4" x14ac:dyDescent="0.3">
      <c r="A266" t="s">
        <v>130</v>
      </c>
      <c r="B266" t="s">
        <v>131</v>
      </c>
      <c r="C266">
        <v>0</v>
      </c>
      <c r="D266">
        <v>0</v>
      </c>
    </row>
    <row r="267" spans="1:4" x14ac:dyDescent="0.3">
      <c r="A267" t="s">
        <v>126</v>
      </c>
      <c r="B267" t="s">
        <v>127</v>
      </c>
      <c r="C267">
        <v>0</v>
      </c>
      <c r="D267">
        <v>0</v>
      </c>
    </row>
    <row r="268" spans="1:4" x14ac:dyDescent="0.3">
      <c r="A268" t="s">
        <v>124</v>
      </c>
      <c r="B268" t="s">
        <v>125</v>
      </c>
      <c r="C268">
        <v>0</v>
      </c>
      <c r="D268">
        <v>0</v>
      </c>
    </row>
    <row r="269" spans="1:4" x14ac:dyDescent="0.3">
      <c r="A269" t="s">
        <v>122</v>
      </c>
      <c r="B269" t="s">
        <v>123</v>
      </c>
      <c r="C269">
        <v>0</v>
      </c>
      <c r="D269">
        <v>0</v>
      </c>
    </row>
    <row r="270" spans="1:4" x14ac:dyDescent="0.3">
      <c r="A270" t="s">
        <v>883</v>
      </c>
      <c r="B270" t="s">
        <v>884</v>
      </c>
      <c r="C270">
        <v>1434731.7</v>
      </c>
      <c r="D270">
        <v>3</v>
      </c>
    </row>
    <row r="271" spans="1:4" x14ac:dyDescent="0.3">
      <c r="A271" t="s">
        <v>177</v>
      </c>
      <c r="B271" t="s">
        <v>178</v>
      </c>
      <c r="C271">
        <v>0</v>
      </c>
      <c r="D271">
        <v>0</v>
      </c>
    </row>
    <row r="272" spans="1:4" x14ac:dyDescent="0.3">
      <c r="A272" t="s">
        <v>175</v>
      </c>
      <c r="B272" t="s">
        <v>176</v>
      </c>
      <c r="C272">
        <v>0</v>
      </c>
      <c r="D272">
        <v>2</v>
      </c>
    </row>
    <row r="273" spans="1:4" x14ac:dyDescent="0.3">
      <c r="A273" t="s">
        <v>173</v>
      </c>
      <c r="B273" t="s">
        <v>174</v>
      </c>
      <c r="C273">
        <v>0</v>
      </c>
      <c r="D273">
        <v>0</v>
      </c>
    </row>
    <row r="274" spans="1:4" x14ac:dyDescent="0.3">
      <c r="A274" t="s">
        <v>171</v>
      </c>
      <c r="B274" t="s">
        <v>172</v>
      </c>
      <c r="C274">
        <v>846237.6</v>
      </c>
      <c r="D274">
        <v>3</v>
      </c>
    </row>
    <row r="275" spans="1:4" x14ac:dyDescent="0.3">
      <c r="A275" t="s">
        <v>169</v>
      </c>
      <c r="B275" t="s">
        <v>170</v>
      </c>
      <c r="C275">
        <v>0</v>
      </c>
      <c r="D275">
        <v>0</v>
      </c>
    </row>
    <row r="276" spans="1:4" x14ac:dyDescent="0.3">
      <c r="A276" t="s">
        <v>167</v>
      </c>
      <c r="B276" t="s">
        <v>168</v>
      </c>
      <c r="C276">
        <v>0</v>
      </c>
      <c r="D276">
        <v>0</v>
      </c>
    </row>
    <row r="277" spans="1:4" x14ac:dyDescent="0.3">
      <c r="A277" t="s">
        <v>165</v>
      </c>
      <c r="B277" t="s">
        <v>166</v>
      </c>
      <c r="C277">
        <v>0</v>
      </c>
      <c r="D277">
        <v>0</v>
      </c>
    </row>
    <row r="278" spans="1:4" x14ac:dyDescent="0.3">
      <c r="A278" t="s">
        <v>146</v>
      </c>
      <c r="B278" t="s">
        <v>885</v>
      </c>
      <c r="C278">
        <v>0</v>
      </c>
      <c r="D278">
        <v>0</v>
      </c>
    </row>
    <row r="279" spans="1:4" x14ac:dyDescent="0.3">
      <c r="A279" t="s">
        <v>159</v>
      </c>
      <c r="B279" t="s">
        <v>160</v>
      </c>
      <c r="C279">
        <v>9043319.6600000001</v>
      </c>
      <c r="D279">
        <v>3</v>
      </c>
    </row>
    <row r="280" spans="1:4" x14ac:dyDescent="0.3">
      <c r="A280" t="s">
        <v>163</v>
      </c>
      <c r="B280" t="s">
        <v>164</v>
      </c>
      <c r="C280">
        <v>0</v>
      </c>
      <c r="D280">
        <v>0</v>
      </c>
    </row>
    <row r="281" spans="1:4" x14ac:dyDescent="0.3">
      <c r="A281" t="s">
        <v>157</v>
      </c>
      <c r="B281" t="s">
        <v>158</v>
      </c>
      <c r="C281">
        <v>0</v>
      </c>
      <c r="D281">
        <v>0</v>
      </c>
    </row>
    <row r="282" spans="1:4" x14ac:dyDescent="0.3">
      <c r="A282" t="s">
        <v>155</v>
      </c>
      <c r="B282" t="s">
        <v>156</v>
      </c>
      <c r="C282">
        <v>0</v>
      </c>
      <c r="D282">
        <v>0</v>
      </c>
    </row>
    <row r="283" spans="1:4" x14ac:dyDescent="0.3">
      <c r="A283" t="s">
        <v>153</v>
      </c>
      <c r="B283" t="s">
        <v>154</v>
      </c>
      <c r="C283">
        <v>0</v>
      </c>
      <c r="D283">
        <v>0</v>
      </c>
    </row>
    <row r="284" spans="1:4" x14ac:dyDescent="0.3">
      <c r="A284" t="s">
        <v>161</v>
      </c>
      <c r="B284" t="s">
        <v>162</v>
      </c>
      <c r="C284">
        <v>0</v>
      </c>
      <c r="D284">
        <v>0</v>
      </c>
    </row>
    <row r="285" spans="1:4" x14ac:dyDescent="0.3">
      <c r="A285" t="s">
        <v>886</v>
      </c>
      <c r="B285" t="s">
        <v>887</v>
      </c>
      <c r="C285">
        <v>3000</v>
      </c>
      <c r="D285">
        <v>3</v>
      </c>
    </row>
    <row r="286" spans="1:4" x14ac:dyDescent="0.3">
      <c r="A286" t="s">
        <v>149</v>
      </c>
      <c r="B286" t="s">
        <v>150</v>
      </c>
      <c r="C286">
        <v>0</v>
      </c>
      <c r="D286">
        <v>0</v>
      </c>
    </row>
    <row r="287" spans="1:4" x14ac:dyDescent="0.3">
      <c r="A287" t="s">
        <v>151</v>
      </c>
      <c r="B287" t="s">
        <v>152</v>
      </c>
      <c r="C287">
        <v>0</v>
      </c>
      <c r="D287">
        <v>0</v>
      </c>
    </row>
    <row r="288" spans="1:4" x14ac:dyDescent="0.3">
      <c r="A288" t="s">
        <v>147</v>
      </c>
      <c r="B288" t="s">
        <v>148</v>
      </c>
      <c r="C288">
        <v>0</v>
      </c>
      <c r="D288">
        <v>0</v>
      </c>
    </row>
    <row r="289" spans="1:4" x14ac:dyDescent="0.3">
      <c r="A289" t="s">
        <v>144</v>
      </c>
      <c r="B289" t="s">
        <v>145</v>
      </c>
      <c r="C289">
        <v>0</v>
      </c>
      <c r="D289">
        <v>1</v>
      </c>
    </row>
    <row r="290" spans="1:4" x14ac:dyDescent="0.3">
      <c r="A290" t="s">
        <v>140</v>
      </c>
      <c r="B290" t="s">
        <v>141</v>
      </c>
      <c r="C290">
        <v>0</v>
      </c>
      <c r="D290">
        <v>0</v>
      </c>
    </row>
    <row r="291" spans="1:4" x14ac:dyDescent="0.3">
      <c r="A291" t="s">
        <v>142</v>
      </c>
      <c r="B291" t="s">
        <v>143</v>
      </c>
      <c r="C291">
        <v>0</v>
      </c>
      <c r="D291">
        <v>0</v>
      </c>
    </row>
    <row r="292" spans="1:4" x14ac:dyDescent="0.3">
      <c r="A292" t="s">
        <v>138</v>
      </c>
      <c r="B292" t="s">
        <v>139</v>
      </c>
      <c r="C292">
        <v>0</v>
      </c>
      <c r="D292">
        <v>0</v>
      </c>
    </row>
    <row r="293" spans="1:4" x14ac:dyDescent="0.3">
      <c r="A293" t="s">
        <v>249</v>
      </c>
      <c r="B293" t="s">
        <v>250</v>
      </c>
      <c r="C293">
        <v>0</v>
      </c>
      <c r="D293">
        <v>1</v>
      </c>
    </row>
    <row r="294" spans="1:4" x14ac:dyDescent="0.3">
      <c r="A294" t="s">
        <v>247</v>
      </c>
      <c r="B294" t="s">
        <v>248</v>
      </c>
      <c r="C294">
        <v>891355</v>
      </c>
      <c r="D294">
        <v>2</v>
      </c>
    </row>
    <row r="295" spans="1:4" x14ac:dyDescent="0.3">
      <c r="A295" t="s">
        <v>179</v>
      </c>
      <c r="B295" t="s">
        <v>180</v>
      </c>
      <c r="C295">
        <v>2666803.8599999985</v>
      </c>
      <c r="D295">
        <v>1</v>
      </c>
    </row>
    <row r="296" spans="1:4" x14ac:dyDescent="0.3">
      <c r="A296" t="s">
        <v>220</v>
      </c>
      <c r="B296" t="s">
        <v>221</v>
      </c>
      <c r="C296">
        <v>0</v>
      </c>
      <c r="D296">
        <v>0</v>
      </c>
    </row>
    <row r="297" spans="1:4" x14ac:dyDescent="0.3">
      <c r="A297" t="s">
        <v>210</v>
      </c>
      <c r="B297" t="s">
        <v>211</v>
      </c>
      <c r="C297">
        <v>0</v>
      </c>
      <c r="D297">
        <v>0</v>
      </c>
    </row>
    <row r="298" spans="1:4" x14ac:dyDescent="0.3">
      <c r="A298" t="s">
        <v>185</v>
      </c>
      <c r="B298" t="s">
        <v>888</v>
      </c>
      <c r="C298">
        <v>0</v>
      </c>
      <c r="D298">
        <v>0</v>
      </c>
    </row>
    <row r="299" spans="1:4" x14ac:dyDescent="0.3">
      <c r="A299" t="s">
        <v>244</v>
      </c>
      <c r="B299" t="s">
        <v>245</v>
      </c>
      <c r="C299">
        <v>0</v>
      </c>
      <c r="D299">
        <v>0</v>
      </c>
    </row>
    <row r="300" spans="1:4" x14ac:dyDescent="0.3">
      <c r="A300" t="s">
        <v>242</v>
      </c>
      <c r="B300" t="s">
        <v>243</v>
      </c>
      <c r="C300">
        <v>2042957.3999999994</v>
      </c>
      <c r="D300">
        <v>1</v>
      </c>
    </row>
    <row r="301" spans="1:4" x14ac:dyDescent="0.3">
      <c r="A301" t="s">
        <v>240</v>
      </c>
      <c r="B301" t="s">
        <v>241</v>
      </c>
      <c r="C301">
        <v>0</v>
      </c>
      <c r="D301">
        <v>1</v>
      </c>
    </row>
    <row r="302" spans="1:4" x14ac:dyDescent="0.3">
      <c r="A302" t="s">
        <v>186</v>
      </c>
      <c r="B302" t="s">
        <v>187</v>
      </c>
      <c r="C302">
        <v>0</v>
      </c>
      <c r="D302">
        <v>1</v>
      </c>
    </row>
    <row r="303" spans="1:4" x14ac:dyDescent="0.3">
      <c r="A303" t="s">
        <v>238</v>
      </c>
      <c r="B303" t="s">
        <v>239</v>
      </c>
      <c r="C303">
        <v>0</v>
      </c>
      <c r="D303">
        <v>0</v>
      </c>
    </row>
    <row r="304" spans="1:4" x14ac:dyDescent="0.3">
      <c r="A304" t="s">
        <v>236</v>
      </c>
      <c r="B304" t="s">
        <v>237</v>
      </c>
      <c r="C304">
        <v>0</v>
      </c>
      <c r="D304">
        <v>0</v>
      </c>
    </row>
    <row r="305" spans="1:4" x14ac:dyDescent="0.3">
      <c r="A305" t="s">
        <v>234</v>
      </c>
      <c r="B305" t="s">
        <v>235</v>
      </c>
      <c r="C305">
        <v>0</v>
      </c>
      <c r="D305">
        <v>0</v>
      </c>
    </row>
    <row r="306" spans="1:4" x14ac:dyDescent="0.3">
      <c r="A306" t="s">
        <v>232</v>
      </c>
      <c r="B306" t="s">
        <v>233</v>
      </c>
      <c r="C306">
        <v>0</v>
      </c>
      <c r="D306">
        <v>0</v>
      </c>
    </row>
    <row r="307" spans="1:4" x14ac:dyDescent="0.3">
      <c r="A307" t="s">
        <v>230</v>
      </c>
      <c r="B307" t="s">
        <v>231</v>
      </c>
      <c r="C307">
        <v>0</v>
      </c>
      <c r="D307">
        <v>2</v>
      </c>
    </row>
    <row r="308" spans="1:4" x14ac:dyDescent="0.3">
      <c r="A308" t="s">
        <v>228</v>
      </c>
      <c r="B308" t="s">
        <v>229</v>
      </c>
      <c r="C308">
        <v>0</v>
      </c>
      <c r="D308">
        <v>0</v>
      </c>
    </row>
    <row r="309" spans="1:4" x14ac:dyDescent="0.3">
      <c r="A309" t="s">
        <v>889</v>
      </c>
      <c r="B309" t="s">
        <v>890</v>
      </c>
      <c r="C309">
        <v>0.5</v>
      </c>
      <c r="D309">
        <v>3</v>
      </c>
    </row>
    <row r="310" spans="1:4" x14ac:dyDescent="0.3">
      <c r="A310" t="s">
        <v>226</v>
      </c>
      <c r="B310" t="s">
        <v>227</v>
      </c>
      <c r="C310">
        <v>0</v>
      </c>
      <c r="D310">
        <v>0</v>
      </c>
    </row>
    <row r="311" spans="1:4" x14ac:dyDescent="0.3">
      <c r="A311" t="s">
        <v>224</v>
      </c>
      <c r="B311" t="s">
        <v>225</v>
      </c>
      <c r="C311">
        <v>0</v>
      </c>
      <c r="D311">
        <v>0</v>
      </c>
    </row>
    <row r="312" spans="1:4" x14ac:dyDescent="0.3">
      <c r="A312" t="s">
        <v>222</v>
      </c>
      <c r="B312" t="s">
        <v>223</v>
      </c>
      <c r="C312">
        <v>0</v>
      </c>
      <c r="D312">
        <v>0</v>
      </c>
    </row>
    <row r="313" spans="1:4" x14ac:dyDescent="0.3">
      <c r="A313" t="s">
        <v>218</v>
      </c>
      <c r="B313" t="s">
        <v>219</v>
      </c>
      <c r="C313">
        <v>0</v>
      </c>
      <c r="D313">
        <v>0</v>
      </c>
    </row>
    <row r="314" spans="1:4" x14ac:dyDescent="0.3">
      <c r="A314" t="s">
        <v>216</v>
      </c>
      <c r="B314" t="s">
        <v>217</v>
      </c>
      <c r="C314">
        <v>0</v>
      </c>
      <c r="D314">
        <v>1</v>
      </c>
    </row>
    <row r="315" spans="1:4" x14ac:dyDescent="0.3">
      <c r="A315" t="s">
        <v>183</v>
      </c>
      <c r="B315" t="s">
        <v>184</v>
      </c>
      <c r="C315">
        <v>0</v>
      </c>
      <c r="D315">
        <v>1</v>
      </c>
    </row>
    <row r="316" spans="1:4" x14ac:dyDescent="0.3">
      <c r="A316" t="s">
        <v>214</v>
      </c>
      <c r="B316" t="s">
        <v>215</v>
      </c>
      <c r="C316">
        <v>1559031.74</v>
      </c>
      <c r="D316">
        <v>3</v>
      </c>
    </row>
    <row r="317" spans="1:4" x14ac:dyDescent="0.3">
      <c r="A317" t="s">
        <v>212</v>
      </c>
      <c r="B317" t="s">
        <v>213</v>
      </c>
      <c r="C317">
        <v>0</v>
      </c>
      <c r="D317">
        <v>0</v>
      </c>
    </row>
    <row r="318" spans="1:4" x14ac:dyDescent="0.3">
      <c r="A318" t="s">
        <v>181</v>
      </c>
      <c r="B318" t="s">
        <v>182</v>
      </c>
      <c r="C318">
        <v>0</v>
      </c>
      <c r="D318">
        <v>0</v>
      </c>
    </row>
    <row r="319" spans="1:4" x14ac:dyDescent="0.3">
      <c r="A319" t="s">
        <v>208</v>
      </c>
      <c r="B319" t="s">
        <v>209</v>
      </c>
      <c r="C319">
        <v>0</v>
      </c>
      <c r="D319">
        <v>0</v>
      </c>
    </row>
    <row r="320" spans="1:4" x14ac:dyDescent="0.3">
      <c r="A320" t="s">
        <v>206</v>
      </c>
      <c r="B320" t="s">
        <v>207</v>
      </c>
      <c r="C320">
        <v>0</v>
      </c>
      <c r="D320">
        <v>1</v>
      </c>
    </row>
    <row r="321" spans="1:4" x14ac:dyDescent="0.3">
      <c r="A321" t="s">
        <v>204</v>
      </c>
      <c r="B321" t="s">
        <v>205</v>
      </c>
      <c r="C321">
        <v>580437.26</v>
      </c>
      <c r="D321">
        <v>3</v>
      </c>
    </row>
    <row r="322" spans="1:4" x14ac:dyDescent="0.3">
      <c r="A322" t="s">
        <v>202</v>
      </c>
      <c r="B322" t="s">
        <v>203</v>
      </c>
      <c r="C322">
        <v>2765618.78</v>
      </c>
      <c r="D322">
        <v>3</v>
      </c>
    </row>
    <row r="323" spans="1:4" x14ac:dyDescent="0.3">
      <c r="A323" t="s">
        <v>200</v>
      </c>
      <c r="B323" t="s">
        <v>201</v>
      </c>
      <c r="C323">
        <v>127416043.63</v>
      </c>
      <c r="D323">
        <v>1</v>
      </c>
    </row>
    <row r="324" spans="1:4" x14ac:dyDescent="0.3">
      <c r="A324" t="s">
        <v>198</v>
      </c>
      <c r="B324" t="s">
        <v>199</v>
      </c>
      <c r="C324">
        <v>0</v>
      </c>
      <c r="D324">
        <v>0</v>
      </c>
    </row>
    <row r="325" spans="1:4" x14ac:dyDescent="0.3">
      <c r="A325" t="s">
        <v>196</v>
      </c>
      <c r="B325" t="s">
        <v>197</v>
      </c>
      <c r="C325">
        <v>0</v>
      </c>
      <c r="D325">
        <v>0</v>
      </c>
    </row>
    <row r="326" spans="1:4" x14ac:dyDescent="0.3">
      <c r="A326" t="s">
        <v>194</v>
      </c>
      <c r="B326" t="s">
        <v>195</v>
      </c>
      <c r="C326">
        <v>0</v>
      </c>
      <c r="D326">
        <v>0</v>
      </c>
    </row>
    <row r="327" spans="1:4" x14ac:dyDescent="0.3">
      <c r="A327" t="s">
        <v>192</v>
      </c>
      <c r="B327" t="s">
        <v>193</v>
      </c>
      <c r="C327">
        <v>0</v>
      </c>
      <c r="D327">
        <v>0</v>
      </c>
    </row>
    <row r="328" spans="1:4" x14ac:dyDescent="0.3">
      <c r="A328" t="s">
        <v>188</v>
      </c>
      <c r="B328" t="s">
        <v>189</v>
      </c>
      <c r="C328">
        <v>1924896.5</v>
      </c>
      <c r="D328">
        <v>3</v>
      </c>
    </row>
    <row r="329" spans="1:4" x14ac:dyDescent="0.3">
      <c r="A329" t="s">
        <v>263</v>
      </c>
      <c r="B329" t="s">
        <v>264</v>
      </c>
      <c r="C329">
        <v>0</v>
      </c>
      <c r="D329">
        <v>0</v>
      </c>
    </row>
    <row r="330" spans="1:4" x14ac:dyDescent="0.3">
      <c r="A330" t="s">
        <v>261</v>
      </c>
      <c r="B330" t="s">
        <v>262</v>
      </c>
      <c r="C330">
        <v>0</v>
      </c>
      <c r="D330">
        <v>0</v>
      </c>
    </row>
    <row r="331" spans="1:4" x14ac:dyDescent="0.3">
      <c r="A331" t="s">
        <v>259</v>
      </c>
      <c r="B331" t="s">
        <v>260</v>
      </c>
      <c r="C331">
        <v>0</v>
      </c>
      <c r="D331">
        <v>0</v>
      </c>
    </row>
    <row r="332" spans="1:4" x14ac:dyDescent="0.3">
      <c r="A332" t="s">
        <v>285</v>
      </c>
      <c r="B332" t="s">
        <v>286</v>
      </c>
      <c r="C332">
        <v>0</v>
      </c>
      <c r="D332">
        <v>0</v>
      </c>
    </row>
    <row r="333" spans="1:4" x14ac:dyDescent="0.3">
      <c r="A333" t="s">
        <v>257</v>
      </c>
      <c r="B333" t="s">
        <v>258</v>
      </c>
      <c r="C333">
        <v>0</v>
      </c>
      <c r="D333">
        <v>0</v>
      </c>
    </row>
    <row r="334" spans="1:4" x14ac:dyDescent="0.3">
      <c r="A334" t="s">
        <v>283</v>
      </c>
      <c r="B334" t="s">
        <v>284</v>
      </c>
      <c r="C334">
        <v>0</v>
      </c>
      <c r="D334">
        <v>0</v>
      </c>
    </row>
    <row r="335" spans="1:4" x14ac:dyDescent="0.3">
      <c r="A335" t="s">
        <v>281</v>
      </c>
      <c r="B335" t="s">
        <v>282</v>
      </c>
      <c r="C335">
        <v>0</v>
      </c>
      <c r="D335">
        <v>0</v>
      </c>
    </row>
    <row r="336" spans="1:4" x14ac:dyDescent="0.3">
      <c r="A336" t="s">
        <v>279</v>
      </c>
      <c r="B336" t="s">
        <v>280</v>
      </c>
      <c r="C336">
        <v>0</v>
      </c>
      <c r="D336">
        <v>0</v>
      </c>
    </row>
    <row r="337" spans="1:4" x14ac:dyDescent="0.3">
      <c r="A337" t="s">
        <v>277</v>
      </c>
      <c r="B337" t="s">
        <v>278</v>
      </c>
      <c r="C337">
        <v>0</v>
      </c>
      <c r="D337">
        <v>0</v>
      </c>
    </row>
    <row r="338" spans="1:4" x14ac:dyDescent="0.3">
      <c r="A338" t="s">
        <v>275</v>
      </c>
      <c r="B338" t="s">
        <v>276</v>
      </c>
      <c r="C338">
        <v>0</v>
      </c>
      <c r="D338">
        <v>0</v>
      </c>
    </row>
    <row r="339" spans="1:4" x14ac:dyDescent="0.3">
      <c r="A339" t="s">
        <v>273</v>
      </c>
      <c r="B339" t="s">
        <v>274</v>
      </c>
      <c r="C339">
        <v>0</v>
      </c>
      <c r="D339">
        <v>0</v>
      </c>
    </row>
    <row r="340" spans="1:4" x14ac:dyDescent="0.3">
      <c r="A340" t="s">
        <v>271</v>
      </c>
      <c r="B340" t="s">
        <v>272</v>
      </c>
      <c r="C340">
        <v>0</v>
      </c>
      <c r="D340">
        <v>0</v>
      </c>
    </row>
    <row r="341" spans="1:4" x14ac:dyDescent="0.3">
      <c r="A341" t="s">
        <v>251</v>
      </c>
      <c r="B341" t="s">
        <v>252</v>
      </c>
      <c r="C341">
        <v>0.05</v>
      </c>
      <c r="D341">
        <v>3</v>
      </c>
    </row>
    <row r="342" spans="1:4" x14ac:dyDescent="0.3">
      <c r="A342" t="s">
        <v>269</v>
      </c>
      <c r="B342" t="s">
        <v>270</v>
      </c>
      <c r="C342">
        <v>0</v>
      </c>
      <c r="D342">
        <v>0</v>
      </c>
    </row>
    <row r="343" spans="1:4" x14ac:dyDescent="0.3">
      <c r="A343" t="s">
        <v>267</v>
      </c>
      <c r="B343" t="s">
        <v>268</v>
      </c>
      <c r="C343">
        <v>568991.35</v>
      </c>
      <c r="D343">
        <v>3</v>
      </c>
    </row>
    <row r="344" spans="1:4" x14ac:dyDescent="0.3">
      <c r="A344" t="s">
        <v>265</v>
      </c>
      <c r="B344" t="s">
        <v>266</v>
      </c>
      <c r="C344">
        <v>0</v>
      </c>
      <c r="D344">
        <v>0</v>
      </c>
    </row>
    <row r="345" spans="1:4" x14ac:dyDescent="0.3">
      <c r="A345" t="s">
        <v>255</v>
      </c>
      <c r="B345" t="s">
        <v>256</v>
      </c>
      <c r="C345">
        <v>0</v>
      </c>
      <c r="D345">
        <v>0</v>
      </c>
    </row>
    <row r="346" spans="1:4" x14ac:dyDescent="0.3">
      <c r="A346" t="s">
        <v>253</v>
      </c>
      <c r="B346" t="s">
        <v>254</v>
      </c>
      <c r="C346">
        <v>0</v>
      </c>
      <c r="D346">
        <v>1</v>
      </c>
    </row>
    <row r="347" spans="1:4" x14ac:dyDescent="0.3">
      <c r="A347" t="s">
        <v>340</v>
      </c>
      <c r="B347" t="s">
        <v>891</v>
      </c>
      <c r="C347">
        <v>932345.4</v>
      </c>
      <c r="D347">
        <v>3</v>
      </c>
    </row>
    <row r="348" spans="1:4" x14ac:dyDescent="0.3">
      <c r="A348" t="s">
        <v>338</v>
      </c>
      <c r="B348" t="s">
        <v>339</v>
      </c>
      <c r="C348">
        <v>822784.12</v>
      </c>
      <c r="D348">
        <v>3</v>
      </c>
    </row>
    <row r="349" spans="1:4" x14ac:dyDescent="0.3">
      <c r="A349" t="s">
        <v>337</v>
      </c>
      <c r="B349" t="s">
        <v>892</v>
      </c>
      <c r="C349">
        <v>0</v>
      </c>
      <c r="D349">
        <v>0</v>
      </c>
    </row>
    <row r="350" spans="1:4" x14ac:dyDescent="0.3">
      <c r="A350" t="s">
        <v>335</v>
      </c>
      <c r="B350" t="s">
        <v>336</v>
      </c>
      <c r="C350">
        <v>0</v>
      </c>
      <c r="D350">
        <v>0</v>
      </c>
    </row>
    <row r="351" spans="1:4" x14ac:dyDescent="0.3">
      <c r="A351" t="s">
        <v>333</v>
      </c>
      <c r="B351" t="s">
        <v>334</v>
      </c>
      <c r="C351">
        <v>0</v>
      </c>
      <c r="D351">
        <v>0</v>
      </c>
    </row>
    <row r="352" spans="1:4" x14ac:dyDescent="0.3">
      <c r="A352" t="s">
        <v>331</v>
      </c>
      <c r="B352" t="s">
        <v>332</v>
      </c>
      <c r="C352">
        <v>0</v>
      </c>
      <c r="D352">
        <v>0</v>
      </c>
    </row>
    <row r="353" spans="1:4" x14ac:dyDescent="0.3">
      <c r="A353" t="s">
        <v>329</v>
      </c>
      <c r="B353" t="s">
        <v>330</v>
      </c>
      <c r="C353">
        <v>0</v>
      </c>
      <c r="D353">
        <v>0</v>
      </c>
    </row>
    <row r="354" spans="1:4" x14ac:dyDescent="0.3">
      <c r="A354" t="s">
        <v>327</v>
      </c>
      <c r="B354" t="s">
        <v>328</v>
      </c>
      <c r="C354">
        <v>0</v>
      </c>
      <c r="D354">
        <v>0</v>
      </c>
    </row>
    <row r="355" spans="1:4" x14ac:dyDescent="0.3">
      <c r="A355" t="s">
        <v>893</v>
      </c>
      <c r="B355" t="s">
        <v>328</v>
      </c>
      <c r="C355">
        <v>0</v>
      </c>
      <c r="D355">
        <v>2</v>
      </c>
    </row>
    <row r="356" spans="1:4" x14ac:dyDescent="0.3">
      <c r="A356" t="s">
        <v>326</v>
      </c>
      <c r="B356" t="s">
        <v>894</v>
      </c>
      <c r="C356">
        <v>0</v>
      </c>
      <c r="D356">
        <v>0</v>
      </c>
    </row>
    <row r="357" spans="1:4" x14ac:dyDescent="0.3">
      <c r="A357" t="s">
        <v>324</v>
      </c>
      <c r="B357" t="s">
        <v>325</v>
      </c>
      <c r="C357">
        <v>13159773.65</v>
      </c>
      <c r="D357">
        <v>3</v>
      </c>
    </row>
    <row r="358" spans="1:4" x14ac:dyDescent="0.3">
      <c r="A358" t="s">
        <v>322</v>
      </c>
      <c r="B358" t="s">
        <v>323</v>
      </c>
      <c r="C358">
        <v>0</v>
      </c>
      <c r="D358">
        <v>0</v>
      </c>
    </row>
    <row r="359" spans="1:4" x14ac:dyDescent="0.3">
      <c r="A359" t="s">
        <v>321</v>
      </c>
      <c r="B359" t="s">
        <v>895</v>
      </c>
      <c r="C359">
        <v>0</v>
      </c>
      <c r="D359">
        <v>0</v>
      </c>
    </row>
    <row r="360" spans="1:4" x14ac:dyDescent="0.3">
      <c r="A360" t="s">
        <v>317</v>
      </c>
      <c r="B360" t="s">
        <v>318</v>
      </c>
      <c r="C360">
        <v>453946.68</v>
      </c>
      <c r="D360">
        <v>3</v>
      </c>
    </row>
    <row r="361" spans="1:4" x14ac:dyDescent="0.3">
      <c r="A361" t="s">
        <v>288</v>
      </c>
      <c r="B361" t="s">
        <v>289</v>
      </c>
      <c r="C361">
        <v>0</v>
      </c>
      <c r="D361">
        <v>0</v>
      </c>
    </row>
    <row r="362" spans="1:4" x14ac:dyDescent="0.3">
      <c r="A362" t="s">
        <v>315</v>
      </c>
      <c r="B362" t="s">
        <v>316</v>
      </c>
      <c r="C362">
        <v>0</v>
      </c>
      <c r="D362">
        <v>0</v>
      </c>
    </row>
    <row r="363" spans="1:4" x14ac:dyDescent="0.3">
      <c r="A363" t="s">
        <v>313</v>
      </c>
      <c r="B363" t="s">
        <v>314</v>
      </c>
      <c r="C363">
        <v>0</v>
      </c>
      <c r="D363">
        <v>0</v>
      </c>
    </row>
    <row r="364" spans="1:4" x14ac:dyDescent="0.3">
      <c r="A364" t="s">
        <v>312</v>
      </c>
      <c r="B364" t="s">
        <v>896</v>
      </c>
      <c r="C364">
        <v>0</v>
      </c>
      <c r="D364">
        <v>0</v>
      </c>
    </row>
    <row r="365" spans="1:4" x14ac:dyDescent="0.3">
      <c r="A365" t="s">
        <v>310</v>
      </c>
      <c r="B365" t="s">
        <v>311</v>
      </c>
      <c r="C365">
        <v>0</v>
      </c>
      <c r="D365">
        <v>0</v>
      </c>
    </row>
    <row r="366" spans="1:4" x14ac:dyDescent="0.3">
      <c r="A366" t="s">
        <v>308</v>
      </c>
      <c r="B366" t="s">
        <v>309</v>
      </c>
      <c r="C366">
        <v>0</v>
      </c>
      <c r="D366">
        <v>0</v>
      </c>
    </row>
    <row r="367" spans="1:4" x14ac:dyDescent="0.3">
      <c r="A367" t="s">
        <v>897</v>
      </c>
      <c r="B367" t="s">
        <v>898</v>
      </c>
      <c r="C367">
        <v>0</v>
      </c>
      <c r="D367">
        <v>0</v>
      </c>
    </row>
    <row r="368" spans="1:4" x14ac:dyDescent="0.3">
      <c r="A368" t="s">
        <v>306</v>
      </c>
      <c r="B368" t="s">
        <v>307</v>
      </c>
      <c r="C368">
        <v>201245</v>
      </c>
      <c r="D368">
        <v>3</v>
      </c>
    </row>
    <row r="369" spans="1:4" x14ac:dyDescent="0.3">
      <c r="A369" t="s">
        <v>304</v>
      </c>
      <c r="B369" t="s">
        <v>305</v>
      </c>
      <c r="C369">
        <v>962691.12</v>
      </c>
      <c r="D369">
        <v>3</v>
      </c>
    </row>
    <row r="370" spans="1:4" x14ac:dyDescent="0.3">
      <c r="A370" t="s">
        <v>302</v>
      </c>
      <c r="B370" t="s">
        <v>303</v>
      </c>
      <c r="C370">
        <v>0</v>
      </c>
      <c r="D370">
        <v>0</v>
      </c>
    </row>
    <row r="371" spans="1:4" x14ac:dyDescent="0.3">
      <c r="A371" t="s">
        <v>300</v>
      </c>
      <c r="B371" t="s">
        <v>301</v>
      </c>
      <c r="C371">
        <v>0</v>
      </c>
      <c r="D371">
        <v>0</v>
      </c>
    </row>
    <row r="372" spans="1:4" x14ac:dyDescent="0.3">
      <c r="A372" t="s">
        <v>298</v>
      </c>
      <c r="B372" t="s">
        <v>299</v>
      </c>
      <c r="C372">
        <v>0</v>
      </c>
      <c r="D372">
        <v>0</v>
      </c>
    </row>
    <row r="373" spans="1:4" x14ac:dyDescent="0.3">
      <c r="A373" t="s">
        <v>296</v>
      </c>
      <c r="B373" t="s">
        <v>297</v>
      </c>
      <c r="C373">
        <v>327186.62</v>
      </c>
      <c r="D373">
        <v>3</v>
      </c>
    </row>
    <row r="374" spans="1:4" x14ac:dyDescent="0.3">
      <c r="A374" t="s">
        <v>294</v>
      </c>
      <c r="B374" t="s">
        <v>295</v>
      </c>
      <c r="C374">
        <v>0</v>
      </c>
      <c r="D374">
        <v>0</v>
      </c>
    </row>
    <row r="375" spans="1:4" x14ac:dyDescent="0.3">
      <c r="A375" t="s">
        <v>292</v>
      </c>
      <c r="B375" t="s">
        <v>293</v>
      </c>
      <c r="C375">
        <v>0</v>
      </c>
      <c r="D375">
        <v>0</v>
      </c>
    </row>
    <row r="376" spans="1:4" x14ac:dyDescent="0.3">
      <c r="A376" t="s">
        <v>290</v>
      </c>
      <c r="B376" t="s">
        <v>291</v>
      </c>
      <c r="C376">
        <v>0</v>
      </c>
      <c r="D376">
        <v>0</v>
      </c>
    </row>
    <row r="377" spans="1:4" x14ac:dyDescent="0.3">
      <c r="A377" t="s">
        <v>287</v>
      </c>
      <c r="B377" t="s">
        <v>899</v>
      </c>
      <c r="C377">
        <v>2982159.75</v>
      </c>
      <c r="D377">
        <v>3</v>
      </c>
    </row>
    <row r="378" spans="1:4" x14ac:dyDescent="0.3">
      <c r="A378" t="s">
        <v>385</v>
      </c>
      <c r="B378" t="s">
        <v>386</v>
      </c>
      <c r="C378">
        <v>1249581.31</v>
      </c>
      <c r="D378">
        <v>3</v>
      </c>
    </row>
    <row r="379" spans="1:4" x14ac:dyDescent="0.3">
      <c r="A379" t="s">
        <v>383</v>
      </c>
      <c r="B379" t="s">
        <v>384</v>
      </c>
      <c r="C379">
        <v>0</v>
      </c>
      <c r="D379">
        <v>0</v>
      </c>
    </row>
    <row r="380" spans="1:4" x14ac:dyDescent="0.3">
      <c r="A380" t="s">
        <v>381</v>
      </c>
      <c r="B380" t="s">
        <v>382</v>
      </c>
      <c r="C380">
        <v>0</v>
      </c>
      <c r="D380">
        <v>0</v>
      </c>
    </row>
    <row r="381" spans="1:4" x14ac:dyDescent="0.3">
      <c r="A381" t="s">
        <v>379</v>
      </c>
      <c r="B381" t="s">
        <v>380</v>
      </c>
      <c r="C381">
        <v>0</v>
      </c>
      <c r="D381">
        <v>0</v>
      </c>
    </row>
    <row r="382" spans="1:4" x14ac:dyDescent="0.3">
      <c r="A382" t="s">
        <v>377</v>
      </c>
      <c r="B382" t="s">
        <v>378</v>
      </c>
      <c r="C382">
        <v>0</v>
      </c>
      <c r="D382">
        <v>0</v>
      </c>
    </row>
    <row r="383" spans="1:4" x14ac:dyDescent="0.3">
      <c r="A383" t="s">
        <v>363</v>
      </c>
      <c r="B383" t="s">
        <v>364</v>
      </c>
      <c r="C383">
        <v>0</v>
      </c>
      <c r="D383">
        <v>0</v>
      </c>
    </row>
    <row r="384" spans="1:4" x14ac:dyDescent="0.3">
      <c r="A384" t="s">
        <v>359</v>
      </c>
      <c r="B384" t="s">
        <v>360</v>
      </c>
      <c r="C384">
        <v>0</v>
      </c>
      <c r="D384">
        <v>0</v>
      </c>
    </row>
    <row r="385" spans="1:4" x14ac:dyDescent="0.3">
      <c r="A385" t="s">
        <v>357</v>
      </c>
      <c r="B385" t="s">
        <v>358</v>
      </c>
      <c r="C385">
        <v>0</v>
      </c>
      <c r="D385">
        <v>0</v>
      </c>
    </row>
    <row r="386" spans="1:4" x14ac:dyDescent="0.3">
      <c r="A386" t="s">
        <v>353</v>
      </c>
      <c r="B386" t="s">
        <v>354</v>
      </c>
      <c r="C386">
        <v>0</v>
      </c>
      <c r="D386">
        <v>0</v>
      </c>
    </row>
    <row r="387" spans="1:4" x14ac:dyDescent="0.3">
      <c r="A387" t="s">
        <v>351</v>
      </c>
      <c r="B387" t="s">
        <v>352</v>
      </c>
      <c r="C387">
        <v>2410032.21</v>
      </c>
      <c r="D387">
        <v>3</v>
      </c>
    </row>
    <row r="388" spans="1:4" x14ac:dyDescent="0.3">
      <c r="A388" t="s">
        <v>349</v>
      </c>
      <c r="B388" t="s">
        <v>350</v>
      </c>
      <c r="C388">
        <v>0</v>
      </c>
      <c r="D388">
        <v>0</v>
      </c>
    </row>
    <row r="389" spans="1:4" x14ac:dyDescent="0.3">
      <c r="A389" t="s">
        <v>347</v>
      </c>
      <c r="B389" t="s">
        <v>348</v>
      </c>
      <c r="C389">
        <v>0</v>
      </c>
      <c r="D389">
        <v>0</v>
      </c>
    </row>
    <row r="390" spans="1:4" x14ac:dyDescent="0.3">
      <c r="A390" t="s">
        <v>345</v>
      </c>
      <c r="B390" t="s">
        <v>346</v>
      </c>
      <c r="C390">
        <v>0</v>
      </c>
      <c r="D390">
        <v>0</v>
      </c>
    </row>
    <row r="391" spans="1:4" x14ac:dyDescent="0.3">
      <c r="A391" t="s">
        <v>343</v>
      </c>
      <c r="B391" t="s">
        <v>344</v>
      </c>
      <c r="C391">
        <v>0</v>
      </c>
      <c r="D391">
        <v>0</v>
      </c>
    </row>
    <row r="392" spans="1:4" x14ac:dyDescent="0.3">
      <c r="A392" t="s">
        <v>373</v>
      </c>
      <c r="B392" t="s">
        <v>374</v>
      </c>
      <c r="C392">
        <v>1433034.2</v>
      </c>
      <c r="D392">
        <v>3</v>
      </c>
    </row>
    <row r="393" spans="1:4" x14ac:dyDescent="0.3">
      <c r="A393" t="s">
        <v>371</v>
      </c>
      <c r="B393" t="s">
        <v>372</v>
      </c>
      <c r="C393">
        <v>0</v>
      </c>
      <c r="D393">
        <v>0</v>
      </c>
    </row>
    <row r="394" spans="1:4" x14ac:dyDescent="0.3">
      <c r="A394" t="s">
        <v>369</v>
      </c>
      <c r="B394" t="s">
        <v>370</v>
      </c>
      <c r="C394">
        <v>0</v>
      </c>
      <c r="D394">
        <v>0</v>
      </c>
    </row>
    <row r="395" spans="1:4" x14ac:dyDescent="0.3">
      <c r="A395" t="s">
        <v>367</v>
      </c>
      <c r="B395" t="s">
        <v>368</v>
      </c>
      <c r="C395">
        <v>0</v>
      </c>
      <c r="D395">
        <v>0</v>
      </c>
    </row>
    <row r="396" spans="1:4" x14ac:dyDescent="0.3">
      <c r="A396" t="s">
        <v>365</v>
      </c>
      <c r="B396" t="s">
        <v>366</v>
      </c>
      <c r="C396">
        <v>0</v>
      </c>
      <c r="D396">
        <v>0</v>
      </c>
    </row>
    <row r="397" spans="1:4" x14ac:dyDescent="0.3">
      <c r="A397" t="s">
        <v>900</v>
      </c>
      <c r="B397" t="s">
        <v>901</v>
      </c>
      <c r="C397">
        <v>1</v>
      </c>
      <c r="D397">
        <v>3</v>
      </c>
    </row>
    <row r="398" spans="1:4" x14ac:dyDescent="0.3">
      <c r="A398" t="s">
        <v>375</v>
      </c>
      <c r="B398" t="s">
        <v>376</v>
      </c>
      <c r="C398">
        <v>11863272.550000001</v>
      </c>
      <c r="D398">
        <v>3</v>
      </c>
    </row>
    <row r="399" spans="1:4" x14ac:dyDescent="0.3">
      <c r="A399" t="s">
        <v>341</v>
      </c>
      <c r="B399" t="s">
        <v>342</v>
      </c>
      <c r="C399">
        <v>0</v>
      </c>
      <c r="D399">
        <v>0</v>
      </c>
    </row>
    <row r="400" spans="1:4" x14ac:dyDescent="0.3">
      <c r="A400" t="s">
        <v>902</v>
      </c>
      <c r="B400" t="s">
        <v>903</v>
      </c>
      <c r="C400">
        <v>0</v>
      </c>
      <c r="D400">
        <v>0</v>
      </c>
    </row>
    <row r="401" spans="1:4" x14ac:dyDescent="0.3">
      <c r="A401" t="s">
        <v>128</v>
      </c>
      <c r="B401" t="s">
        <v>129</v>
      </c>
      <c r="C401">
        <v>1385118.91</v>
      </c>
      <c r="D401">
        <v>3</v>
      </c>
    </row>
    <row r="402" spans="1:4" x14ac:dyDescent="0.3">
      <c r="A402" t="s">
        <v>115</v>
      </c>
      <c r="B402" t="s">
        <v>904</v>
      </c>
      <c r="C402">
        <v>0</v>
      </c>
      <c r="D402">
        <v>0</v>
      </c>
    </row>
    <row r="403" spans="1:4" x14ac:dyDescent="0.3">
      <c r="A403" t="s">
        <v>355</v>
      </c>
      <c r="B403" t="s">
        <v>356</v>
      </c>
      <c r="C403">
        <v>0</v>
      </c>
      <c r="D403">
        <v>0</v>
      </c>
    </row>
    <row r="404" spans="1:4" x14ac:dyDescent="0.3">
      <c r="A404" t="s">
        <v>361</v>
      </c>
      <c r="B404" t="s">
        <v>362</v>
      </c>
      <c r="C404">
        <v>0</v>
      </c>
      <c r="D404">
        <v>0</v>
      </c>
    </row>
    <row r="405" spans="1:4" x14ac:dyDescent="0.3">
      <c r="A405" t="s">
        <v>319</v>
      </c>
      <c r="B405" t="s">
        <v>320</v>
      </c>
      <c r="C405">
        <v>0</v>
      </c>
      <c r="D405">
        <v>0</v>
      </c>
    </row>
    <row r="406" spans="1:4" x14ac:dyDescent="0.3">
      <c r="A406" t="s">
        <v>64</v>
      </c>
      <c r="B406" t="s">
        <v>65</v>
      </c>
      <c r="C406">
        <v>0</v>
      </c>
      <c r="D406">
        <v>0</v>
      </c>
    </row>
    <row r="407" spans="1:4" x14ac:dyDescent="0.3">
      <c r="A407" t="s">
        <v>905</v>
      </c>
      <c r="B407" t="s">
        <v>906</v>
      </c>
      <c r="C407">
        <v>0</v>
      </c>
      <c r="D407">
        <v>0</v>
      </c>
    </row>
    <row r="408" spans="1:4" x14ac:dyDescent="0.3">
      <c r="A408" t="s">
        <v>907</v>
      </c>
      <c r="B408" t="s">
        <v>908</v>
      </c>
      <c r="C408">
        <v>4628589</v>
      </c>
      <c r="D408">
        <v>3</v>
      </c>
    </row>
    <row r="409" spans="1:4" x14ac:dyDescent="0.3">
      <c r="A409" t="s">
        <v>116</v>
      </c>
      <c r="B409" t="s">
        <v>117</v>
      </c>
      <c r="C409">
        <v>0</v>
      </c>
      <c r="D409">
        <v>0</v>
      </c>
    </row>
    <row r="410" spans="1:4" x14ac:dyDescent="0.3">
      <c r="A410" t="s">
        <v>909</v>
      </c>
      <c r="B410" t="s">
        <v>910</v>
      </c>
      <c r="C410">
        <v>0</v>
      </c>
      <c r="D410">
        <v>0</v>
      </c>
    </row>
    <row r="411" spans="1:4" x14ac:dyDescent="0.3">
      <c r="A411" t="s">
        <v>911</v>
      </c>
      <c r="B411" t="s">
        <v>912</v>
      </c>
      <c r="C411">
        <v>0</v>
      </c>
      <c r="D411">
        <v>0</v>
      </c>
    </row>
    <row r="412" spans="1:4" x14ac:dyDescent="0.3">
      <c r="A412" t="s">
        <v>913</v>
      </c>
      <c r="B412" t="s">
        <v>914</v>
      </c>
      <c r="C412">
        <v>0</v>
      </c>
      <c r="D412">
        <v>0</v>
      </c>
    </row>
    <row r="413" spans="1:4" x14ac:dyDescent="0.3">
      <c r="A413" t="s">
        <v>118</v>
      </c>
      <c r="B413" t="s">
        <v>119</v>
      </c>
      <c r="C413">
        <v>0</v>
      </c>
      <c r="D413">
        <v>1</v>
      </c>
    </row>
    <row r="414" spans="1:4" x14ac:dyDescent="0.3">
      <c r="A414" t="s">
        <v>915</v>
      </c>
      <c r="B414" t="s">
        <v>916</v>
      </c>
      <c r="C414">
        <v>0</v>
      </c>
      <c r="D414">
        <v>0</v>
      </c>
    </row>
    <row r="415" spans="1:4" x14ac:dyDescent="0.3">
      <c r="A415" t="s">
        <v>917</v>
      </c>
      <c r="B415" t="s">
        <v>918</v>
      </c>
      <c r="C415">
        <v>0</v>
      </c>
      <c r="D415">
        <v>0</v>
      </c>
    </row>
    <row r="416" spans="1:4" x14ac:dyDescent="0.3">
      <c r="A416" t="s">
        <v>919</v>
      </c>
      <c r="B416" t="s">
        <v>920</v>
      </c>
      <c r="C416">
        <v>0</v>
      </c>
      <c r="D416">
        <v>0</v>
      </c>
    </row>
    <row r="417" spans="1:4" x14ac:dyDescent="0.3">
      <c r="A417" t="s">
        <v>921</v>
      </c>
      <c r="B417" t="s">
        <v>922</v>
      </c>
      <c r="C417">
        <v>0</v>
      </c>
      <c r="D417">
        <v>0</v>
      </c>
    </row>
    <row r="418" spans="1:4" x14ac:dyDescent="0.3">
      <c r="A418" t="s">
        <v>923</v>
      </c>
      <c r="B418" t="s">
        <v>924</v>
      </c>
      <c r="C418">
        <v>0</v>
      </c>
      <c r="D418">
        <v>0</v>
      </c>
    </row>
    <row r="419" spans="1:4" x14ac:dyDescent="0.3">
      <c r="A419" t="s">
        <v>190</v>
      </c>
      <c r="B419" t="s">
        <v>191</v>
      </c>
      <c r="C419">
        <v>0</v>
      </c>
      <c r="D419">
        <v>0</v>
      </c>
    </row>
    <row r="420" spans="1:4" x14ac:dyDescent="0.3">
      <c r="A420" t="s">
        <v>925</v>
      </c>
      <c r="B420" t="s">
        <v>926</v>
      </c>
      <c r="C420">
        <v>0</v>
      </c>
      <c r="D4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South East</vt:lpstr>
      <vt:lpstr>OMMITTED CUSTOMERS</vt:lpstr>
      <vt:lpstr>Brand Prices</vt:lpstr>
      <vt:lpstr>Overdue Credits</vt:lpstr>
      <vt:lpstr>overdue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Obe</dc:creator>
  <cp:lastModifiedBy>Samuel Obe</cp:lastModifiedBy>
  <dcterms:created xsi:type="dcterms:W3CDTF">2021-09-13T12:52:50Z</dcterms:created>
  <dcterms:modified xsi:type="dcterms:W3CDTF">2021-10-06T00:31:58Z</dcterms:modified>
</cp:coreProperties>
</file>