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1035466\Desktop\MB &amp; NT\North\Target Deployment to BD\November\"/>
    </mc:Choice>
  </mc:AlternateContent>
  <xr:revisionPtr revIDLastSave="0" documentId="13_ncr:1_{8A71A041-774D-42F7-BF77-D4EEAF410B09}" xr6:coauthVersionLast="46" xr6:coauthVersionMax="46" xr10:uidLastSave="{00000000-0000-0000-0000-000000000000}"/>
  <bookViews>
    <workbookView xWindow="-120" yWindow="-120" windowWidth="20730" windowHeight="11160" tabRatio="723" activeTab="3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November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BELT'!$A$8:$AX$8</definedName>
    <definedName name="_xlnm._FilterDatabase" localSheetId="3" hidden="1">NORTH!$A$8:$AX$138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EAST'!$A$8:$AX$8</definedName>
    <definedName name="_xlnm._FilterDatabase" localSheetId="1" hidden="1">'SOUTH WEST'!$A$8:$AX$8</definedName>
    <definedName name="FXRate" localSheetId="0">'[1]September Allocation'!$B$1</definedName>
    <definedName name="FXRate">'November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8" i="17" l="1"/>
  <c r="F539" i="17"/>
  <c r="G128" i="30" l="1"/>
  <c r="AC128" i="30"/>
  <c r="AV128" i="30" s="1"/>
  <c r="AE128" i="30"/>
  <c r="AU128" i="30"/>
  <c r="AX128" i="30"/>
  <c r="G129" i="30"/>
  <c r="AC129" i="30"/>
  <c r="AV129" i="30" s="1"/>
  <c r="AE129" i="30"/>
  <c r="AU129" i="30"/>
  <c r="AX129" i="30"/>
  <c r="G130" i="30"/>
  <c r="AC130" i="30"/>
  <c r="AV130" i="30" s="1"/>
  <c r="AE130" i="30"/>
  <c r="AU130" i="30"/>
  <c r="G131" i="30"/>
  <c r="AC131" i="30"/>
  <c r="AV131" i="30" s="1"/>
  <c r="AE131" i="30"/>
  <c r="AU131" i="30"/>
  <c r="G132" i="30"/>
  <c r="AC132" i="30"/>
  <c r="AV132" i="30" s="1"/>
  <c r="AE132" i="30"/>
  <c r="AU132" i="30"/>
  <c r="G133" i="30"/>
  <c r="AC133" i="30"/>
  <c r="AV133" i="30" s="1"/>
  <c r="AE133" i="30"/>
  <c r="AU133" i="30"/>
  <c r="AX133" i="30"/>
  <c r="G134" i="30"/>
  <c r="AC134" i="30"/>
  <c r="AV134" i="30" s="1"/>
  <c r="AE134" i="30"/>
  <c r="AU134" i="30"/>
  <c r="G135" i="30"/>
  <c r="AC135" i="30"/>
  <c r="AV135" i="30" s="1"/>
  <c r="AE135" i="30"/>
  <c r="AU135" i="30"/>
  <c r="G136" i="30"/>
  <c r="AC136" i="30"/>
  <c r="AV136" i="30" s="1"/>
  <c r="AE136" i="30"/>
  <c r="AU136" i="30"/>
  <c r="AX136" i="30"/>
  <c r="G137" i="30"/>
  <c r="AC137" i="30"/>
  <c r="AV137" i="30" s="1"/>
  <c r="AE137" i="30"/>
  <c r="AU137" i="30"/>
  <c r="G138" i="30"/>
  <c r="AC138" i="30"/>
  <c r="AV138" i="30" s="1"/>
  <c r="AE138" i="30"/>
  <c r="AU138" i="30"/>
  <c r="G139" i="30"/>
  <c r="AC139" i="30"/>
  <c r="AV139" i="30" s="1"/>
  <c r="AE139" i="30"/>
  <c r="AU139" i="30"/>
  <c r="G140" i="30"/>
  <c r="AC140" i="30"/>
  <c r="AV140" i="30" s="1"/>
  <c r="AE140" i="30"/>
  <c r="AU140" i="30"/>
  <c r="AX140" i="30"/>
  <c r="G141" i="30"/>
  <c r="AC141" i="30"/>
  <c r="AV141" i="30" s="1"/>
  <c r="AE141" i="30"/>
  <c r="AU141" i="30"/>
  <c r="G142" i="30"/>
  <c r="AC142" i="30"/>
  <c r="AV142" i="30" s="1"/>
  <c r="AE142" i="30"/>
  <c r="AU142" i="30"/>
  <c r="G143" i="30"/>
  <c r="AC143" i="30"/>
  <c r="AV143" i="30" s="1"/>
  <c r="AE143" i="30"/>
  <c r="AU143" i="30"/>
  <c r="F543" i="17"/>
  <c r="AX137" i="30" s="1"/>
  <c r="F541" i="17"/>
  <c r="F542" i="17"/>
  <c r="AW130" i="30" l="1"/>
  <c r="AW134" i="30"/>
  <c r="AW131" i="30"/>
  <c r="AW139" i="30"/>
  <c r="AW128" i="30"/>
  <c r="AW129" i="30"/>
  <c r="AW142" i="30"/>
  <c r="AW141" i="30"/>
  <c r="AW143" i="30"/>
  <c r="AW140" i="30"/>
  <c r="AW138" i="30"/>
  <c r="AW137" i="30"/>
  <c r="AW135" i="30"/>
  <c r="AW133" i="30"/>
  <c r="AW136" i="30"/>
  <c r="AW132" i="30"/>
  <c r="F536" i="17"/>
  <c r="F537" i="17"/>
  <c r="AX135" i="30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9" i="30"/>
  <c r="AC9" i="30"/>
  <c r="F508" i="17" l="1"/>
  <c r="F509" i="17"/>
  <c r="F510" i="17"/>
  <c r="F511" i="17"/>
  <c r="F512" i="17"/>
  <c r="F513" i="17"/>
  <c r="F514" i="17"/>
  <c r="F515" i="17"/>
  <c r="F516" i="17"/>
  <c r="AX130" i="30" s="1"/>
  <c r="F517" i="17"/>
  <c r="AX132" i="30" s="1"/>
  <c r="F518" i="17"/>
  <c r="AX142" i="30" s="1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AX139" i="30" s="1"/>
  <c r="F497" i="17"/>
  <c r="AX141" i="30" s="1"/>
  <c r="F498" i="17"/>
  <c r="AX138" i="30" s="1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AX143" i="30" s="1"/>
  <c r="F477" i="17"/>
  <c r="F476" i="17"/>
  <c r="AX31" i="25" l="1"/>
  <c r="AX131" i="30"/>
  <c r="AX53" i="25"/>
  <c r="AX32" i="25"/>
  <c r="AE145" i="27"/>
  <c r="AV145" i="27"/>
  <c r="G145" i="27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AX145" i="27" s="1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9" i="25"/>
  <c r="AE19" i="25"/>
  <c r="AV19" i="25"/>
  <c r="G19" i="25"/>
  <c r="AX18" i="25"/>
  <c r="AE18" i="25"/>
  <c r="AV18" i="25"/>
  <c r="G18" i="25"/>
  <c r="AX17" i="25"/>
  <c r="AE17" i="25"/>
  <c r="AV17" i="25"/>
  <c r="G17" i="25"/>
  <c r="AX16" i="25"/>
  <c r="AE16" i="25"/>
  <c r="AV16" i="25"/>
  <c r="G16" i="25"/>
  <c r="AX15" i="25"/>
  <c r="AE15" i="25"/>
  <c r="AV15" i="25"/>
  <c r="G15" i="25"/>
  <c r="AW18" i="25" l="1"/>
  <c r="AW15" i="25"/>
  <c r="AW19" i="25"/>
  <c r="AW43" i="25"/>
  <c r="AW16" i="25"/>
  <c r="AW17" i="25"/>
  <c r="G37" i="25" l="1"/>
  <c r="G9" i="25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G10" i="25" l="1"/>
  <c r="G11" i="25"/>
  <c r="G12" i="25"/>
  <c r="G13" i="25"/>
  <c r="G14" i="25"/>
  <c r="AX14" i="25"/>
  <c r="AE14" i="25"/>
  <c r="AV14" i="25"/>
  <c r="AX13" i="25"/>
  <c r="AE13" i="25"/>
  <c r="AV13" i="25"/>
  <c r="AX12" i="25"/>
  <c r="AE12" i="25"/>
  <c r="AV12" i="25"/>
  <c r="AX11" i="25"/>
  <c r="AE11" i="25"/>
  <c r="AV11" i="25"/>
  <c r="AX10" i="25"/>
  <c r="AE10" i="25"/>
  <c r="AV10" i="25"/>
  <c r="AE9" i="25"/>
  <c r="AV9" i="25"/>
  <c r="AX42" i="25"/>
  <c r="AE42" i="25"/>
  <c r="AV42" i="25"/>
  <c r="G40" i="25"/>
  <c r="G39" i="25"/>
  <c r="G21" i="25"/>
  <c r="G20" i="25"/>
  <c r="G38" i="25"/>
  <c r="AW13" i="25" l="1"/>
  <c r="AW42" i="25"/>
  <c r="AW11" i="25"/>
  <c r="AW9" i="25"/>
  <c r="AW12" i="25"/>
  <c r="AW10" i="25"/>
  <c r="AW14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58" i="25" l="1"/>
  <c r="AX134" i="30"/>
  <c r="AX104" i="30"/>
  <c r="AX127" i="27"/>
  <c r="AV34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9" i="30"/>
  <c r="AE9" i="30"/>
  <c r="AV9" i="30" l="1"/>
  <c r="AW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7" i="30"/>
  <c r="AV40" i="25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V146" i="27" l="1"/>
  <c r="AW39" i="25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26" i="25"/>
  <c r="AW24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23" i="25"/>
  <c r="AW100" i="24"/>
  <c r="AW127" i="24"/>
  <c r="AW81" i="24"/>
  <c r="AW74" i="24"/>
  <c r="AW87" i="24"/>
  <c r="AW44" i="24"/>
  <c r="AW54" i="24"/>
  <c r="AW22" i="23"/>
  <c r="AW25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5" i="25"/>
  <c r="AW22" i="25"/>
  <c r="AW33" i="25"/>
  <c r="AW34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8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X9" i="24"/>
  <c r="AE9" i="24"/>
  <c r="AX9" i="23"/>
  <c r="AE9" i="23"/>
  <c r="G9" i="23"/>
  <c r="AW27" i="25" l="1"/>
  <c r="AW9" i="24"/>
  <c r="F2" i="25"/>
  <c r="F2" i="24"/>
  <c r="AW9" i="23"/>
  <c r="F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960AAF0D-0CAB-4D98-8417-BAB879B08A5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F0D3F78-E687-4DA8-9E5C-8BB369B94087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A0FE2AC-3D94-47A4-947F-0A12B053C07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F08A9F3D-C482-4452-A0BF-54924080CBCB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E6A8A23-13D5-479E-8136-7629115A1DD5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28ACF4-F238-4405-93DC-287CF12448D8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4B1ACF33-4D69-4DBC-86EC-826DC758E0FD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5D09D0C7-8BD6-4955-8177-B458EFB9DB8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5B8BDD65-A8F2-4517-8ABB-1D45FBAF79A6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D9BB8BC5-3308-488D-8A46-316C46165669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<sst xmlns="http://schemas.openxmlformats.org/spreadsheetml/2006/main" count="4511" uniqueCount="1668">
  <si>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</si>
  <si>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</si>
  <si>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</si>
  <si>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</si>
  <si>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</si>
  <si>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</si>
  <si>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</si>
  <si>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</si>
  <si>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</si>
  <si>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</si>
  <si>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</si>
  <si>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</si>
  <si>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</si>
  <si>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</si>
  <si>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</si>
  <si>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</si>
  <si>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</si>
  <si>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</si>
  <si>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</si>
  <si>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</si>
  <si>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</si>
  <si>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</si>
  <si>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</si>
  <si>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</si>
  <si>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</si>
  <si>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</si>
  <si>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</si>
  <si>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</si>
  <si>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</si>
  <si>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</si>
  <si>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</si>
  <si>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</si>
  <si>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</si>
  <si>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</si>
  <si>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</si>
  <si>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</si>
  <si>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</si>
  <si>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</si>
  <si>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</si>
  <si>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</si>
  <si>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</si>
  <si>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</si>
  <si>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</si>
  <si>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</si>
  <si>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</si>
  <si>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</si>
  <si>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</si>
  <si>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</si>
  <si>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</si>
  <si>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</si>
  <si>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</si>
  <si>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</si>
  <si>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</si>
  <si>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</si>
  <si>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</si>
  <si>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</si>
  <si>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</si>
  <si>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</si>
  <si>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</si>
  <si>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</si>
  <si>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</si>
  <si>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</si>
  <si>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</si>
  <si>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</si>
  <si>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</si>
  <si>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</si>
  <si>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</si>
  <si>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</si>
  <si>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</si>
  <si>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</si>
  <si>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</si>
  <si>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</si>
  <si>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</si>
  <si>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</si>
  <si>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</si>
  <si>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</si>
  <si>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</si>
  <si>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</si>
  <si>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</si>
  <si>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</si>
  <si>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</si>
  <si>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</si>
  <si>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</si>
  <si>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</si>
  <si>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</si>
  <si>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</si>
  <si>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</si>
  <si>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</si>
  <si>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</si>
  <si>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</si>
  <si>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</si>
  <si>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</si>
  <si>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</si>
  <si>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</si>
  <si>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</si>
  <si>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</si>
  <si>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</si>
  <si>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</si>
  <si>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</si>
  <si>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</si>
  <si>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</si>
  <si>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</si>
  <si>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</si>
  <si>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</si>
  <si>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</si>
  <si>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</si>
  <si>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</si>
  <si>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</si>
  <si>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</si>
  <si>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</si>
  <si>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</si>
  <si>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</si>
  <si>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</si>
  <si>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</si>
  <si>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</si>
  <si>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</si>
  <si>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</si>
  <si>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</si>
  <si>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</si>
  <si>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</si>
  <si>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</si>
  <si>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</si>
  <si>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</si>
  <si>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</si>
  <si>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</si>
  <si>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</si>
  <si>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</si>
  <si>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</si>
  <si>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</si>
  <si>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</si>
  <si>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</si>
  <si>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</si>
  <si>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</si>
  <si>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</si>
  <si>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</si>
  <si>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</si>
  <si>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</si>
  <si>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</si>
  <si>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</si>
  <si>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</si>
  <si>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</si>
  <si>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</si>
  <si>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</si>
  <si>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</si>
  <si>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</si>
  <si>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</si>
  <si>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</si>
  <si>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</si>
  <si>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</si>
  <si>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</si>
  <si>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</si>
  <si>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</si>
  <si>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</si>
  <si>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</si>
  <si>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</si>
  <si>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</si>
  <si>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</si>
  <si>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</si>
  <si>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</si>
  <si>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</si>
  <si>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</si>
  <si>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</si>
  <si>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</si>
  <si>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</si>
  <si>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</si>
  <si>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</si>
  <si>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</si>
  <si>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</si>
  <si>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</si>
  <si>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</si>
  <si>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</si>
  <si>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</si>
  <si>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</si>
  <si>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</si>
  <si>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</si>
  <si>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</si>
  <si>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</si>
  <si>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</si>
  <si>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</si>
  <si>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</si>
  <si>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</si>
  <si>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</si>
  <si>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</si>
  <si>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</si>
  <si>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</si>
  <si>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</si>
  <si>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</si>
  <si>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</si>
  <si>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</si>
  <si>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</si>
  <si>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</si>
  <si>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</si>
  <si>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</si>
  <si>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</si>
  <si>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</si>
  <si>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</si>
  <si>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</si>
  <si>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</si>
  <si>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</si>
  <si>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</si>
  <si>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</si>
  <si>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</si>
  <si>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</si>
  <si>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</si>
  <si>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</si>
  <si>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</si>
  <si>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</si>
  <si>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</si>
  <si>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</si>
  <si>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</si>
  <si>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</si>
  <si>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</si>
  <si>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</si>
  <si>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</si>
  <si>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</si>
  <si>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</si>
  <si>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</si>
  <si>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</si>
  <si>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</si>
  <si>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</si>
  <si>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</si>
  <si>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</si>
  <si>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</si>
  <si>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</si>
  <si>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</si>
  <si>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</si>
  <si>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</si>
  <si>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</si>
  <si>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</si>
  <si>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</si>
  <si>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</si>
  <si>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</si>
  <si>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</si>
  <si>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</si>
  <si>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</si>
  <si>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</si>
  <si>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</si>
  <si>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</si>
  <si>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</si>
  <si>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</si>
  <si>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</si>
  <si>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</si>
  <si>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</si>
  <si>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</si>
  <si>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</si>
  <si>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</si>
  <si>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</si>
  <si>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</si>
  <si>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</si>
  <si>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</si>
  <si>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</si>
  <si>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</si>
  <si>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</si>
  <si>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</si>
  <si>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</si>
  <si>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</si>
  <si>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</si>
  <si>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</si>
  <si>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</si>
  <si>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</si>
  <si>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</si>
  <si>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</si>
  <si>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</si>
  <si>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</si>
  <si>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</si>
  <si>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</si>
  <si>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</si>
  <si>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</si>
  <si>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</si>
  <si>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</si>
  <si>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</si>
  <si>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</si>
  <si>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</si>
  <si>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</si>
  <si>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</si>
  <si>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</si>
  <si>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</si>
  <si>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</si>
  <si>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</si>
  <si>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</si>
  <si>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</si>
  <si>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</si>
  <si>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</si>
  <si>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</si>
  <si>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</si>
  <si>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</si>
  <si>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</si>
  <si>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</si>
  <si>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</si>
  <si>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</si>
  <si>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</si>
  <si>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</si>
  <si>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</si>
  <si>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</si>
  <si>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</si>
  <si>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</si>
  <si>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</si>
  <si>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</si>
  <si>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</si>
  <si>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</si>
  <si>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</si>
  <si>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</si>
  <si>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</si>
  <si>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</si>
  <si>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</si>
  <si>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</si>
  <si>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</si>
  <si>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</si>
  <si>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</si>
  <si>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</si>
  <si>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</si>
  <si>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</si>
  <si>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</si>
  <si>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</si>
  <si>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</si>
  <si>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</si>
  <si>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</si>
  <si>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</si>
  <si>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</si>
  <si>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</si>
  <si>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</si>
  <si>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</si>
  <si>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</si>
  <si>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</si>
  <si>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</si>
  <si>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</si>
  <si>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</si>
  <si>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</si>
  <si>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</si>
  <si>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</si>
  <si>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</si>
  <si>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</si>
  <si>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</si>
  <si>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</si>
  <si>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</si>
  <si>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</si>
  <si>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</si>
  <si>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</si>
  <si>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</si>
  <si>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</si>
  <si>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</si>
  <si>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</si>
  <si>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</si>
  <si>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</si>
  <si>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</si>
  <si>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</si>
  <si>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</si>
  <si>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</si>
  <si>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</si>
  <si>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</si>
  <si>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</si>
  <si>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</si>
  <si>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</si>
  <si>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</si>
  <si>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</si>
  <si>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</si>
  <si>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</si>
  <si>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</si>
  <si>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</si>
  <si>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</si>
  <si>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</si>
  <si>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</si>
  <si>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</si>
  <si>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</si>
  <si>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</si>
  <si>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</si>
  <si>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</si>
  <si>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</si>
  <si>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</si>
  <si>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</si>
  <si>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</si>
  <si>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</si>
  <si>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</si>
  <si>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</si>
  <si>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</si>
  <si>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</si>
  <si>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</si>
  <si>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</si>
  <si>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</si>
  <si>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</si>
  <si>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</si>
  <si>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</si>
  <si>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</si>
  <si>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</si>
  <si>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</si>
  <si>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</si>
  <si>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</si>
  <si>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</si>
  <si>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</si>
  <si>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</si>
  <si>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</si>
  <si>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</si>
  <si>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</si>
  <si>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</si>
  <si>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</si>
  <si>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</si>
  <si>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</si>
  <si>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</si>
  <si>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</si>
  <si>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</si>
  <si>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</si>
  <si>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</si>
  <si>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</si>
  <si>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</si>
  <si>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</si>
  <si>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</si>
  <si>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</si>
  <si>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</si>
  <si>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</si>
  <si>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</si>
  <si>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</si>
  <si>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</si>
  <si>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</si>
  <si>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</si>
  <si>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</si>
  <si>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</si>
  <si>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</si>
  <si>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</si>
  <si>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</si>
  <si>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</si>
  <si>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</si>
  <si>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</si>
  <si>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</si>
  <si>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</si>
  <si>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</si>
  <si>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</si>
  <si>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</si>
  <si>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</si>
  <si>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</si>
  <si>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</si>
  <si>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</si>
  <si>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</si>
  <si>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</si>
  <si>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</si>
  <si>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</si>
  <si>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</si>
  <si>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</si>
  <si>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</si>
  <si>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</si>
  <si>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</si>
  <si>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</si>
  <si>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</si>
  <si>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</si>
  <si>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</si>
  <si>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</si>
  <si>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</si>
  <si>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</si>
  <si>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</si>
  <si>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</si>
  <si>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</si>
  <si>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</si>
  <si>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</si>
  <si>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</si>
  <si>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</si>
  <si>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</si>
  <si>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</si>
  <si>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</si>
  <si>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</si>
  <si>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</si>
  <si>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</si>
  <si>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</si>
  <si>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</si>
  <si>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</si>
  <si>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</si>
  <si>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</si>
  <si>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</si>
  <si>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</si>
  <si>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</si>
  <si>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</si>
  <si>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</si>
  <si>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</si>
  <si>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</si>
  <si>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</si>
  <si>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</si>
  <si>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</si>
  <si>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</si>
  <si>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</si>
  <si>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</si>
  <si>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</si>
  <si>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</si>
  <si>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</si>
  <si>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</si>
  <si>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</si>
  <si>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</si>
  <si>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</si>
  <si>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</si>
  <si>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</si>
  <si>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</si>
  <si>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</si>
  <si>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</si>
  <si>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</si>
  <si>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</si>
  <si>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</si>
  <si>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</si>
  <si>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</si>
  <si>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</si>
  <si>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</si>
  <si>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</si>
  <si>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</si>
  <si>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</si>
  <si>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</si>
  <si>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</si>
  <si>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</si>
  <si>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</si>
  <si>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</si>
  <si>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</si>
  <si>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</si>
  <si>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</si>
  <si>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</si>
  <si>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</si>
  <si>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</si>
  <si>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</si>
  <si>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</si>
  <si>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</si>
  <si>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</si>
  <si>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</si>
  <si>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</si>
  <si>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</si>
  <si>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</si>
  <si>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</si>
  <si>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</si>
  <si>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</si>
  <si>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</si>
  <si>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</si>
  <si>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</si>
  <si>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</si>
  <si>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</si>
  <si>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</si>
  <si>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</si>
  <si>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</si>
  <si>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</si>
  <si>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</si>
  <si>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</si>
  <si>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</si>
  <si>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</si>
  <si>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</si>
  <si>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</si>
  <si>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</si>
  <si>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</si>
  <si>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</si>
  <si>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</si>
  <si>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</si>
  <si>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</si>
  <si>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</si>
  <si>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</si>
  <si>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</si>
  <si>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</si>
  <si>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</si>
  <si>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</si>
  <si>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</si>
  <si>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</si>
  <si>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</si>
  <si>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</si>
  <si>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</si>
  <si>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</si>
  <si>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</si>
  <si>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</si>
  <si>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</si>
  <si>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</si>
  <si>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</si>
  <si>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</si>
  <si>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</si>
  <si>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</si>
  <si>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</si>
  <si>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</si>
  <si>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</si>
  <si>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</si>
  <si>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</si>
  <si>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</si>
  <si>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</si>
  <si>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</si>
  <si>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</si>
  <si>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</si>
  <si>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</si>
  <si>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</si>
  <si>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</si>
  <si>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</si>
  <si>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</si>
  <si>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</si>
  <si>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</si>
  <si>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</si>
  <si>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</si>
  <si>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</si>
  <si>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</si>
  <si>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</si>
  <si>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</si>
  <si>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</si>
  <si>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</si>
  <si>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</si>
  <si>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</si>
  <si>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</si>
  <si>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</si>
  <si>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</si>
  <si>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</si>
  <si>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</si>
  <si>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</si>
  <si>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</si>
  <si>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</si>
  <si>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</si>
  <si>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</si>
  <si>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</si>
  <si>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</si>
  <si>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</si>
  <si>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</si>
  <si>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</si>
  <si>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</si>
  <si>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</si>
  <si>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</si>
  <si>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</si>
  <si>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</si>
  <si>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</si>
  <si>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</si>
  <si>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</si>
  <si>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</si>
  <si>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</si>
  <si>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</si>
  <si>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</si>
  <si>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</si>
  <si>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</si>
  <si>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</si>
  <si>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</si>
  <si>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</si>
  <si>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</si>
  <si>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</si>
  <si>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</si>
  <si>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</si>
  <si>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</si>
  <si>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</si>
  <si>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</si>
  <si>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</si>
  <si>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</si>
  <si>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</si>
  <si>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</si>
  <si>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</si>
  <si>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</si>
  <si>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</si>
  <si>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</si>
  <si>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</si>
  <si>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</si>
  <si>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</si>
  <si>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</si>
  <si>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</si>
  <si>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</si>
  <si>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</si>
  <si>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</si>
  <si>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</si>
  <si>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</si>
  <si>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</si>
  <si>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</si>
  <si>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</si>
  <si>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</si>
  <si>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</si>
  <si>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</si>
  <si>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</si>
  <si>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</si>
  <si>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</si>
  <si>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</si>
  <si>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</si>
  <si>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</si>
  <si>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</si>
  <si>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</si>
  <si>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</si>
  <si>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</si>
  <si>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</si>
  <si>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</si>
  <si>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</si>
  <si>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</si>
  <si>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</si>
  <si>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</si>
  <si>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</si>
  <si>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</si>
  <si>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</si>
  <si>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</si>
  <si>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</si>
  <si>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</si>
  <si>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</si>
  <si>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</si>
  <si>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</si>
  <si>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</si>
  <si>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</si>
  <si>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</si>
  <si>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</si>
  <si>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</si>
  <si>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</si>
  <si>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</si>
  <si>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</si>
  <si>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</si>
  <si>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</si>
  <si>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</si>
  <si>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</si>
  <si>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</si>
  <si>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</si>
  <si>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</si>
  <si>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</si>
  <si>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</si>
  <si>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</si>
  <si>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</si>
  <si>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</si>
  <si>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</si>
  <si>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</si>
  <si>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</si>
  <si>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</si>
  <si>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</si>
  <si>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</si>
  <si>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</si>
  <si>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</si>
  <si>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</si>
  <si>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</si>
  <si>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</si>
  <si>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</si>
  <si>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</si>
  <si>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</si>
  <si>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</si>
  <si>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</si>
  <si>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</si>
  <si>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</si>
  <si>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</si>
  <si>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</si>
  <si>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</si>
  <si>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</si>
  <si>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</si>
  <si>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</si>
  <si>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</si>
  <si>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</si>
  <si>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</si>
  <si>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</si>
  <si>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</si>
  <si>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</si>
  <si>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</si>
  <si>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</si>
  <si>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</si>
  <si>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</si>
  <si>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</si>
  <si>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</si>
  <si>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</si>
  <si>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</si>
  <si>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</si>
  <si>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</si>
  <si>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</si>
  <si>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</si>
  <si>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</si>
  <si>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</si>
  <si>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</si>
  <si>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</si>
  <si>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</si>
  <si>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</si>
  <si>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</si>
  <si>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</si>
  <si>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</si>
  <si>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</si>
  <si>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</si>
  <si>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</si>
  <si>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</si>
  <si>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</si>
  <si>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</si>
  <si>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</si>
  <si>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</si>
  <si>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</si>
  <si>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</si>
  <si>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</si>
  <si>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</si>
  <si>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</si>
  <si>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</si>
  <si>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</si>
  <si>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</si>
  <si>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</si>
  <si>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</si>
  <si>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</si>
  <si>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</si>
  <si>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</si>
  <si>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</si>
  <si>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</si>
  <si>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</si>
  <si>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</si>
  <si>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</si>
  <si>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</si>
  <si>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</si>
  <si>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</si>
  <si>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</si>
  <si>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</si>
  <si>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</si>
  <si>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</si>
  <si>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</si>
  <si>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</si>
  <si>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</si>
  <si>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</si>
  <si>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</si>
  <si>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</si>
  <si>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</si>
  <si>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</si>
  <si>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</si>
  <si>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</si>
  <si>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</si>
  <si>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</si>
  <si>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</si>
  <si>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</si>
  <si>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</si>
  <si>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</si>
  <si>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</si>
  <si>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</si>
  <si>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</si>
  <si>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</si>
  <si>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</si>
  <si>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</si>
  <si>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</si>
  <si>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</si>
  <si>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</si>
  <si>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</si>
  <si>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</si>
  <si>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</si>
  <si>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</si>
  <si>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</si>
  <si>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</si>
  <si>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</si>
  <si>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</si>
  <si>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</si>
  <si>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</si>
  <si>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</si>
  <si>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</si>
  <si>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</si>
  <si>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</si>
  <si>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</si>
  <si>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</si>
  <si>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</si>
  <si>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</si>
  <si>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</si>
  <si>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</si>
  <si>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</si>
  <si>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</si>
  <si>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</si>
  <si>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</si>
  <si>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</si>
  <si>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</si>
  <si>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</si>
  <si>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</si>
  <si>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</si>
  <si>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</si>
  <si>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</si>
  <si>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</si>
  <si>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</si>
  <si>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</si>
  <si>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</si>
  <si>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</si>
  <si>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</si>
  <si>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</si>
  <si>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</si>
  <si>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</si>
  <si>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</si>
  <si>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</si>
  <si>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</si>
  <si>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</si>
  <si>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</si>
  <si>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</si>
  <si>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</si>
  <si>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</si>
  <si>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</si>
  <si>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</si>
  <si>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</si>
  <si>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</si>
  <si>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</si>
  <si>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</si>
  <si>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</si>
  <si>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</si>
  <si>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</si>
  <si>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</si>
  <si>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</si>
  <si>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</si>
  <si>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</si>
  <si>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</si>
  <si>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</si>
  <si>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</si>
  <si>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</si>
  <si>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</si>
  <si>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</si>
  <si>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</si>
  <si>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</si>
  <si>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</si>
  <si>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</si>
  <si>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</si>
  <si>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</si>
  <si>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</si>
  <si>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</si>
  <si>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</si>
  <si>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</si>
  <si>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</si>
  <si>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</si>
  <si>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</si>
  <si>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</si>
  <si>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</si>
  <si>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</si>
  <si>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</si>
  <si>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</si>
  <si>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</si>
  <si>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</si>
  <si>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</si>
  <si>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</si>
  <si>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</si>
  <si>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</si>
  <si>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</si>
  <si>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</si>
  <si>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</si>
  <si>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</si>
  <si>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</si>
  <si>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</si>
  <si>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</si>
  <si>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</si>
  <si>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</si>
  <si>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</si>
  <si>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</si>
  <si>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</si>
  <si>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</si>
  <si>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</si>
  <si>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</si>
  <si>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</si>
  <si>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</si>
  <si>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</si>
  <si>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</si>
  <si>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</si>
  <si>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</si>
  <si>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</si>
  <si>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</si>
  <si>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</si>
  <si>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</si>
  <si>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</si>
  <si>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</si>
  <si>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</si>
  <si>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</si>
  <si>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</si>
  <si>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</si>
  <si>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</si>
  <si>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</si>
  <si>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</si>
  <si>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</si>
  <si>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</si>
  <si>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</si>
  <si>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</si>
  <si>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</si>
  <si>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</si>
  <si>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</si>
  <si>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</si>
  <si>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</si>
  <si>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</si>
  <si>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</si>
  <si>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</si>
  <si>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</si>
  <si>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</si>
  <si>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</si>
  <si>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</si>
  <si>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</si>
  <si>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</si>
  <si>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</si>
  <si>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</si>
  <si>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</si>
  <si>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</si>
  <si>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</si>
  <si>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</si>
  <si>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</si>
  <si>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</si>
  <si>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</si>
  <si>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</si>
  <si>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</si>
  <si>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</si>
  <si>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</si>
  <si>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</si>
  <si>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</si>
  <si>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</si>
  <si>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</si>
  <si>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</si>
  <si>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</si>
  <si>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</si>
  <si>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</si>
  <si>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</si>
  <si>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</si>
  <si>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</si>
  <si>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</si>
  <si>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</si>
  <si>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</si>
  <si>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</si>
  <si>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</si>
  <si>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</si>
  <si>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</si>
  <si>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</si>
  <si>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</si>
  <si>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</si>
  <si>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</si>
  <si>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</si>
  <si>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</si>
  <si>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</si>
  <si>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</si>
  <si>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</si>
  <si>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</si>
  <si>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</si>
  <si>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</si>
  <si>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</si>
  <si>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</si>
  <si>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</si>
  <si>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</si>
  <si>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</si>
  <si>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</si>
  <si>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</si>
  <si>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</si>
  <si>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</si>
  <si>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</si>
  <si>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</si>
  <si>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</si>
  <si>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</si>
  <si>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</si>
  <si>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</si>
  <si>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</si>
  <si>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</si>
  <si>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</si>
  <si>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</si>
  <si>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</si>
  <si>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</si>
  <si>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</si>
  <si>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</si>
  <si>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</si>
  <si>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</si>
  <si>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</si>
  <si>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</si>
  <si>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</si>
  <si>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</si>
  <si>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</si>
  <si>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</si>
  <si>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</si>
  <si>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</si>
  <si>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</si>
  <si>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</si>
  <si>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</si>
  <si>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</si>
  <si>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</si>
  <si>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</si>
  <si>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</si>
  <si>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</si>
  <si>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</si>
  <si>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</si>
  <si>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</si>
  <si>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</si>
  <si>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</si>
  <si>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</si>
  <si>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</si>
  <si>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</si>
  <si>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</si>
  <si>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</si>
  <si>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</si>
  <si>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</si>
  <si>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</si>
  <si>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</si>
  <si>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</si>
  <si>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</si>
  <si>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</si>
  <si>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</si>
  <si>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</si>
  <si>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</si>
  <si>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</si>
  <si>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</si>
  <si>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</si>
  <si>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</si>
  <si>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</si>
  <si>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</si>
  <si>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</si>
  <si>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</si>
  <si>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</si>
  <si>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</si>
  <si>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</si>
  <si>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</si>
  <si>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</si>
  <si>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</si>
  <si>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</si>
  <si>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</si>
  <si>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</si>
  <si>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</si>
  <si>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</si>
  <si>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</si>
  <si>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</si>
  <si>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</si>
  <si>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</si>
  <si>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</si>
  <si>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</si>
  <si>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</si>
  <si>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</si>
  <si>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</si>
  <si>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</si>
  <si>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</si>
  <si>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</si>
  <si>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</si>
  <si>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</si>
  <si>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</si>
  <si>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</si>
  <si>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</si>
  <si>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</si>
  <si>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</si>
  <si>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</si>
  <si>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</si>
  <si>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</si>
  <si>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</si>
  <si>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</si>
  <si>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</si>
  <si>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</si>
  <si>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</si>
  <si>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</si>
  <si>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</si>
  <si>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</si>
  <si>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</si>
  <si>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</si>
  <si>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</si>
  <si>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</si>
  <si>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</si>
  <si>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</si>
  <si>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</si>
  <si>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</si>
  <si>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</si>
  <si>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</si>
  <si>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</si>
  <si>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</si>
  <si>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</si>
  <si>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</si>
  <si>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</si>
  <si>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</si>
  <si>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</si>
  <si>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</si>
  <si>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</si>
  <si>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</si>
  <si>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</si>
  <si>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</si>
  <si>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</si>
  <si>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</si>
  <si>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</si>
  <si>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</si>
  <si>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</si>
  <si>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</si>
  <si>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</si>
  <si>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</si>
  <si>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</si>
  <si>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</si>
  <si>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</si>
  <si>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</si>
  <si>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</si>
  <si>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</si>
  <si>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</si>
  <si>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</si>
  <si>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</si>
  <si>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</si>
  <si>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</si>
  <si>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</si>
  <si>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</si>
  <si>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</si>
  <si>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</si>
  <si>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</si>
  <si>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</si>
  <si>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</si>
  <si>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</si>
  <si>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</si>
  <si>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</si>
  <si>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</si>
  <si>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</si>
  <si>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</si>
  <si>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</si>
  <si>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</si>
  <si>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</si>
  <si>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</si>
  <si>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</si>
  <si>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</si>
  <si>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</si>
  <si>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</si>
  <si>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</si>
  <si>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</si>
  <si>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</si>
  <si>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</si>
  <si>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</si>
  <si>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</si>
  <si>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</si>
  <si>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</si>
  <si>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</si>
  <si>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</si>
  <si>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</si>
  <si>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</si>
  <si>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</si>
  <si>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</si>
  <si>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</si>
  <si>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</si>
  <si>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</si>
  <si>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</si>
  <si>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</si>
  <si>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</si>
  <si>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</si>
  <si>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</si>
  <si>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</si>
  <si>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</si>
  <si>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</si>
  <si>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</si>
  <si>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</si>
  <si>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</si>
  <si>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</si>
  <si>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</si>
  <si>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</si>
  <si>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</si>
  <si>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</si>
  <si>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</si>
  <si>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</si>
  <si>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</si>
  <si>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</si>
  <si>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</si>
  <si>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</si>
  <si>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</si>
  <si>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</si>
  <si>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</si>
  <si>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</si>
  <si>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</si>
  <si>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</si>
  <si>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</si>
  <si>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</si>
  <si>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</si>
  <si>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</si>
  <si>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</si>
  <si>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</si>
  <si>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</si>
  <si>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</si>
  <si>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</si>
  <si>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</si>
  <si>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</si>
  <si>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</si>
  <si>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</si>
  <si>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</si>
  <si>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</si>
  <si>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</si>
  <si>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</si>
  <si>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</si>
  <si>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</si>
  <si>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</si>
  <si>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</si>
  <si>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</si>
  <si>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</si>
  <si>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</si>
  <si>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</si>
  <si>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</si>
  <si>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</si>
  <si>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</si>
  <si>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</si>
  <si>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</si>
  <si>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</si>
  <si>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</si>
  <si>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</si>
  <si>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</si>
  <si>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</si>
  <si>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</si>
  <si>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</si>
  <si>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</si>
  <si>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</si>
  <si>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</si>
  <si>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</si>
  <si>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</si>
  <si>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</si>
  <si>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</si>
  <si>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</si>
  <si>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</si>
  <si>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</si>
  <si>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</si>
  <si>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</si>
  <si>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</si>
  <si>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</si>
  <si>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</si>
  <si>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</si>
  <si>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</si>
  <si>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</si>
  <si>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</si>
  <si>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</si>
  <si>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</si>
  <si>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</si>
  <si>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</si>
  <si>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</si>
  <si>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</si>
  <si>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</si>
  <si>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</si>
  <si>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</si>
  <si>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</si>
  <si>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</si>
  <si>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</si>
  <si>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</si>
  <si>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</si>
  <si>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</si>
  <si>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</si>
  <si>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</si>
  <si>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</si>
  <si>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</si>
  <si>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</si>
  <si>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</si>
  <si>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</si>
  <si>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</si>
  <si>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</si>
  <si>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</si>
  <si>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</si>
  <si>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</si>
  <si>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</si>
  <si>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</si>
  <si>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</si>
  <si>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</si>
  <si>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</si>
  <si>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</si>
  <si>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</si>
  <si>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</si>
  <si>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</si>
  <si>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</si>
  <si>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</si>
  <si>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</si>
  <si>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</si>
  <si>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</si>
  <si>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</si>
  <si>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</si>
  <si>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</si>
  <si>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</si>
  <si>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</si>
  <si>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</si>
  <si>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</si>
  <si>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</si>
  <si>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</si>
  <si>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</si>
  <si>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</si>
  <si>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</si>
  <si>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</si>
  <si>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</si>
  <si>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</si>
  <si>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</si>
  <si>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</si>
  <si>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</si>
  <si>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</si>
  <si>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</si>
  <si>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</si>
  <si>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</si>
  <si>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</si>
  <si>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</si>
  <si>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</si>
  <si>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</si>
  <si>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</si>
  <si>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</si>
  <si>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</si>
  <si>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</si>
  <si>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</si>
  <si>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</si>
  <si>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</si>
  <si>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</si>
  <si>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</si>
  <si>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</si>
  <si>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</si>
  <si>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</si>
  <si>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</si>
  <si>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</si>
  <si>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</si>
  <si>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</si>
  <si>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</si>
  <si>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</si>
  <si>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</si>
  <si>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</si>
  <si>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</si>
  <si>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</si>
  <si>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</si>
  <si>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</si>
  <si>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</si>
  <si>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</si>
  <si>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</si>
  <si>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</si>
  <si>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</si>
  <si>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</si>
  <si>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</si>
  <si>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</si>
  <si>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</si>
  <si>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</si>
  <si>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</si>
  <si>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</si>
  <si>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</si>
  <si>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</si>
  <si>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</si>
  <si>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</si>
  <si>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</si>
  <si>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</si>
  <si>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</si>
  <si>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</si>
  <si>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</si>
  <si>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</si>
  <si>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</si>
  <si>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</si>
  <si>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</si>
  <si>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</si>
  <si>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</si>
  <si>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</si>
  <si>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</si>
  <si>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</si>
  <si>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</si>
  <si>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</si>
  <si>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</si>
  <si>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</si>
  <si>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</si>
  <si>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</si>
  <si>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</si>
  <si>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</si>
  <si>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</si>
  <si>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</si>
  <si>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</si>
  <si>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</si>
  <si>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</si>
  <si>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</si>
  <si>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</si>
  <si>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</si>
  <si>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</si>
  <si>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</si>
  <si>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</si>
  <si>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</si>
  <si>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</si>
  <si>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</si>
  <si>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</si>
  <si>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</si>
  <si>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</si>
  <si>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</si>
  <si>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</si>
  <si>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</si>
  <si>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</si>
  <si>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</si>
  <si>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</si>
  <si>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</si>
  <si>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</si>
  <si>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</si>
  <si>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</si>
  <si>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</si>
  <si>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</si>
  <si>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</si>
  <si>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</si>
  <si>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</si>
  <si>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</si>
  <si>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</si>
  <si>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</si>
  <si>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</si>
  <si>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</si>
  <si>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</si>
  <si>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</si>
  <si>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</si>
  <si>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</si>
  <si>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</si>
  <si>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</si>
  <si>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</si>
  <si>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</si>
  <si>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</si>
  <si>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</si>
  <si>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</si>
  <si>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</si>
  <si>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</si>
  <si>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</si>
  <si>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</si>
  <si>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</si>
  <si>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</si>
  <si>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</si>
  <si>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</si>
  <si>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</si>
  <si>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</si>
  <si>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</si>
  <si>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</si>
  <si>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</si>
  <si>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</si>
  <si>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</si>
  <si>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</si>
  <si>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</si>
  <si>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</si>
  <si>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</si>
  <si>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</si>
  <si>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</si>
  <si>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</si>
  <si>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</si>
  <si>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</si>
  <si>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</si>
  <si>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</si>
  <si>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</si>
  <si>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</si>
  <si>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</si>
  <si>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</si>
  <si>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</si>
  <si>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</si>
  <si>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</si>
  <si>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</si>
  <si>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</si>
  <si>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</si>
  <si>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</si>
  <si>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</si>
  <si>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</si>
  <si>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</si>
  <si>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</si>
  <si>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</si>
  <si>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</si>
  <si>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</si>
  <si>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</si>
  <si>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</si>
  <si>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</si>
  <si>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</si>
  <si>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</si>
  <si>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</si>
  <si>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</si>
  <si>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</si>
  <si>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</si>
  <si>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</si>
  <si>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</si>
  <si>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</si>
  <si>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</si>
  <si>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</si>
  <si>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</si>
  <si>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</si>
  <si>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</si>
  <si>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</si>
  <si>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</si>
  <si>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</si>
  <si>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</si>
  <si>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</si>
  <si>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</si>
  <si>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</si>
  <si>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</si>
  <si>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</si>
  <si>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</si>
  <si>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</si>
  <si>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</si>
  <si>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</si>
  <si>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</si>
  <si>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</si>
  <si>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</si>
  <si>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</si>
  <si>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</si>
  <si>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</si>
  <si>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</si>
  <si>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</si>
  <si>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</si>
  <si>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</si>
  <si>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</si>
  <si>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</si>
  <si>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</si>
  <si>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</si>
  <si>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</si>
  <si>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</si>
  <si>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</si>
  <si>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</si>
  <si>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</si>
  <si>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</si>
  <si>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</si>
  <si>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</si>
  <si>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</si>
  <si>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</si>
  <si>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</si>
  <si>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</si>
  <si>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</si>
  <si>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</si>
  <si>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</si>
  <si>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</si>
  <si>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</si>
  <si>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</si>
  <si>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</si>
  <si>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</si>
  <si>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</si>
  <si>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</si>
  <si>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</si>
  <si>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</si>
  <si>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</si>
  <si>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</si>
  <si>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</si>
  <si>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</si>
  <si>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</si>
  <si>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</si>
  <si>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</si>
  <si>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</si>
  <si>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</si>
  <si>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</si>
  <si>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</si>
  <si>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</si>
  <si>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</si>
  <si>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</si>
  <si>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</si>
  <si>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</si>
  <si>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</si>
  <si>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</si>
  <si>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</si>
  <si>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</si>
  <si>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</si>
  <si>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</si>
  <si>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</si>
  <si>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</si>
  <si>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</si>
  <si>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</si>
  <si>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</si>
  <si>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</si>
  <si>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</si>
  <si>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</si>
  <si>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</si>
  <si>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</si>
  <si>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</si>
  <si>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</si>
  <si>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</si>
  <si>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</si>
  <si>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</si>
  <si>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</si>
  <si>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</si>
  <si>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</si>
  <si>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</si>
  <si>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</si>
  <si>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</si>
  <si>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</si>
  <si>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</si>
  <si>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</si>
  <si>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</si>
  <si>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</si>
  <si>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</si>
  <si>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</si>
  <si>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</si>
  <si>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</si>
  <si>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</si>
  <si>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</si>
  <si>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</si>
  <si>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</si>
  <si>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</si>
  <si>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</si>
  <si>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</si>
  <si>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</si>
  <si>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</si>
  <si>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</si>
  <si>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</si>
  <si>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</si>
  <si>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</si>
  <si>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</si>
  <si>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</si>
  <si>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</si>
  <si>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</si>
  <si>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</si>
  <si>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</si>
  <si>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</si>
  <si>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</si>
  <si>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</si>
  <si>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</si>
  <si>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</si>
  <si>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</si>
  <si>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</si>
  <si>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</si>
  <si>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</si>
  <si>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</si>
  <si>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</si>
  <si>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</si>
  <si>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</si>
  <si>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</si>
  <si>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</si>
  <si>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</si>
  <si>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</si>
  <si>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</si>
  <si>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</si>
  <si>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MBC003607</t>
  </si>
  <si>
    <t>Theophilus Odoh (RME)</t>
  </si>
  <si>
    <t>VM Rural Target &amp; Credit Deployment Template v3.8</t>
  </si>
  <si>
    <t>Brand Price as at 6th November 2021</t>
  </si>
  <si>
    <t>November Credit Allocation</t>
  </si>
  <si>
    <t>Usman Sule</t>
  </si>
  <si>
    <t>Jamilu Ibrahim</t>
  </si>
  <si>
    <t>NTC2485</t>
  </si>
  <si>
    <t>ACCA Provision Stores</t>
  </si>
  <si>
    <t>MBC003685</t>
  </si>
  <si>
    <t>Audu Suleiman</t>
  </si>
  <si>
    <t>MBC003689</t>
  </si>
  <si>
    <t>Abubakar Mohammad</t>
  </si>
  <si>
    <t>MBC003690</t>
  </si>
  <si>
    <t>Monday Abu</t>
  </si>
  <si>
    <t>NTC2497</t>
  </si>
  <si>
    <t>Alhaji Uba</t>
  </si>
  <si>
    <t>NTC2498</t>
  </si>
  <si>
    <t>Simon Zakariya</t>
  </si>
  <si>
    <t>NTC 2403</t>
  </si>
  <si>
    <t>Alhaji Deeni Mohd</t>
  </si>
  <si>
    <t>NTC 2439</t>
  </si>
  <si>
    <t>Alhaji Zayyanu Nasiru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</si>
</sst>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4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3" fontId="17" fillId="0" borderId="24" xfId="0" applyNumberFormat="1" applyFont="1" applyBorder="1" applyAlignment="1">
      <alignment horizontal="center"/>
    </xf>
    <xf numFmtId="43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164" fontId="17" fillId="0" borderId="5" xfId="2" applyNumberFormat="1" applyFont="1" applyBorder="1"/>
    <xf numFmtId="164" fontId="17" fillId="0" borderId="2" xfId="2" applyNumberFormat="1" applyFont="1" applyBorder="1"/>
    <xf numFmtId="168" fontId="19" fillId="0" borderId="30" xfId="0" applyNumberFormat="1" applyFont="1" applyBorder="1"/>
    <xf numFmtId="43" fontId="17" fillId="0" borderId="2" xfId="0" applyNumberFormat="1" applyFont="1" applyBorder="1"/>
    <xf numFmtId="169" fontId="19" fillId="0" borderId="0" xfId="0" applyNumberFormat="1" applyFont="1"/>
    <xf numFmtId="43" fontId="1" fillId="0" borderId="0" xfId="0" applyNumberFormat="1" applyFont="1"/>
    <xf numFmtId="0" fontId="20" fillId="0" borderId="0" xfId="0" applyFont="1"/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43" fontId="1" fillId="0" borderId="0" xfId="2" applyFont="1" applyBorder="1" applyAlignment="1">
      <alignment horizontal="center"/>
    </xf>
    <xf numFmtId="43" fontId="1" fillId="0" borderId="0" xfId="2" applyFont="1" applyBorder="1"/>
    <xf numFmtId="164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164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0" borderId="2" xfId="2" applyNumberFormat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6" applyFont="1" applyBorder="1" applyAlignment="1" applyProtection="1">
      <alignment horizontal="left"/>
      <protection locked="0"/>
    </xf>
    <xf numFmtId="43" fontId="2" fillId="0" borderId="2" xfId="21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2" xfId="30" applyFont="1" applyFill="1" applyBorder="1" applyAlignment="1" applyProtection="1">
      <alignment horizontal="left"/>
      <protection locked="0"/>
    </xf>
    <xf numFmtId="43" fontId="25" fillId="6" borderId="2" xfId="34" applyFont="1" applyFill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43" fontId="1" fillId="0" borderId="15" xfId="2" applyBorder="1" applyAlignment="1">
      <alignment horizontal="center"/>
    </xf>
    <xf numFmtId="43" fontId="1" fillId="0" borderId="22" xfId="2" applyBorder="1" applyAlignment="1">
      <alignment horizontal="center"/>
    </xf>
    <xf numFmtId="43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7" fillId="6" borderId="5" xfId="1" applyFont="1" applyFill="1" applyBorder="1" applyAlignment="1" applyProtection="1">
      <alignment horizontal="left"/>
      <protection locked="0"/>
    </xf>
    <xf numFmtId="164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141" applyFont="1" applyBorder="1" applyAlignment="1" applyProtection="1">
      <alignment horizontal="left"/>
      <protection locked="0"/>
    </xf>
    <xf numFmtId="43" fontId="2" fillId="0" borderId="2" xfId="141" applyFont="1" applyFill="1" applyBorder="1" applyAlignment="1" applyProtection="1">
      <alignment horizontal="left"/>
      <protection locked="0"/>
    </xf>
    <xf numFmtId="43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43" fontId="2" fillId="6" borderId="2" xfId="142" applyFont="1" applyFill="1" applyBorder="1" applyAlignment="1" applyProtection="1">
      <alignment horizontal="left"/>
      <protection locked="0"/>
    </xf>
    <xf numFmtId="43" fontId="2" fillId="0" borderId="2" xfId="142" applyFont="1" applyBorder="1" applyAlignment="1" applyProtection="1">
      <alignment horizontal="left"/>
      <protection locked="0"/>
    </xf>
    <xf numFmtId="43" fontId="2" fillId="6" borderId="2" xfId="143" applyFont="1" applyFill="1" applyBorder="1" applyAlignment="1" applyProtection="1">
      <alignment horizontal="left"/>
      <protection locked="0"/>
    </xf>
    <xf numFmtId="43" fontId="2" fillId="0" borderId="2" xfId="145" applyFont="1" applyBorder="1" applyAlignment="1" applyProtection="1">
      <alignment horizontal="left"/>
      <protection locked="0"/>
    </xf>
    <xf numFmtId="43" fontId="2" fillId="6" borderId="2" xfId="145" applyFont="1" applyFill="1" applyBorder="1" applyAlignment="1" applyProtection="1">
      <alignment horizontal="left"/>
      <protection locked="0"/>
    </xf>
    <xf numFmtId="43" fontId="2" fillId="0" borderId="2" xfId="146" applyFont="1" applyBorder="1" applyAlignment="1" applyProtection="1">
      <alignment horizontal="left"/>
      <protection locked="0"/>
    </xf>
    <xf numFmtId="43" fontId="6" fillId="0" borderId="2" xfId="146" applyFont="1" applyBorder="1" applyAlignment="1" applyProtection="1">
      <alignment horizontal="left"/>
      <protection locked="0"/>
    </xf>
    <xf numFmtId="43" fontId="6" fillId="6" borderId="2" xfId="146" applyFont="1" applyFill="1" applyBorder="1" applyAlignment="1" applyProtection="1">
      <alignment horizontal="left"/>
      <protection locked="0"/>
    </xf>
    <xf numFmtId="43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43" fontId="2" fillId="6" borderId="5" xfId="141" applyFont="1" applyFill="1" applyBorder="1" applyAlignment="1" applyProtection="1">
      <alignment horizontal="left"/>
      <protection locked="0"/>
    </xf>
    <xf numFmtId="43" fontId="2" fillId="0" borderId="2" xfId="147" applyFont="1" applyBorder="1" applyAlignment="1" applyProtection="1">
      <alignment horizontal="left"/>
      <protection locked="0"/>
    </xf>
    <xf numFmtId="43" fontId="6" fillId="6" borderId="2" xfId="149" applyFont="1" applyFill="1" applyBorder="1" applyAlignment="1" applyProtection="1">
      <alignment horizontal="left"/>
      <protection locked="0"/>
    </xf>
    <xf numFmtId="43" fontId="6" fillId="6" borderId="2" xfId="150" applyFont="1" applyFill="1" applyBorder="1" applyAlignment="1" applyProtection="1">
      <alignment horizontal="left"/>
      <protection locked="0"/>
    </xf>
    <xf numFmtId="43" fontId="2" fillId="6" borderId="2" xfId="149" applyFont="1" applyFill="1" applyBorder="1" applyAlignment="1" applyProtection="1">
      <alignment horizontal="left"/>
      <protection locked="0"/>
    </xf>
    <xf numFmtId="43" fontId="2" fillId="6" borderId="2" xfId="150" applyFont="1" applyFill="1" applyBorder="1" applyAlignment="1" applyProtection="1">
      <alignment horizontal="left"/>
      <protection locked="0"/>
    </xf>
    <xf numFmtId="43" fontId="2" fillId="6" borderId="2" xfId="151" applyFont="1" applyFill="1" applyBorder="1" applyAlignment="1" applyProtection="1">
      <alignment horizontal="left"/>
      <protection locked="0"/>
    </xf>
    <xf numFmtId="43" fontId="2" fillId="6" borderId="2" xfId="152" applyFont="1" applyFill="1" applyBorder="1" applyAlignment="1" applyProtection="1">
      <alignment horizontal="left"/>
      <protection locked="0"/>
    </xf>
    <xf numFmtId="43" fontId="2" fillId="6" borderId="2" xfId="153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2" xfId="59" applyFont="1" applyFill="1" applyBorder="1" applyAlignment="1" applyProtection="1">
      <alignment horizontal="left"/>
      <protection locked="0"/>
    </xf>
    <xf numFmtId="43" fontId="2" fillId="0" borderId="2" xfId="59" applyFont="1" applyBorder="1" applyAlignment="1" applyProtection="1">
      <alignment horizontal="left"/>
      <protection locked="0"/>
    </xf>
    <xf numFmtId="43" fontId="6" fillId="0" borderId="2" xfId="59" applyFont="1" applyBorder="1" applyAlignment="1" applyProtection="1">
      <alignment horizontal="left"/>
      <protection locked="0"/>
    </xf>
    <xf numFmtId="43" fontId="22" fillId="6" borderId="2" xfId="59" applyFont="1" applyFill="1" applyBorder="1" applyAlignment="1" applyProtection="1">
      <alignment horizontal="left"/>
      <protection locked="0"/>
    </xf>
    <xf numFmtId="43" fontId="6" fillId="6" borderId="2" xfId="59" applyFont="1" applyFill="1" applyBorder="1" applyAlignment="1" applyProtection="1">
      <alignment horizontal="left"/>
      <protection locked="0"/>
    </xf>
    <xf numFmtId="43" fontId="2" fillId="6" borderId="2" xfId="154" applyFont="1" applyFill="1" applyBorder="1" applyAlignment="1" applyProtection="1">
      <alignment horizontal="left"/>
      <protection locked="0"/>
    </xf>
    <xf numFmtId="43" fontId="2" fillId="0" borderId="2" xfId="154" applyFont="1" applyBorder="1" applyAlignment="1" applyProtection="1">
      <alignment horizontal="left"/>
      <protection locked="0"/>
    </xf>
    <xf numFmtId="43" fontId="2" fillId="0" borderId="2" xfId="174" applyFont="1" applyBorder="1" applyAlignment="1" applyProtection="1">
      <alignment horizontal="left"/>
      <protection locked="0"/>
    </xf>
    <xf numFmtId="43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43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43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164" fontId="2" fillId="0" borderId="2" xfId="1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43" fontId="0" fillId="0" borderId="0" xfId="2" applyFont="1"/>
    <xf numFmtId="0" fontId="3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 applyProtection="1">
      <alignment horizontal="left"/>
    </xf>
    <xf numFmtId="0" fontId="30" fillId="3" borderId="5" xfId="0" applyFont="1" applyFill="1" applyBorder="1" applyAlignment="1">
      <alignment vertical="center"/>
    </xf>
    <xf numFmtId="43" fontId="2" fillId="0" borderId="5" xfId="2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</xf>
    <xf numFmtId="43" fontId="2" fillId="6" borderId="0" xfId="2" applyFont="1" applyFill="1" applyBorder="1" applyAlignment="1" applyProtection="1">
      <alignment horizontal="left"/>
      <protection locked="0"/>
    </xf>
    <xf numFmtId="43" fontId="2" fillId="6" borderId="5" xfId="30" applyFont="1" applyFill="1" applyBorder="1" applyAlignment="1" applyProtection="1">
      <alignment horizontal="left"/>
      <protection locked="0"/>
    </xf>
    <xf numFmtId="43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0" fontId="10" fillId="8" borderId="0" xfId="0" applyFont="1" applyFill="1" applyAlignment="1" applyProtection="1">
      <alignment horizontal="center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164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6" fillId="0" borderId="0" xfId="0" applyFont="1"/>
    <xf numFmtId="43" fontId="35" fillId="0" borderId="13" xfId="0" applyNumberFormat="1" applyFont="1" applyBorder="1" applyAlignment="1">
      <alignment horizontal="center"/>
    </xf>
    <xf numFmtId="43" fontId="35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7" fillId="0" borderId="2" xfId="2" applyNumberFormat="1" applyFont="1" applyBorder="1"/>
    <xf numFmtId="4" fontId="0" fillId="0" borderId="0" xfId="0" applyNumberFormat="1"/>
    <xf numFmtId="43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</cellXfs>
  <cellStyles count="543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6D14D9F9-3C58-443C-9C25-E68134D23B63}"/>
    <cellStyle name="Comma 2 11" xfId="142" xr:uid="{00000000-0005-0000-0000-000003000000}"/>
    <cellStyle name="Comma 2 11 2" xfId="405" xr:uid="{962FA2C8-3A99-411A-8EE0-FA7444DFD287}"/>
    <cellStyle name="Comma 2 12" xfId="542" xr:uid="{72B12876-5EE3-4BC3-BFAD-26C29A990EF7}"/>
    <cellStyle name="Comma 2 2" xfId="20" xr:uid="{00000000-0005-0000-0000-000004000000}"/>
    <cellStyle name="Comma 2 2 2" xfId="30" xr:uid="{00000000-0005-0000-0000-000005000000}"/>
    <cellStyle name="Comma 2 2 2 2" xfId="55" xr:uid="{00000000-0005-0000-0000-000006000000}"/>
    <cellStyle name="Comma 2 2 2 2 2" xfId="121" xr:uid="{00000000-0005-0000-0000-000007000000}"/>
    <cellStyle name="Comma 2 2 2 2 2 2" xfId="147" xr:uid="{00000000-0005-0000-0000-000008000000}"/>
    <cellStyle name="Comma 2 2 2 2 2 2 2" xfId="410" xr:uid="{5BCFB6B5-2BA5-47E6-B760-B593E53CBE43}"/>
    <cellStyle name="Comma 2 2 2 2 2 3" xfId="261" xr:uid="{00000000-0005-0000-0000-000009000000}"/>
    <cellStyle name="Comma 2 2 2 2 2 3 2" xfId="522" xr:uid="{D4E88621-1C41-424C-8A1D-076AD6640F40}"/>
    <cellStyle name="Comma 2 2 2 2 2 4" xfId="148" xr:uid="{00000000-0005-0000-0000-00000A000000}"/>
    <cellStyle name="Comma 2 2 2 2 2 4 2" xfId="411" xr:uid="{74872D58-3F74-4AE5-8791-034A5FEFFBDC}"/>
    <cellStyle name="Comma 2 2 2 2 2 5" xfId="385" xr:uid="{3E7A5468-C548-4CED-8E1D-7D9987410AA3}"/>
    <cellStyle name="Comma 2 2 2 2 3" xfId="198" xr:uid="{00000000-0005-0000-0000-00000B000000}"/>
    <cellStyle name="Comma 2 2 2 2 3 2" xfId="460" xr:uid="{CC910919-6C82-4379-BA5F-6730DF6EBBC7}"/>
    <cellStyle name="Comma 2 2 2 2 4" xfId="323" xr:uid="{1EDF3AD0-91DF-4E1A-B535-89EDF44CD997}"/>
    <cellStyle name="Comma 2 2 2 3" xfId="97" xr:uid="{00000000-0005-0000-0000-00000C000000}"/>
    <cellStyle name="Comma 2 2 2 3 2" xfId="237" xr:uid="{00000000-0005-0000-0000-00000D000000}"/>
    <cellStyle name="Comma 2 2 2 3 2 2" xfId="498" xr:uid="{79D00CA4-4EBA-49F4-8785-A4971A52DC7F}"/>
    <cellStyle name="Comma 2 2 2 3 3" xfId="361" xr:uid="{6C21EF64-2757-4162-BA43-4B46119E1E6A}"/>
    <cellStyle name="Comma 2 2 2 4" xfId="174" xr:uid="{00000000-0005-0000-0000-00000E000000}"/>
    <cellStyle name="Comma 2 2 2 4 2" xfId="436" xr:uid="{83BEFF79-80B5-46C8-9EB2-CC82DFF8DFA0}"/>
    <cellStyle name="Comma 2 2 2 5" xfId="299" xr:uid="{A14B5794-32AF-4DC2-B185-67F6E35CFCAC}"/>
    <cellStyle name="Comma 2 2 3" xfId="45" xr:uid="{00000000-0005-0000-0000-00000F000000}"/>
    <cellStyle name="Comma 2 2 3 2" xfId="111" xr:uid="{00000000-0005-0000-0000-000010000000}"/>
    <cellStyle name="Comma 2 2 3 2 2" xfId="251" xr:uid="{00000000-0005-0000-0000-000011000000}"/>
    <cellStyle name="Comma 2 2 3 2 2 2" xfId="512" xr:uid="{9745D847-8C6D-4B8E-B3EF-0F518394640B}"/>
    <cellStyle name="Comma 2 2 3 2 3" xfId="375" xr:uid="{42F16CB1-19CB-47EA-8A89-643DE6643C93}"/>
    <cellStyle name="Comma 2 2 3 3" xfId="188" xr:uid="{00000000-0005-0000-0000-000012000000}"/>
    <cellStyle name="Comma 2 2 3 3 2" xfId="450" xr:uid="{37A6B240-65ED-4EE9-8D20-0D49F88B8781}"/>
    <cellStyle name="Comma 2 2 3 4" xfId="313" xr:uid="{C59EDECC-1E5E-4405-827A-B5111A31B6B0}"/>
    <cellStyle name="Comma 2 2 4" xfId="87" xr:uid="{00000000-0005-0000-0000-000013000000}"/>
    <cellStyle name="Comma 2 2 4 2" xfId="227" xr:uid="{00000000-0005-0000-0000-000014000000}"/>
    <cellStyle name="Comma 2 2 4 2 2" xfId="488" xr:uid="{6EE4A583-37FB-4F19-8D31-EF92FED57FD0}"/>
    <cellStyle name="Comma 2 2 4 3" xfId="351" xr:uid="{1811670F-F3E5-43DA-BFBE-66C8DBF21EFC}"/>
    <cellStyle name="Comma 2 2 5" xfId="164" xr:uid="{00000000-0005-0000-0000-000015000000}"/>
    <cellStyle name="Comma 2 2 5 2" xfId="426" xr:uid="{B8ABF4DE-C36B-4622-A85E-3712795F1E34}"/>
    <cellStyle name="Comma 2 2 6" xfId="289" xr:uid="{E6536EE8-EE22-4F13-895D-C8D9F2E7B21D}"/>
    <cellStyle name="Comma 2 3" xfId="19" xr:uid="{00000000-0005-0000-0000-000016000000}"/>
    <cellStyle name="Comma 2 3 2" xfId="29" xr:uid="{00000000-0005-0000-0000-000017000000}"/>
    <cellStyle name="Comma 2 3 2 2" xfId="54" xr:uid="{00000000-0005-0000-0000-000018000000}"/>
    <cellStyle name="Comma 2 3 2 2 2" xfId="120" xr:uid="{00000000-0005-0000-0000-000019000000}"/>
    <cellStyle name="Comma 2 3 2 2 2 2" xfId="260" xr:uid="{00000000-0005-0000-0000-00001A000000}"/>
    <cellStyle name="Comma 2 3 2 2 2 2 2" xfId="521" xr:uid="{2E14BA67-48AA-4315-8C98-26B0943A7DED}"/>
    <cellStyle name="Comma 2 3 2 2 2 3" xfId="384" xr:uid="{662DA574-21B0-4160-B76C-41AC7DFF3376}"/>
    <cellStyle name="Comma 2 3 2 2 3" xfId="197" xr:uid="{00000000-0005-0000-0000-00001B000000}"/>
    <cellStyle name="Comma 2 3 2 2 3 2" xfId="459" xr:uid="{CEC9CD9B-C003-4C82-AA54-1D94AB6E6322}"/>
    <cellStyle name="Comma 2 3 2 2 4" xfId="322" xr:uid="{EDD8AF03-60C2-4949-8952-64F4F946AB11}"/>
    <cellStyle name="Comma 2 3 2 3" xfId="64" xr:uid="{00000000-0005-0000-0000-00001C000000}"/>
    <cellStyle name="Comma 2 3 2 3 2" xfId="129" xr:uid="{00000000-0005-0000-0000-00001D000000}"/>
    <cellStyle name="Comma 2 3 2 3 2 2" xfId="269" xr:uid="{00000000-0005-0000-0000-00001E000000}"/>
    <cellStyle name="Comma 2 3 2 3 2 2 2" xfId="530" xr:uid="{4A7FC709-4741-4712-A9F6-DE9DCC9D416D}"/>
    <cellStyle name="Comma 2 3 2 3 2 3" xfId="393" xr:uid="{76C55131-8202-4054-9801-10C2E99B8CA6}"/>
    <cellStyle name="Comma 2 3 2 3 3" xfId="206" xr:uid="{00000000-0005-0000-0000-00001F000000}"/>
    <cellStyle name="Comma 2 3 2 3 3 2" xfId="468" xr:uid="{C03CF22D-3AFE-4ED2-AD94-9E154165AC6F}"/>
    <cellStyle name="Comma 2 3 2 3 4" xfId="331" xr:uid="{8BF3C4F6-35D8-41DD-BDA2-CD22622E6326}"/>
    <cellStyle name="Comma 2 3 2 4" xfId="96" xr:uid="{00000000-0005-0000-0000-000020000000}"/>
    <cellStyle name="Comma 2 3 2 4 2" xfId="236" xr:uid="{00000000-0005-0000-0000-000021000000}"/>
    <cellStyle name="Comma 2 3 2 4 2 2" xfId="497" xr:uid="{AC24565C-C607-440B-8C4D-C7FFAABC97C7}"/>
    <cellStyle name="Comma 2 3 2 4 3" xfId="360" xr:uid="{46998661-4729-4DC8-9D2A-87AD6834353D}"/>
    <cellStyle name="Comma 2 3 2 5" xfId="173" xr:uid="{00000000-0005-0000-0000-000022000000}"/>
    <cellStyle name="Comma 2 3 2 5 2" xfId="435" xr:uid="{177FA462-DBF8-41AA-BF04-B8B3463FE622}"/>
    <cellStyle name="Comma 2 3 2 6" xfId="298" xr:uid="{72A94FD8-B4EE-4591-A57F-1F70EB9C54A1}"/>
    <cellStyle name="Comma 2 3 3" xfId="44" xr:uid="{00000000-0005-0000-0000-000023000000}"/>
    <cellStyle name="Comma 2 3 3 2" xfId="72" xr:uid="{00000000-0005-0000-0000-000024000000}"/>
    <cellStyle name="Comma 2 3 3 2 2" xfId="136" xr:uid="{00000000-0005-0000-0000-000025000000}"/>
    <cellStyle name="Comma 2 3 3 2 2 2" xfId="275" xr:uid="{00000000-0005-0000-0000-000026000000}"/>
    <cellStyle name="Comma 2 3 3 2 2 2 2" xfId="536" xr:uid="{81725881-3FBF-4C9C-BB1B-A3FB728852FF}"/>
    <cellStyle name="Comma 2 3 3 2 2 3" xfId="399" xr:uid="{135EAA36-831A-4E9E-B886-EA11D9E2B7A4}"/>
    <cellStyle name="Comma 2 3 3 2 3" xfId="212" xr:uid="{00000000-0005-0000-0000-000027000000}"/>
    <cellStyle name="Comma 2 3 3 2 3 2" xfId="474" xr:uid="{D23DCA7E-A6D1-47D3-A862-F0892D478F91}"/>
    <cellStyle name="Comma 2 3 3 2 4" xfId="337" xr:uid="{16799A04-D4FF-484D-B1E1-F091665E5A6C}"/>
    <cellStyle name="Comma 2 3 3 3" xfId="110" xr:uid="{00000000-0005-0000-0000-000028000000}"/>
    <cellStyle name="Comma 2 3 3 3 2" xfId="250" xr:uid="{00000000-0005-0000-0000-000029000000}"/>
    <cellStyle name="Comma 2 3 3 3 2 2" xfId="511" xr:uid="{4AC437AE-6BD4-4BA7-93E7-70BC2C194571}"/>
    <cellStyle name="Comma 2 3 3 3 3" xfId="374" xr:uid="{7D4421B2-6029-4E12-8394-B7F308CE6145}"/>
    <cellStyle name="Comma 2 3 3 4" xfId="187" xr:uid="{00000000-0005-0000-0000-00002A000000}"/>
    <cellStyle name="Comma 2 3 3 4 2" xfId="449" xr:uid="{C29229D5-B7F4-4656-BB13-17F30DF29099}"/>
    <cellStyle name="Comma 2 3 3 5" xfId="312" xr:uid="{8C742210-3AF4-4809-AF9C-B5590BD7CBEF}"/>
    <cellStyle name="Comma 2 3 4" xfId="68" xr:uid="{00000000-0005-0000-0000-00002B000000}"/>
    <cellStyle name="Comma 2 3 4 2" xfId="132" xr:uid="{00000000-0005-0000-0000-00002C000000}"/>
    <cellStyle name="Comma 2 3 4 2 2" xfId="272" xr:uid="{00000000-0005-0000-0000-00002D000000}"/>
    <cellStyle name="Comma 2 3 4 2 2 2" xfId="533" xr:uid="{55A8BAB8-E8A9-4C71-B028-B041A2CA34E1}"/>
    <cellStyle name="Comma 2 3 4 2 3" xfId="396" xr:uid="{3EDE9A53-DDA5-42F2-A830-ED47194FF0B6}"/>
    <cellStyle name="Comma 2 3 4 3" xfId="209" xr:uid="{00000000-0005-0000-0000-00002E000000}"/>
    <cellStyle name="Comma 2 3 4 3 2" xfId="471" xr:uid="{1392E277-2A53-44AF-AAB3-781DC2EA0545}"/>
    <cellStyle name="Comma 2 3 4 4" xfId="334" xr:uid="{159CEAA4-8ACC-45BA-863A-AB13EED029C6}"/>
    <cellStyle name="Comma 2 3 5" xfId="62" xr:uid="{00000000-0005-0000-0000-00002F000000}"/>
    <cellStyle name="Comma 2 3 5 2" xfId="127" xr:uid="{00000000-0005-0000-0000-000030000000}"/>
    <cellStyle name="Comma 2 3 5 2 2" xfId="267" xr:uid="{00000000-0005-0000-0000-000031000000}"/>
    <cellStyle name="Comma 2 3 5 2 2 2" xfId="528" xr:uid="{FAA0056E-D223-463E-B0CD-DBF4474D5EDC}"/>
    <cellStyle name="Comma 2 3 5 2 3" xfId="391" xr:uid="{DDF4BDD2-923F-4E0A-82A5-E9A4581A861A}"/>
    <cellStyle name="Comma 2 3 5 3" xfId="204" xr:uid="{00000000-0005-0000-0000-000032000000}"/>
    <cellStyle name="Comma 2 3 5 3 2" xfId="466" xr:uid="{3348F452-814B-478A-963A-4B5BE3851080}"/>
    <cellStyle name="Comma 2 3 5 4" xfId="329" xr:uid="{6C483AF7-E305-424D-B336-835903413DD9}"/>
    <cellStyle name="Comma 2 3 6" xfId="86" xr:uid="{00000000-0005-0000-0000-000033000000}"/>
    <cellStyle name="Comma 2 3 6 2" xfId="226" xr:uid="{00000000-0005-0000-0000-000034000000}"/>
    <cellStyle name="Comma 2 3 6 2 2" xfId="487" xr:uid="{6FB0718E-F6EB-402E-A1F0-B9DFBDF17269}"/>
    <cellStyle name="Comma 2 3 6 3" xfId="350" xr:uid="{97E8ED8A-B9F8-4310-A52F-3FB197463EC2}"/>
    <cellStyle name="Comma 2 3 7" xfId="163" xr:uid="{00000000-0005-0000-0000-000035000000}"/>
    <cellStyle name="Comma 2 3 7 2" xfId="425" xr:uid="{9D3A8DF6-E940-4EC1-B8D5-14AEAB8849A1}"/>
    <cellStyle name="Comma 2 3 8" xfId="288" xr:uid="{DD29F587-D9C2-46F9-8122-86CEEF5A8D00}"/>
    <cellStyle name="Comma 2 4" xfId="8" xr:uid="{00000000-0005-0000-0000-000036000000}"/>
    <cellStyle name="Comma 2 4 2" xfId="22" xr:uid="{00000000-0005-0000-0000-000037000000}"/>
    <cellStyle name="Comma 2 4 2 2" xfId="47" xr:uid="{00000000-0005-0000-0000-000038000000}"/>
    <cellStyle name="Comma 2 4 2 2 2" xfId="113" xr:uid="{00000000-0005-0000-0000-000039000000}"/>
    <cellStyle name="Comma 2 4 2 2 2 2" xfId="253" xr:uid="{00000000-0005-0000-0000-00003A000000}"/>
    <cellStyle name="Comma 2 4 2 2 2 2 2" xfId="514" xr:uid="{100FAD05-FCE4-42E4-868B-3B0CB849BD3D}"/>
    <cellStyle name="Comma 2 4 2 2 2 3" xfId="377" xr:uid="{F0CEB04A-8EDD-4D14-9878-CCB7644E8F7D}"/>
    <cellStyle name="Comma 2 4 2 2 3" xfId="190" xr:uid="{00000000-0005-0000-0000-00003B000000}"/>
    <cellStyle name="Comma 2 4 2 2 3 2" xfId="452" xr:uid="{8F2376CC-262B-47ED-8B74-A1D761941CB2}"/>
    <cellStyle name="Comma 2 4 2 2 4" xfId="315" xr:uid="{3162A4FA-AA9B-42BC-961E-358239B5CE2C}"/>
    <cellStyle name="Comma 2 4 2 3" xfId="89" xr:uid="{00000000-0005-0000-0000-00003C000000}"/>
    <cellStyle name="Comma 2 4 2 3 2" xfId="229" xr:uid="{00000000-0005-0000-0000-00003D000000}"/>
    <cellStyle name="Comma 2 4 2 3 2 2" xfId="490" xr:uid="{30DDCC45-DB7C-48A5-B598-08086E92AAB2}"/>
    <cellStyle name="Comma 2 4 2 3 3" xfId="353" xr:uid="{39787983-4BD3-4C26-AE8D-470CC4767180}"/>
    <cellStyle name="Comma 2 4 2 4" xfId="166" xr:uid="{00000000-0005-0000-0000-00003E000000}"/>
    <cellStyle name="Comma 2 4 2 4 2" xfId="428" xr:uid="{BA557C4E-2927-449E-92AC-4F3F37A9B1CC}"/>
    <cellStyle name="Comma 2 4 2 5" xfId="291" xr:uid="{6976AB1A-6417-4C8D-89B6-810AF5809A60}"/>
    <cellStyle name="Comma 2 4 3" xfId="36" xr:uid="{00000000-0005-0000-0000-00003F000000}"/>
    <cellStyle name="Comma 2 4 3 2" xfId="103" xr:uid="{00000000-0005-0000-0000-000040000000}"/>
    <cellStyle name="Comma 2 4 3 2 2" xfId="243" xr:uid="{00000000-0005-0000-0000-000041000000}"/>
    <cellStyle name="Comma 2 4 3 2 2 2" xfId="504" xr:uid="{C7954D54-0329-4432-AC8B-1C11B26D1A5A}"/>
    <cellStyle name="Comma 2 4 3 2 3" xfId="367" xr:uid="{44D636C5-3AAA-453F-8E4A-CF0FBA6A861D}"/>
    <cellStyle name="Comma 2 4 3 3" xfId="180" xr:uid="{00000000-0005-0000-0000-000042000000}"/>
    <cellStyle name="Comma 2 4 3 3 2" xfId="442" xr:uid="{DD990CED-3535-4868-A495-07575C434842}"/>
    <cellStyle name="Comma 2 4 3 4" xfId="305" xr:uid="{45952A0C-2B46-4484-94B3-05E300021DD4}"/>
    <cellStyle name="Comma 2 4 4" xfId="79" xr:uid="{00000000-0005-0000-0000-000043000000}"/>
    <cellStyle name="Comma 2 4 4 2" xfId="219" xr:uid="{00000000-0005-0000-0000-000044000000}"/>
    <cellStyle name="Comma 2 4 4 2 2" xfId="480" xr:uid="{92B12F8E-D7DB-4BE6-AFCE-BB3C7858D89C}"/>
    <cellStyle name="Comma 2 4 4 3" xfId="343" xr:uid="{386AC13C-BA12-47B0-BB1D-57AB7FB2C5D2}"/>
    <cellStyle name="Comma 2 4 5" xfId="156" xr:uid="{00000000-0005-0000-0000-000045000000}"/>
    <cellStyle name="Comma 2 4 5 2" xfId="418" xr:uid="{27ABEC05-01DB-4140-A981-B70B3D3D70B7}"/>
    <cellStyle name="Comma 2 4 6" xfId="281" xr:uid="{260CB7A9-DDA4-4B96-A42E-AEEBB0257075}"/>
    <cellStyle name="Comma 2 5" xfId="21" xr:uid="{00000000-0005-0000-0000-000046000000}"/>
    <cellStyle name="Comma 2 5 2" xfId="46" xr:uid="{00000000-0005-0000-0000-000047000000}"/>
    <cellStyle name="Comma 2 5 2 2" xfId="112" xr:uid="{00000000-0005-0000-0000-000048000000}"/>
    <cellStyle name="Comma 2 5 2 2 2" xfId="252" xr:uid="{00000000-0005-0000-0000-000049000000}"/>
    <cellStyle name="Comma 2 5 2 2 2 2" xfId="513" xr:uid="{6CA06D56-FEE4-44A9-A62D-F980C7A83154}"/>
    <cellStyle name="Comma 2 5 2 2 3" xfId="376" xr:uid="{9F79E926-481C-4B95-BA43-FD4EDF9BF637}"/>
    <cellStyle name="Comma 2 5 2 3" xfId="189" xr:uid="{00000000-0005-0000-0000-00004A000000}"/>
    <cellStyle name="Comma 2 5 2 3 2" xfId="451" xr:uid="{82DA9B22-4BE2-455B-9754-8A4A82AEC763}"/>
    <cellStyle name="Comma 2 5 2 4" xfId="314" xr:uid="{81E5333A-7748-4419-B64C-14A8F3166FF7}"/>
    <cellStyle name="Comma 2 5 3" xfId="88" xr:uid="{00000000-0005-0000-0000-00004B000000}"/>
    <cellStyle name="Comma 2 5 3 2" xfId="228" xr:uid="{00000000-0005-0000-0000-00004C000000}"/>
    <cellStyle name="Comma 2 5 3 2 2" xfId="489" xr:uid="{68C1BB87-E68E-479F-9601-D04530F96A20}"/>
    <cellStyle name="Comma 2 5 3 3" xfId="352" xr:uid="{D09B9B25-B3C8-4A22-A113-3159BA2002A0}"/>
    <cellStyle name="Comma 2 5 4" xfId="165" xr:uid="{00000000-0005-0000-0000-00004D000000}"/>
    <cellStyle name="Comma 2 5 4 2" xfId="427" xr:uid="{72465F12-3558-41C0-9C13-13073B01B830}"/>
    <cellStyle name="Comma 2 5 5" xfId="290" xr:uid="{2CDC56E4-8828-411C-B5A1-5B7FDABEEFB5}"/>
    <cellStyle name="Comma 2 6" xfId="35" xr:uid="{00000000-0005-0000-0000-00004E000000}"/>
    <cellStyle name="Comma 2 6 2" xfId="102" xr:uid="{00000000-0005-0000-0000-00004F000000}"/>
    <cellStyle name="Comma 2 6 2 2" xfId="242" xr:uid="{00000000-0005-0000-0000-000050000000}"/>
    <cellStyle name="Comma 2 6 2 2 2" xfId="503" xr:uid="{28ED6178-582B-4798-BFF6-F7477CE157FE}"/>
    <cellStyle name="Comma 2 6 2 3" xfId="366" xr:uid="{B452EEC9-53A9-4C94-8244-18EDD69EA4A4}"/>
    <cellStyle name="Comma 2 6 3" xfId="179" xr:uid="{00000000-0005-0000-0000-000051000000}"/>
    <cellStyle name="Comma 2 6 3 2" xfId="441" xr:uid="{6314C093-605F-4747-BCDF-8AB550B65A31}"/>
    <cellStyle name="Comma 2 6 4" xfId="304" xr:uid="{0294C801-BEEC-4C05-BC7E-60BD6AE08A7F}"/>
    <cellStyle name="Comma 2 7" xfId="77" xr:uid="{00000000-0005-0000-0000-000052000000}"/>
    <cellStyle name="Comma 2 7 2" xfId="217" xr:uid="{00000000-0005-0000-0000-000053000000}"/>
    <cellStyle name="Comma 2 7 2 2" xfId="479" xr:uid="{7B038EBF-15DE-44C4-B264-525D954998EC}"/>
    <cellStyle name="Comma 2 7 3" xfId="342" xr:uid="{8ECE8434-5DD9-4C15-804C-C5A1E5CCC952}"/>
    <cellStyle name="Comma 2 8" xfId="154" xr:uid="{00000000-0005-0000-0000-000054000000}"/>
    <cellStyle name="Comma 2 8 2" xfId="417" xr:uid="{6C40F2A0-489C-470B-9405-66C5DD5B1601}"/>
    <cellStyle name="Comma 2 9" xfId="280" xr:uid="{70ED3D34-E8A9-4B16-A8B9-583ECF4B519F}"/>
    <cellStyle name="Comma 3" xfId="4" xr:uid="{00000000-0005-0000-0000-000055000000}"/>
    <cellStyle name="Comma 3 2" xfId="6" xr:uid="{00000000-0005-0000-0000-000056000000}"/>
    <cellStyle name="Comma 3 2 2" xfId="18" xr:uid="{00000000-0005-0000-0000-000057000000}"/>
    <cellStyle name="Comma 3 2 2 2" xfId="28" xr:uid="{00000000-0005-0000-0000-000058000000}"/>
    <cellStyle name="Comma 3 2 2 2 2" xfId="34" xr:uid="{00000000-0005-0000-0000-000059000000}"/>
    <cellStyle name="Comma 3 2 2 2 2 2" xfId="59" xr:uid="{00000000-0005-0000-0000-00005A000000}"/>
    <cellStyle name="Comma 3 2 2 2 2 2 2" xfId="125" xr:uid="{00000000-0005-0000-0000-00005B000000}"/>
    <cellStyle name="Comma 3 2 2 2 2 2 2 2" xfId="265" xr:uid="{00000000-0005-0000-0000-00005C000000}"/>
    <cellStyle name="Comma 3 2 2 2 2 2 2 2 2" xfId="526" xr:uid="{FCC4300A-02B0-41DE-B077-798B7D116C64}"/>
    <cellStyle name="Comma 3 2 2 2 2 2 2 3" xfId="389" xr:uid="{AAC9D1B6-4BDE-4366-A0C1-BDCEEC59B3D7}"/>
    <cellStyle name="Comma 3 2 2 2 2 2 2 5" xfId="143" xr:uid="{00000000-0005-0000-0000-00005D000000}"/>
    <cellStyle name="Comma 3 2 2 2 2 2 2 5 2" xfId="406" xr:uid="{553F4476-6CC2-451B-93E3-17D4DB09ACF1}"/>
    <cellStyle name="Comma 3 2 2 2 2 2 3" xfId="202" xr:uid="{00000000-0005-0000-0000-00005E000000}"/>
    <cellStyle name="Comma 3 2 2 2 2 2 3 2" xfId="464" xr:uid="{6118E14C-35DD-46C6-A873-8279862E0A6B}"/>
    <cellStyle name="Comma 3 2 2 2 2 2 4" xfId="327" xr:uid="{405B3866-AC46-412E-83E1-16265A876839}"/>
    <cellStyle name="Comma 3 2 2 2 2 2 5" xfId="146" xr:uid="{00000000-0005-0000-0000-00005F000000}"/>
    <cellStyle name="Comma 3 2 2 2 2 2 5 2" xfId="409" xr:uid="{DF2B5109-E470-4548-92A9-821C9FA332EC}"/>
    <cellStyle name="Comma 3 2 2 2 2 3" xfId="65" xr:uid="{00000000-0005-0000-0000-000060000000}"/>
    <cellStyle name="Comma 3 2 2 2 2 3 2" xfId="130" xr:uid="{00000000-0005-0000-0000-000061000000}"/>
    <cellStyle name="Comma 3 2 2 2 2 3 2 2" xfId="270" xr:uid="{00000000-0005-0000-0000-000062000000}"/>
    <cellStyle name="Comma 3 2 2 2 2 3 2 2 2" xfId="531" xr:uid="{6C19DB2E-26C0-465C-B9D2-FE0FD1C2F2F8}"/>
    <cellStyle name="Comma 3 2 2 2 2 3 2 3" xfId="394" xr:uid="{58D7D34B-5AD7-4E1C-992E-05C262A6F578}"/>
    <cellStyle name="Comma 3 2 2 2 2 3 3" xfId="207" xr:uid="{00000000-0005-0000-0000-000063000000}"/>
    <cellStyle name="Comma 3 2 2 2 2 3 3 2" xfId="469" xr:uid="{6F704A2A-4C33-4AA4-A745-3316C8824BFE}"/>
    <cellStyle name="Comma 3 2 2 2 2 3 4" xfId="332" xr:uid="{6AB51966-15E1-47B6-AB1E-52984700B817}"/>
    <cellStyle name="Comma 3 2 2 2 2 4" xfId="101" xr:uid="{00000000-0005-0000-0000-000064000000}"/>
    <cellStyle name="Comma 3 2 2 2 2 4 2" xfId="241" xr:uid="{00000000-0005-0000-0000-000065000000}"/>
    <cellStyle name="Comma 3 2 2 2 2 4 2 2" xfId="502" xr:uid="{DFE92AE3-7248-464B-B14A-C336B0F6188D}"/>
    <cellStyle name="Comma 3 2 2 2 2 4 3" xfId="365" xr:uid="{A4EBF898-7EF1-4834-9B19-B11A9CE71F7F}"/>
    <cellStyle name="Comma 3 2 2 2 2 5" xfId="178" xr:uid="{00000000-0005-0000-0000-000066000000}"/>
    <cellStyle name="Comma 3 2 2 2 2 5 2" xfId="440" xr:uid="{563F5ED9-8386-4A76-A76F-416FAF369B18}"/>
    <cellStyle name="Comma 3 2 2 2 2 6" xfId="303" xr:uid="{D2DE2F81-8EFE-4219-97ED-0D6C997411F0}"/>
    <cellStyle name="Comma 3 2 2 2 3" xfId="53" xr:uid="{00000000-0005-0000-0000-000067000000}"/>
    <cellStyle name="Comma 3 2 2 2 3 2" xfId="76" xr:uid="{00000000-0005-0000-0000-000068000000}"/>
    <cellStyle name="Comma 3 2 2 2 3 2 2" xfId="140" xr:uid="{00000000-0005-0000-0000-000069000000}"/>
    <cellStyle name="Comma 3 2 2 2 3 2 2 2" xfId="279" xr:uid="{00000000-0005-0000-0000-00006A000000}"/>
    <cellStyle name="Comma 3 2 2 2 3 2 2 2 2" xfId="540" xr:uid="{01CFCEA1-227F-45D5-B829-6ECB418B9C51}"/>
    <cellStyle name="Comma 3 2 2 2 3 2 2 3" xfId="403" xr:uid="{39CCB749-254F-40B1-B29E-1A1390C2D7BC}"/>
    <cellStyle name="Comma 3 2 2 2 3 2 3" xfId="216" xr:uid="{00000000-0005-0000-0000-00006B000000}"/>
    <cellStyle name="Comma 3 2 2 2 3 2 3 2" xfId="478" xr:uid="{3C15FBDE-1D2F-4250-9C63-88D8C6B31E0F}"/>
    <cellStyle name="Comma 3 2 2 2 3 2 4" xfId="341" xr:uid="{BBB32682-737B-4E51-A963-2889E0AFBDE8}"/>
    <cellStyle name="Comma 3 2 2 2 3 3" xfId="119" xr:uid="{00000000-0005-0000-0000-00006C000000}"/>
    <cellStyle name="Comma 3 2 2 2 3 3 2" xfId="145" xr:uid="{00000000-0005-0000-0000-00006D000000}"/>
    <cellStyle name="Comma 3 2 2 2 3 3 2 2" xfId="408" xr:uid="{0ECA3F17-3C29-4787-82BB-548D1C93DD5A}"/>
    <cellStyle name="Comma 3 2 2 2 3 3 3" xfId="259" xr:uid="{00000000-0005-0000-0000-00006E000000}"/>
    <cellStyle name="Comma 3 2 2 2 3 3 3 2" xfId="520" xr:uid="{3E3411B8-E246-4F8D-9698-ED0382D76EBE}"/>
    <cellStyle name="Comma 3 2 2 2 3 3 4" xfId="144" xr:uid="{00000000-0005-0000-0000-00006F000000}"/>
    <cellStyle name="Comma 3 2 2 2 3 3 4 2" xfId="407" xr:uid="{847461B9-DB40-4EED-9A62-6658AA030B7F}"/>
    <cellStyle name="Comma 3 2 2 2 3 3 5" xfId="383" xr:uid="{47044AC1-9892-4E7D-8FD2-CE06FA7F799C}"/>
    <cellStyle name="Comma 3 2 2 2 3 4" xfId="196" xr:uid="{00000000-0005-0000-0000-000070000000}"/>
    <cellStyle name="Comma 3 2 2 2 3 4 2" xfId="458" xr:uid="{E0EB0CEB-7AAC-46CA-B6BA-F49DA21B3DA4}"/>
    <cellStyle name="Comma 3 2 2 2 3 5" xfId="321" xr:uid="{0AC5A6D1-A3CB-4C15-AEE9-3B34AE8D3598}"/>
    <cellStyle name="Comma 3 2 2 2 4" xfId="69" xr:uid="{00000000-0005-0000-0000-000071000000}"/>
    <cellStyle name="Comma 3 2 2 2 4 2" xfId="133" xr:uid="{00000000-0005-0000-0000-000072000000}"/>
    <cellStyle name="Comma 3 2 2 2 4 2 2" xfId="273" xr:uid="{00000000-0005-0000-0000-000073000000}"/>
    <cellStyle name="Comma 3 2 2 2 4 2 2 2" xfId="534" xr:uid="{EBE1DF86-E7B4-4AFE-A162-220F39E46141}"/>
    <cellStyle name="Comma 3 2 2 2 4 2 3" xfId="397" xr:uid="{F91AB829-98B0-480C-9D29-9DF38EA9C075}"/>
    <cellStyle name="Comma 3 2 2 2 4 3" xfId="210" xr:uid="{00000000-0005-0000-0000-000074000000}"/>
    <cellStyle name="Comma 3 2 2 2 4 3 2" xfId="472" xr:uid="{55A9BC4A-BDF9-4759-8D8E-716A2C7B2812}"/>
    <cellStyle name="Comma 3 2 2 2 4 4" xfId="335" xr:uid="{08FA06B5-E251-450A-96A5-D505C0E45687}"/>
    <cellStyle name="Comma 3 2 2 2 5" xfId="63" xr:uid="{00000000-0005-0000-0000-000075000000}"/>
    <cellStyle name="Comma 3 2 2 2 5 2" xfId="128" xr:uid="{00000000-0005-0000-0000-000076000000}"/>
    <cellStyle name="Comma 3 2 2 2 5 2 2" xfId="268" xr:uid="{00000000-0005-0000-0000-000077000000}"/>
    <cellStyle name="Comma 3 2 2 2 5 2 2 2" xfId="529" xr:uid="{B41DA74F-A5BF-40C9-BD82-CE7040EE77D7}"/>
    <cellStyle name="Comma 3 2 2 2 5 2 3" xfId="392" xr:uid="{BF94A982-8BAC-4B84-8082-3B3DB111F7C9}"/>
    <cellStyle name="Comma 3 2 2 2 5 3" xfId="205" xr:uid="{00000000-0005-0000-0000-000078000000}"/>
    <cellStyle name="Comma 3 2 2 2 5 3 2" xfId="467" xr:uid="{01D1F19D-4C3D-47E6-B81C-9E267EDD65C2}"/>
    <cellStyle name="Comma 3 2 2 2 5 4" xfId="330" xr:uid="{A0790981-10BB-40B5-BFC4-4BC02744C7DA}"/>
    <cellStyle name="Comma 3 2 2 2 6" xfId="95" xr:uid="{00000000-0005-0000-0000-000079000000}"/>
    <cellStyle name="Comma 3 2 2 2 6 2" xfId="235" xr:uid="{00000000-0005-0000-0000-00007A000000}"/>
    <cellStyle name="Comma 3 2 2 2 6 2 2" xfId="496" xr:uid="{BE057A60-C7D5-419F-B2EC-17CC46ADECC0}"/>
    <cellStyle name="Comma 3 2 2 2 6 3" xfId="359" xr:uid="{3A2C3497-D1D3-4D80-8A3B-D8EFBE5551AF}"/>
    <cellStyle name="Comma 3 2 2 2 7" xfId="172" xr:uid="{00000000-0005-0000-0000-00007B000000}"/>
    <cellStyle name="Comma 3 2 2 2 7 2" xfId="434" xr:uid="{DCA6D8C7-EBF1-4974-973A-4EA4B6FF682C}"/>
    <cellStyle name="Comma 3 2 2 2 8" xfId="297" xr:uid="{2DCAC09E-0E72-4C7C-AC2F-352E63A50480}"/>
    <cellStyle name="Comma 3 2 2 3" xfId="43" xr:uid="{00000000-0005-0000-0000-00007C000000}"/>
    <cellStyle name="Comma 3 2 2 3 2" xfId="71" xr:uid="{00000000-0005-0000-0000-00007D000000}"/>
    <cellStyle name="Comma 3 2 2 3 2 2" xfId="135" xr:uid="{00000000-0005-0000-0000-00007E000000}"/>
    <cellStyle name="Comma 3 2 2 3 2 2 2" xfId="274" xr:uid="{00000000-0005-0000-0000-00007F000000}"/>
    <cellStyle name="Comma 3 2 2 3 2 2 2 2" xfId="535" xr:uid="{586F453F-E556-4257-BAC6-25A25F440248}"/>
    <cellStyle name="Comma 3 2 2 3 2 2 3" xfId="398" xr:uid="{98BD311A-487B-4288-865B-97516170657D}"/>
    <cellStyle name="Comma 3 2 2 3 2 3" xfId="211" xr:uid="{00000000-0005-0000-0000-000080000000}"/>
    <cellStyle name="Comma 3 2 2 3 2 3 2" xfId="473" xr:uid="{EE536868-70CA-454D-AC99-F6FAAA74152B}"/>
    <cellStyle name="Comma 3 2 2 3 2 4" xfId="336" xr:uid="{7A451387-F951-47F8-A42E-7BC6DEF5702F}"/>
    <cellStyle name="Comma 3 2 2 3 3" xfId="109" xr:uid="{00000000-0005-0000-0000-000081000000}"/>
    <cellStyle name="Comma 3 2 2 3 3 2" xfId="153" xr:uid="{00000000-0005-0000-0000-000082000000}"/>
    <cellStyle name="Comma 3 2 2 3 3 2 2" xfId="416" xr:uid="{F1993855-6FBF-43C7-BB7E-FE79A8B3BA29}"/>
    <cellStyle name="Comma 3 2 2 3 3 3" xfId="249" xr:uid="{00000000-0005-0000-0000-000083000000}"/>
    <cellStyle name="Comma 3 2 2 3 3 3 2" xfId="510" xr:uid="{E98D3B07-E6BD-4A8D-84E5-4B542243AFDF}"/>
    <cellStyle name="Comma 3 2 2 3 3 4" xfId="373" xr:uid="{13AED89B-AD9B-4454-AC95-ACB5B375CC06}"/>
    <cellStyle name="Comma 3 2 2 3 4" xfId="186" xr:uid="{00000000-0005-0000-0000-000084000000}"/>
    <cellStyle name="Comma 3 2 2 3 4 2" xfId="448" xr:uid="{F43B1BBC-5202-4EFE-9A23-E21ED782295A}"/>
    <cellStyle name="Comma 3 2 2 3 5" xfId="311" xr:uid="{A893A887-77ED-4818-BCF4-EE0EE9A8CB73}"/>
    <cellStyle name="Comma 3 2 2 4" xfId="67" xr:uid="{00000000-0005-0000-0000-000085000000}"/>
    <cellStyle name="Comma 3 2 2 4 2" xfId="131" xr:uid="{00000000-0005-0000-0000-000086000000}"/>
    <cellStyle name="Comma 3 2 2 4 2 2" xfId="271" xr:uid="{00000000-0005-0000-0000-000087000000}"/>
    <cellStyle name="Comma 3 2 2 4 2 2 2" xfId="532" xr:uid="{68254028-3EF8-48CF-8379-3ABA7D466DA0}"/>
    <cellStyle name="Comma 3 2 2 4 2 3" xfId="395" xr:uid="{CDC065FE-FADA-404B-B2DD-AD68B8C27186}"/>
    <cellStyle name="Comma 3 2 2 4 3" xfId="208" xr:uid="{00000000-0005-0000-0000-000088000000}"/>
    <cellStyle name="Comma 3 2 2 4 3 2" xfId="470" xr:uid="{D2F00C89-F864-4062-8B50-DDBBB8F2370A}"/>
    <cellStyle name="Comma 3 2 2 4 4" xfId="333" xr:uid="{EA192618-6DFA-4B82-917C-4D9A1F02E56D}"/>
    <cellStyle name="Comma 3 2 2 5" xfId="61" xr:uid="{00000000-0005-0000-0000-000089000000}"/>
    <cellStyle name="Comma 3 2 2 5 2" xfId="126" xr:uid="{00000000-0005-0000-0000-00008A000000}"/>
    <cellStyle name="Comma 3 2 2 5 2 2" xfId="266" xr:uid="{00000000-0005-0000-0000-00008B000000}"/>
    <cellStyle name="Comma 3 2 2 5 2 2 2" xfId="527" xr:uid="{C29760E3-F305-449C-9B66-3F4C7B59F686}"/>
    <cellStyle name="Comma 3 2 2 5 2 3" xfId="390" xr:uid="{071FE865-6264-48AB-A58B-0F056087D5A2}"/>
    <cellStyle name="Comma 3 2 2 5 3" xfId="203" xr:uid="{00000000-0005-0000-0000-00008C000000}"/>
    <cellStyle name="Comma 3 2 2 5 3 2" xfId="465" xr:uid="{489C6A58-748A-422A-8101-E76773E03DC6}"/>
    <cellStyle name="Comma 3 2 2 5 4" xfId="328" xr:uid="{E6FB2B90-9FDF-4276-B7CA-9E229A2210B6}"/>
    <cellStyle name="Comma 3 2 2 6" xfId="85" xr:uid="{00000000-0005-0000-0000-00008D000000}"/>
    <cellStyle name="Comma 3 2 2 6 2" xfId="225" xr:uid="{00000000-0005-0000-0000-00008E000000}"/>
    <cellStyle name="Comma 3 2 2 6 2 2" xfId="486" xr:uid="{1848D8F4-033D-47B8-A583-9F09B2AE760A}"/>
    <cellStyle name="Comma 3 2 2 6 3" xfId="349" xr:uid="{1BBD3EE9-7530-4514-9D87-9532F2EBDD8E}"/>
    <cellStyle name="Comma 3 2 2 7" xfId="162" xr:uid="{00000000-0005-0000-0000-00008F000000}"/>
    <cellStyle name="Comma 3 2 2 7 2" xfId="424" xr:uid="{65734CF6-B7B9-4F4A-91B4-9122BAC9DE78}"/>
    <cellStyle name="Comma 3 2 2 8" xfId="287" xr:uid="{1FB46EB0-B47D-4277-8E7D-725CF563BB2E}"/>
    <cellStyle name="Comma 3 2 3" xfId="10" xr:uid="{00000000-0005-0000-0000-000090000000}"/>
    <cellStyle name="Comma 3 2 3 2" xfId="24" xr:uid="{00000000-0005-0000-0000-000091000000}"/>
    <cellStyle name="Comma 3 2 3 2 2" xfId="49" xr:uid="{00000000-0005-0000-0000-000092000000}"/>
    <cellStyle name="Comma 3 2 3 2 2 2" xfId="115" xr:uid="{00000000-0005-0000-0000-000093000000}"/>
    <cellStyle name="Comma 3 2 3 2 2 2 2" xfId="255" xr:uid="{00000000-0005-0000-0000-000094000000}"/>
    <cellStyle name="Comma 3 2 3 2 2 2 2 2" xfId="516" xr:uid="{0E9B5F98-D72F-4E82-8E13-1CA8E22802BE}"/>
    <cellStyle name="Comma 3 2 3 2 2 2 3" xfId="379" xr:uid="{23A0C3AA-2012-4E25-B14A-36F246B29C68}"/>
    <cellStyle name="Comma 3 2 3 2 2 3" xfId="192" xr:uid="{00000000-0005-0000-0000-000095000000}"/>
    <cellStyle name="Comma 3 2 3 2 2 3 2" xfId="454" xr:uid="{94811496-7499-4458-8CA2-7B274A664528}"/>
    <cellStyle name="Comma 3 2 3 2 2 4" xfId="317" xr:uid="{910B08A3-4A30-477A-8E5F-C21C255ED85C}"/>
    <cellStyle name="Comma 3 2 3 2 3" xfId="91" xr:uid="{00000000-0005-0000-0000-000096000000}"/>
    <cellStyle name="Comma 3 2 3 2 3 2" xfId="231" xr:uid="{00000000-0005-0000-0000-000097000000}"/>
    <cellStyle name="Comma 3 2 3 2 3 2 2" xfId="492" xr:uid="{380FE592-A557-4072-8C3B-397804681C06}"/>
    <cellStyle name="Comma 3 2 3 2 3 3" xfId="355" xr:uid="{0294E0BA-C000-44B5-B175-371B8CF690D9}"/>
    <cellStyle name="Comma 3 2 3 2 4" xfId="168" xr:uid="{00000000-0005-0000-0000-000098000000}"/>
    <cellStyle name="Comma 3 2 3 2 4 2" xfId="430" xr:uid="{E32A2AC3-B86D-43D9-A930-F35D66AF76E8}"/>
    <cellStyle name="Comma 3 2 3 2 5" xfId="293" xr:uid="{C103E611-0EFC-43F6-B16E-CD0237AEDA6B}"/>
    <cellStyle name="Comma 3 2 3 3" xfId="38" xr:uid="{00000000-0005-0000-0000-000099000000}"/>
    <cellStyle name="Comma 3 2 3 3 2" xfId="105" xr:uid="{00000000-0005-0000-0000-00009A000000}"/>
    <cellStyle name="Comma 3 2 3 3 2 2" xfId="245" xr:uid="{00000000-0005-0000-0000-00009B000000}"/>
    <cellStyle name="Comma 3 2 3 3 2 2 2" xfId="506" xr:uid="{E8200FDC-7058-4B48-B501-9A3CE645CB0A}"/>
    <cellStyle name="Comma 3 2 3 3 2 3" xfId="369" xr:uid="{42DC5DA0-2095-4C5D-9E54-2161187764CE}"/>
    <cellStyle name="Comma 3 2 3 3 3" xfId="182" xr:uid="{00000000-0005-0000-0000-00009C000000}"/>
    <cellStyle name="Comma 3 2 3 3 3 2" xfId="444" xr:uid="{6E99A82B-5A86-410A-9745-535271C703DE}"/>
    <cellStyle name="Comma 3 2 3 3 4" xfId="307" xr:uid="{73F60CA3-6504-4925-BCA9-5CBFDA423D6D}"/>
    <cellStyle name="Comma 3 2 3 4" xfId="81" xr:uid="{00000000-0005-0000-0000-00009D000000}"/>
    <cellStyle name="Comma 3 2 3 4 2" xfId="221" xr:uid="{00000000-0005-0000-0000-00009E000000}"/>
    <cellStyle name="Comma 3 2 3 4 2 2" xfId="482" xr:uid="{6929E81B-E3F7-4CDE-8721-01790B84B0BA}"/>
    <cellStyle name="Comma 3 2 3 4 3" xfId="345" xr:uid="{77778166-87B5-4C18-8326-AB4DB451159C}"/>
    <cellStyle name="Comma 3 2 3 5" xfId="158" xr:uid="{00000000-0005-0000-0000-00009F000000}"/>
    <cellStyle name="Comma 3 2 3 5 2" xfId="420" xr:uid="{81C594CB-E2BA-4C63-A2BA-729F023BB9DC}"/>
    <cellStyle name="Comma 3 2 3 6" xfId="283" xr:uid="{D9AB496E-D6E6-4895-A484-A94EE424073D}"/>
    <cellStyle name="Comma 3 3" xfId="15" xr:uid="{00000000-0005-0000-0000-0000A0000000}"/>
    <cellStyle name="Comma 3 3 2" xfId="27" xr:uid="{00000000-0005-0000-0000-0000A1000000}"/>
    <cellStyle name="Comma 3 3 2 2" xfId="33" xr:uid="{00000000-0005-0000-0000-0000A2000000}"/>
    <cellStyle name="Comma 3 3 2 2 2" xfId="58" xr:uid="{00000000-0005-0000-0000-0000A3000000}"/>
    <cellStyle name="Comma 3 3 2 2 2 2" xfId="124" xr:uid="{00000000-0005-0000-0000-0000A4000000}"/>
    <cellStyle name="Comma 3 3 2 2 2 2 2" xfId="264" xr:uid="{00000000-0005-0000-0000-0000A5000000}"/>
    <cellStyle name="Comma 3 3 2 2 2 2 2 2" xfId="525" xr:uid="{6E212B13-6CFC-466E-9F6E-7732595A92DA}"/>
    <cellStyle name="Comma 3 3 2 2 2 2 3" xfId="388" xr:uid="{D7BF0112-0086-4667-92AB-A2BBABD4F919}"/>
    <cellStyle name="Comma 3 3 2 2 2 3" xfId="201" xr:uid="{00000000-0005-0000-0000-0000A6000000}"/>
    <cellStyle name="Comma 3 3 2 2 2 3 2" xfId="463" xr:uid="{EBBDC644-9772-4F39-9FD9-8E17016EA9CC}"/>
    <cellStyle name="Comma 3 3 2 2 2 4" xfId="326" xr:uid="{CC3297AC-15C8-4994-BD17-70AEA1AC7B24}"/>
    <cellStyle name="Comma 3 3 2 2 3" xfId="100" xr:uid="{00000000-0005-0000-0000-0000A7000000}"/>
    <cellStyle name="Comma 3 3 2 2 3 2" xfId="240" xr:uid="{00000000-0005-0000-0000-0000A8000000}"/>
    <cellStyle name="Comma 3 3 2 2 3 2 2" xfId="501" xr:uid="{5EB4EDE7-5040-48D8-8A15-5711F177F33C}"/>
    <cellStyle name="Comma 3 3 2 2 3 3" xfId="364" xr:uid="{9F229564-0548-47A9-9202-37F2916C2FB8}"/>
    <cellStyle name="Comma 3 3 2 2 4" xfId="177" xr:uid="{00000000-0005-0000-0000-0000A9000000}"/>
    <cellStyle name="Comma 3 3 2 2 4 2" xfId="439" xr:uid="{2F0E1F8A-738C-4243-A36E-AB25663A243C}"/>
    <cellStyle name="Comma 3 3 2 2 5" xfId="149" xr:uid="{00000000-0005-0000-0000-0000AA000000}"/>
    <cellStyle name="Comma 3 3 2 2 5 2" xfId="412" xr:uid="{51C39988-79EF-4428-9D4A-A6E5B8E951E2}"/>
    <cellStyle name="Comma 3 3 2 2 6" xfId="302" xr:uid="{4AA6E506-5245-4C78-ACF4-9D1F9DADB541}"/>
    <cellStyle name="Comma 3 3 2 3" xfId="52" xr:uid="{00000000-0005-0000-0000-0000AB000000}"/>
    <cellStyle name="Comma 3 3 2 3 2" xfId="75" xr:uid="{00000000-0005-0000-0000-0000AC000000}"/>
    <cellStyle name="Comma 3 3 2 3 2 2" xfId="139" xr:uid="{00000000-0005-0000-0000-0000AD000000}"/>
    <cellStyle name="Comma 3 3 2 3 2 2 2" xfId="278" xr:uid="{00000000-0005-0000-0000-0000AE000000}"/>
    <cellStyle name="Comma 3 3 2 3 2 2 2 2" xfId="539" xr:uid="{305CBF43-3035-4346-8F58-63EA67EDEC42}"/>
    <cellStyle name="Comma 3 3 2 3 2 2 3" xfId="402" xr:uid="{B6896615-F185-43B7-B148-9175F62819A0}"/>
    <cellStyle name="Comma 3 3 2 3 2 3" xfId="215" xr:uid="{00000000-0005-0000-0000-0000AF000000}"/>
    <cellStyle name="Comma 3 3 2 3 2 3 2" xfId="477" xr:uid="{4815AB8E-F987-4ADF-B138-9EF0C7EDBF7A}"/>
    <cellStyle name="Comma 3 3 2 3 2 4" xfId="340" xr:uid="{76A8BC67-C254-4F10-AB4A-F8B2AFC4D549}"/>
    <cellStyle name="Comma 3 3 2 3 3" xfId="118" xr:uid="{00000000-0005-0000-0000-0000B0000000}"/>
    <cellStyle name="Comma 3 3 2 3 3 2" xfId="151" xr:uid="{00000000-0005-0000-0000-0000B1000000}"/>
    <cellStyle name="Comma 3 3 2 3 3 2 2" xfId="414" xr:uid="{D01FD266-C1F9-4C11-AB06-126B73B12B08}"/>
    <cellStyle name="Comma 3 3 2 3 3 3" xfId="258" xr:uid="{00000000-0005-0000-0000-0000B2000000}"/>
    <cellStyle name="Comma 3 3 2 3 3 3 2" xfId="519" xr:uid="{3D211DCD-7CFB-47D2-8080-097109F8CB53}"/>
    <cellStyle name="Comma 3 3 2 3 3 4" xfId="382" xr:uid="{3B9B50BD-6588-4AF7-8C52-1939EFD2634C}"/>
    <cellStyle name="Comma 3 3 2 3 4" xfId="195" xr:uid="{00000000-0005-0000-0000-0000B3000000}"/>
    <cellStyle name="Comma 3 3 2 3 4 2" xfId="457" xr:uid="{D470CA1D-6608-46D5-ABFB-6F1AAA2797C6}"/>
    <cellStyle name="Comma 3 3 2 3 5" xfId="320" xr:uid="{2292CA10-BCDC-4A32-B4AA-01957EA3C3BE}"/>
    <cellStyle name="Comma 3 3 2 4" xfId="94" xr:uid="{00000000-0005-0000-0000-0000B4000000}"/>
    <cellStyle name="Comma 3 3 2 4 2" xfId="234" xr:uid="{00000000-0005-0000-0000-0000B5000000}"/>
    <cellStyle name="Comma 3 3 2 4 2 2" xfId="495" xr:uid="{5EAB5AA5-696A-490A-A118-188FAF12495E}"/>
    <cellStyle name="Comma 3 3 2 4 3" xfId="358" xr:uid="{2085EBE2-D704-4818-B6F0-D69A59616212}"/>
    <cellStyle name="Comma 3 3 2 5" xfId="171" xr:uid="{00000000-0005-0000-0000-0000B6000000}"/>
    <cellStyle name="Comma 3 3 2 5 2" xfId="433" xr:uid="{A94177FD-374B-453A-A87D-6B3A4530F61A}"/>
    <cellStyle name="Comma 3 3 2 6" xfId="296" xr:uid="{CBFC40D4-6607-44B6-AA71-49012DC3C20C}"/>
    <cellStyle name="Comma 3 3 2 7" xfId="150" xr:uid="{00000000-0005-0000-0000-0000B7000000}"/>
    <cellStyle name="Comma 3 3 2 7 2" xfId="413" xr:uid="{25838DAB-1686-4365-B312-91E73EC9535B}"/>
    <cellStyle name="Comma 3 3 3" xfId="41" xr:uid="{00000000-0005-0000-0000-0000B8000000}"/>
    <cellStyle name="Comma 3 3 3 2" xfId="108" xr:uid="{00000000-0005-0000-0000-0000B9000000}"/>
    <cellStyle name="Comma 3 3 3 2 2" xfId="248" xr:uid="{00000000-0005-0000-0000-0000BA000000}"/>
    <cellStyle name="Comma 3 3 3 2 2 2" xfId="509" xr:uid="{01917EF3-B91E-4D59-95C7-A37740B179D4}"/>
    <cellStyle name="Comma 3 3 3 2 3" xfId="372" xr:uid="{58D2E60C-87DD-43F1-89C2-437CCC31468A}"/>
    <cellStyle name="Comma 3 3 3 3" xfId="185" xr:uid="{00000000-0005-0000-0000-0000BB000000}"/>
    <cellStyle name="Comma 3 3 3 3 2" xfId="447" xr:uid="{D8C926AA-684B-4210-BFC8-F86688765F11}"/>
    <cellStyle name="Comma 3 3 3 4" xfId="310" xr:uid="{4531FA21-8908-40F9-9369-8070F491DA52}"/>
    <cellStyle name="Comma 3 3 4" xfId="84" xr:uid="{00000000-0005-0000-0000-0000BC000000}"/>
    <cellStyle name="Comma 3 3 4 2" xfId="224" xr:uid="{00000000-0005-0000-0000-0000BD000000}"/>
    <cellStyle name="Comma 3 3 4 2 2" xfId="485" xr:uid="{3F3A5E44-556F-479D-89F1-FED2801BEA30}"/>
    <cellStyle name="Comma 3 3 4 3" xfId="348" xr:uid="{2232A907-CF6A-4E9A-953B-3A179E7429BC}"/>
    <cellStyle name="Comma 3 3 5" xfId="161" xr:uid="{00000000-0005-0000-0000-0000BE000000}"/>
    <cellStyle name="Comma 3 3 5 2" xfId="423" xr:uid="{A4A705EC-754A-468B-9189-E5A96C0665B8}"/>
    <cellStyle name="Comma 3 3 6" xfId="152" xr:uid="{00000000-0005-0000-0000-0000BF000000}"/>
    <cellStyle name="Comma 3 3 6 2" xfId="415" xr:uid="{2F96B67D-7182-4E09-B4CD-684D8767C860}"/>
    <cellStyle name="Comma 3 3 7" xfId="286" xr:uid="{7FF3C7F4-4BDE-4FC2-8F58-CE9B57276A42}"/>
    <cellStyle name="Comma 3 4" xfId="13" xr:uid="{00000000-0005-0000-0000-0000C0000000}"/>
    <cellStyle name="Comma 3 4 2" xfId="26" xr:uid="{00000000-0005-0000-0000-0000C1000000}"/>
    <cellStyle name="Comma 3 4 2 2" xfId="32" xr:uid="{00000000-0005-0000-0000-0000C2000000}"/>
    <cellStyle name="Comma 3 4 2 2 2" xfId="57" xr:uid="{00000000-0005-0000-0000-0000C3000000}"/>
    <cellStyle name="Comma 3 4 2 2 2 2" xfId="123" xr:uid="{00000000-0005-0000-0000-0000C4000000}"/>
    <cellStyle name="Comma 3 4 2 2 2 2 2" xfId="263" xr:uid="{00000000-0005-0000-0000-0000C5000000}"/>
    <cellStyle name="Comma 3 4 2 2 2 2 2 2" xfId="524" xr:uid="{B570B21D-99C5-4ABA-9AAD-3E2306ED028F}"/>
    <cellStyle name="Comma 3 4 2 2 2 2 3" xfId="387" xr:uid="{F3D478DD-1B94-4528-B6BF-E90C83C168FF}"/>
    <cellStyle name="Comma 3 4 2 2 2 3" xfId="200" xr:uid="{00000000-0005-0000-0000-0000C6000000}"/>
    <cellStyle name="Comma 3 4 2 2 2 3 2" xfId="462" xr:uid="{AE3A516B-7B9F-4357-91F9-F31E0F271DC4}"/>
    <cellStyle name="Comma 3 4 2 2 2 4" xfId="325" xr:uid="{014AEAE4-847F-470D-9193-17B6674B64EC}"/>
    <cellStyle name="Comma 3 4 2 2 3" xfId="99" xr:uid="{00000000-0005-0000-0000-0000C7000000}"/>
    <cellStyle name="Comma 3 4 2 2 3 2" xfId="239" xr:uid="{00000000-0005-0000-0000-0000C8000000}"/>
    <cellStyle name="Comma 3 4 2 2 3 2 2" xfId="500" xr:uid="{558492A1-6722-409D-9F6B-F6B305C6A20F}"/>
    <cellStyle name="Comma 3 4 2 2 3 3" xfId="363" xr:uid="{9345190A-C749-446E-9EBD-6DCB75447926}"/>
    <cellStyle name="Comma 3 4 2 2 4" xfId="176" xr:uid="{00000000-0005-0000-0000-0000C9000000}"/>
    <cellStyle name="Comma 3 4 2 2 4 2" xfId="438" xr:uid="{88956500-E881-425F-9FA7-F29D59BFD4E6}"/>
    <cellStyle name="Comma 3 4 2 2 5" xfId="301" xr:uid="{27B034B1-269B-41F3-8066-4F38572D1B60}"/>
    <cellStyle name="Comma 3 4 2 3" xfId="51" xr:uid="{00000000-0005-0000-0000-0000CA000000}"/>
    <cellStyle name="Comma 3 4 2 3 2" xfId="74" xr:uid="{00000000-0005-0000-0000-0000CB000000}"/>
    <cellStyle name="Comma 3 4 2 3 2 2" xfId="138" xr:uid="{00000000-0005-0000-0000-0000CC000000}"/>
    <cellStyle name="Comma 3 4 2 3 2 2 2" xfId="277" xr:uid="{00000000-0005-0000-0000-0000CD000000}"/>
    <cellStyle name="Comma 3 4 2 3 2 2 2 2" xfId="538" xr:uid="{38F9C3F7-4E4A-4C7B-B639-1B6A981C2CC6}"/>
    <cellStyle name="Comma 3 4 2 3 2 2 3" xfId="401" xr:uid="{2D6D4875-8130-4ACE-B00D-B33272190544}"/>
    <cellStyle name="Comma 3 4 2 3 2 3" xfId="214" xr:uid="{00000000-0005-0000-0000-0000CE000000}"/>
    <cellStyle name="Comma 3 4 2 3 2 3 2" xfId="476" xr:uid="{53198F56-7F8D-4CFA-AE6D-F5E0F6CF334E}"/>
    <cellStyle name="Comma 3 4 2 3 2 4" xfId="339" xr:uid="{90A1AF91-CB98-4276-B71D-471BD21E9F3C}"/>
    <cellStyle name="Comma 3 4 2 3 3" xfId="117" xr:uid="{00000000-0005-0000-0000-0000CF000000}"/>
    <cellStyle name="Comma 3 4 2 3 3 2" xfId="257" xr:uid="{00000000-0005-0000-0000-0000D0000000}"/>
    <cellStyle name="Comma 3 4 2 3 3 2 2" xfId="518" xr:uid="{94DE2767-BB87-42FE-87F7-90339ECEEF16}"/>
    <cellStyle name="Comma 3 4 2 3 3 3" xfId="381" xr:uid="{C16DA632-9517-4C39-B331-744FBC6816A9}"/>
    <cellStyle name="Comma 3 4 2 3 4" xfId="194" xr:uid="{00000000-0005-0000-0000-0000D1000000}"/>
    <cellStyle name="Comma 3 4 2 3 4 2" xfId="456" xr:uid="{2D0D5BB3-A56B-42BE-A00A-47750D5CC373}"/>
    <cellStyle name="Comma 3 4 2 3 5" xfId="319" xr:uid="{F9D507D5-E869-4F5D-9B0C-FCFEB4EC5CE9}"/>
    <cellStyle name="Comma 3 4 2 4" xfId="93" xr:uid="{00000000-0005-0000-0000-0000D2000000}"/>
    <cellStyle name="Comma 3 4 2 4 2" xfId="233" xr:uid="{00000000-0005-0000-0000-0000D3000000}"/>
    <cellStyle name="Comma 3 4 2 4 2 2" xfId="494" xr:uid="{E497FDF1-C4C1-4377-ABC3-F85064FABF42}"/>
    <cellStyle name="Comma 3 4 2 4 3" xfId="357" xr:uid="{67200438-5C78-40FE-8828-4D916805D44F}"/>
    <cellStyle name="Comma 3 4 2 5" xfId="170" xr:uid="{00000000-0005-0000-0000-0000D4000000}"/>
    <cellStyle name="Comma 3 4 2 5 2" xfId="432" xr:uid="{11632F6D-325D-4EC1-9C3D-C6B56737C262}"/>
    <cellStyle name="Comma 3 4 2 6" xfId="295" xr:uid="{17DC777F-C64D-49CD-9822-8443DDE4472B}"/>
    <cellStyle name="Comma 3 4 3" xfId="40" xr:uid="{00000000-0005-0000-0000-0000D5000000}"/>
    <cellStyle name="Comma 3 4 3 2" xfId="107" xr:uid="{00000000-0005-0000-0000-0000D6000000}"/>
    <cellStyle name="Comma 3 4 3 2 2" xfId="247" xr:uid="{00000000-0005-0000-0000-0000D7000000}"/>
    <cellStyle name="Comma 3 4 3 2 2 2" xfId="508" xr:uid="{B400B79F-CAB8-4954-972B-A4DE6ED47829}"/>
    <cellStyle name="Comma 3 4 3 2 3" xfId="371" xr:uid="{B82079C3-9514-4BBE-BA8E-383162846A36}"/>
    <cellStyle name="Comma 3 4 3 3" xfId="184" xr:uid="{00000000-0005-0000-0000-0000D8000000}"/>
    <cellStyle name="Comma 3 4 3 3 2" xfId="446" xr:uid="{9DACABF6-C18E-439A-A91A-5DA146546423}"/>
    <cellStyle name="Comma 3 4 3 4" xfId="309" xr:uid="{B668F146-A8BF-4535-871F-331DEC6E0E79}"/>
    <cellStyle name="Comma 3 4 4" xfId="83" xr:uid="{00000000-0005-0000-0000-0000D9000000}"/>
    <cellStyle name="Comma 3 4 4 2" xfId="223" xr:uid="{00000000-0005-0000-0000-0000DA000000}"/>
    <cellStyle name="Comma 3 4 4 2 2" xfId="484" xr:uid="{D04A9FDC-EE1C-4C7A-A397-4C500715C159}"/>
    <cellStyle name="Comma 3 4 4 3" xfId="347" xr:uid="{CE794FB4-5639-4D0F-B55B-236F039840C8}"/>
    <cellStyle name="Comma 3 4 5" xfId="160" xr:uid="{00000000-0005-0000-0000-0000DB000000}"/>
    <cellStyle name="Comma 3 4 5 2" xfId="422" xr:uid="{7B56C3F8-A609-460F-833F-3EB3A140DE91}"/>
    <cellStyle name="Comma 3 4 6" xfId="285" xr:uid="{D9ABACAC-B590-4E63-A843-21C76F0B0AFE}"/>
    <cellStyle name="Comma 3 5" xfId="11" xr:uid="{00000000-0005-0000-0000-0000DC000000}"/>
    <cellStyle name="Comma 3 5 2" xfId="25" xr:uid="{00000000-0005-0000-0000-0000DD000000}"/>
    <cellStyle name="Comma 3 5 2 2" xfId="31" xr:uid="{00000000-0005-0000-0000-0000DE000000}"/>
    <cellStyle name="Comma 3 5 2 2 2" xfId="56" xr:uid="{00000000-0005-0000-0000-0000DF000000}"/>
    <cellStyle name="Comma 3 5 2 2 2 2" xfId="122" xr:uid="{00000000-0005-0000-0000-0000E0000000}"/>
    <cellStyle name="Comma 3 5 2 2 2 2 2" xfId="262" xr:uid="{00000000-0005-0000-0000-0000E1000000}"/>
    <cellStyle name="Comma 3 5 2 2 2 2 2 2" xfId="523" xr:uid="{42C8F9B0-3E18-4B53-913D-795DEA96ACE7}"/>
    <cellStyle name="Comma 3 5 2 2 2 2 3" xfId="386" xr:uid="{F145B621-CAE3-47B6-84B5-F65C3FABBA69}"/>
    <cellStyle name="Comma 3 5 2 2 2 3" xfId="199" xr:uid="{00000000-0005-0000-0000-0000E2000000}"/>
    <cellStyle name="Comma 3 5 2 2 2 3 2" xfId="461" xr:uid="{338B9BF7-15D1-4CBF-9F46-3F05D6C04E83}"/>
    <cellStyle name="Comma 3 5 2 2 2 4" xfId="324" xr:uid="{A608D29D-086F-4611-AAA9-C27CDD6B148F}"/>
    <cellStyle name="Comma 3 5 2 2 3" xfId="98" xr:uid="{00000000-0005-0000-0000-0000E3000000}"/>
    <cellStyle name="Comma 3 5 2 2 3 2" xfId="238" xr:uid="{00000000-0005-0000-0000-0000E4000000}"/>
    <cellStyle name="Comma 3 5 2 2 3 2 2" xfId="499" xr:uid="{74BBAE02-8C54-4141-A788-B076D821542B}"/>
    <cellStyle name="Comma 3 5 2 2 3 3" xfId="362" xr:uid="{AD13F88A-0A68-42BF-9F53-BE66D8CE9525}"/>
    <cellStyle name="Comma 3 5 2 2 4" xfId="175" xr:uid="{00000000-0005-0000-0000-0000E5000000}"/>
    <cellStyle name="Comma 3 5 2 2 4 2" xfId="437" xr:uid="{448939C2-F20C-4E6E-BBE7-AB7AC8C00192}"/>
    <cellStyle name="Comma 3 5 2 2 5" xfId="300" xr:uid="{443E691A-1A3D-40AC-8FA1-FBF1D98CCC66}"/>
    <cellStyle name="Comma 3 5 2 3" xfId="50" xr:uid="{00000000-0005-0000-0000-0000E6000000}"/>
    <cellStyle name="Comma 3 5 2 3 2" xfId="73" xr:uid="{00000000-0005-0000-0000-0000E7000000}"/>
    <cellStyle name="Comma 3 5 2 3 2 2" xfId="137" xr:uid="{00000000-0005-0000-0000-0000E8000000}"/>
    <cellStyle name="Comma 3 5 2 3 2 2 2" xfId="276" xr:uid="{00000000-0005-0000-0000-0000E9000000}"/>
    <cellStyle name="Comma 3 5 2 3 2 2 2 2" xfId="537" xr:uid="{C0B6C47B-5455-401E-ADF1-8797B9236B90}"/>
    <cellStyle name="Comma 3 5 2 3 2 2 3" xfId="400" xr:uid="{00659381-F450-4374-8508-E734B3E67D7B}"/>
    <cellStyle name="Comma 3 5 2 3 2 3" xfId="213" xr:uid="{00000000-0005-0000-0000-0000EA000000}"/>
    <cellStyle name="Comma 3 5 2 3 2 3 2" xfId="475" xr:uid="{0F2A8EDA-6B85-4A3A-9ECF-40341FEA4A34}"/>
    <cellStyle name="Comma 3 5 2 3 2 4" xfId="338" xr:uid="{88A014B4-1575-4728-9039-157F7E30D6C3}"/>
    <cellStyle name="Comma 3 5 2 3 3" xfId="116" xr:uid="{00000000-0005-0000-0000-0000EB000000}"/>
    <cellStyle name="Comma 3 5 2 3 3 2" xfId="256" xr:uid="{00000000-0005-0000-0000-0000EC000000}"/>
    <cellStyle name="Comma 3 5 2 3 3 2 2" xfId="517" xr:uid="{98D5B856-123D-4382-BDB3-EA10E8AA29A2}"/>
    <cellStyle name="Comma 3 5 2 3 3 3" xfId="380" xr:uid="{742F6002-890E-4425-B7F6-3859F2BC50F3}"/>
    <cellStyle name="Comma 3 5 2 3 4" xfId="193" xr:uid="{00000000-0005-0000-0000-0000ED000000}"/>
    <cellStyle name="Comma 3 5 2 3 4 2" xfId="455" xr:uid="{55FBC907-C35F-4705-ADCC-8EF92592EC74}"/>
    <cellStyle name="Comma 3 5 2 3 5" xfId="318" xr:uid="{DDE6BED2-F791-4A41-8776-57482C105E89}"/>
    <cellStyle name="Comma 3 5 2 4" xfId="92" xr:uid="{00000000-0005-0000-0000-0000EE000000}"/>
    <cellStyle name="Comma 3 5 2 4 2" xfId="232" xr:uid="{00000000-0005-0000-0000-0000EF000000}"/>
    <cellStyle name="Comma 3 5 2 4 2 2" xfId="493" xr:uid="{EF917F0E-07FB-4D5A-8959-D9E24B993DDF}"/>
    <cellStyle name="Comma 3 5 2 4 3" xfId="356" xr:uid="{C60BC8E7-E420-4E0E-9288-12015EFB4B4A}"/>
    <cellStyle name="Comma 3 5 2 5" xfId="169" xr:uid="{00000000-0005-0000-0000-0000F0000000}"/>
    <cellStyle name="Comma 3 5 2 5 2" xfId="431" xr:uid="{4A571ED3-59A2-456D-B7E0-68AB3568DD79}"/>
    <cellStyle name="Comma 3 5 2 6" xfId="294" xr:uid="{B24C075F-91DC-47B7-ABE4-B959E889AAF7}"/>
    <cellStyle name="Comma 3 5 3" xfId="39" xr:uid="{00000000-0005-0000-0000-0000F1000000}"/>
    <cellStyle name="Comma 3 5 3 2" xfId="106" xr:uid="{00000000-0005-0000-0000-0000F2000000}"/>
    <cellStyle name="Comma 3 5 3 2 2" xfId="246" xr:uid="{00000000-0005-0000-0000-0000F3000000}"/>
    <cellStyle name="Comma 3 5 3 2 2 2" xfId="507" xr:uid="{D1AF853A-2090-4931-8176-AF25A3583B7B}"/>
    <cellStyle name="Comma 3 5 3 2 3" xfId="370" xr:uid="{5241596B-797E-4182-858B-0C95DAFE1C93}"/>
    <cellStyle name="Comma 3 5 3 3" xfId="183" xr:uid="{00000000-0005-0000-0000-0000F4000000}"/>
    <cellStyle name="Comma 3 5 3 3 2" xfId="445" xr:uid="{FD5150FC-950C-4C55-A039-CBD3D1D183F8}"/>
    <cellStyle name="Comma 3 5 3 4" xfId="308" xr:uid="{8BFF6578-7A93-45F7-8035-B5293831039E}"/>
    <cellStyle name="Comma 3 5 4" xfId="82" xr:uid="{00000000-0005-0000-0000-0000F5000000}"/>
    <cellStyle name="Comma 3 5 4 2" xfId="222" xr:uid="{00000000-0005-0000-0000-0000F6000000}"/>
    <cellStyle name="Comma 3 5 4 2 2" xfId="483" xr:uid="{E1FAD2C2-EAA4-41AA-8965-2CFFE17F6A67}"/>
    <cellStyle name="Comma 3 5 4 3" xfId="346" xr:uid="{6BFD8F4E-22F4-4345-A6B4-4CF48714703A}"/>
    <cellStyle name="Comma 3 5 5" xfId="159" xr:uid="{00000000-0005-0000-0000-0000F7000000}"/>
    <cellStyle name="Comma 3 5 5 2" xfId="421" xr:uid="{3A4413F7-E8FF-45B2-A191-19264F4DA4E1}"/>
    <cellStyle name="Comma 3 5 6" xfId="284" xr:uid="{36105535-A3D4-41EC-BA5A-418B1EC7739A}"/>
    <cellStyle name="Comma 3 6" xfId="9" xr:uid="{00000000-0005-0000-0000-0000F8000000}"/>
    <cellStyle name="Comma 3 6 2" xfId="23" xr:uid="{00000000-0005-0000-0000-0000F9000000}"/>
    <cellStyle name="Comma 3 6 2 2" xfId="48" xr:uid="{00000000-0005-0000-0000-0000FA000000}"/>
    <cellStyle name="Comma 3 6 2 2 2" xfId="114" xr:uid="{00000000-0005-0000-0000-0000FB000000}"/>
    <cellStyle name="Comma 3 6 2 2 2 2" xfId="254" xr:uid="{00000000-0005-0000-0000-0000FC000000}"/>
    <cellStyle name="Comma 3 6 2 2 2 2 2" xfId="515" xr:uid="{20312407-49B2-49BA-864D-C563B378AFDD}"/>
    <cellStyle name="Comma 3 6 2 2 2 3" xfId="378" xr:uid="{5E9EDD66-7D76-4B61-B207-EC7506B4676C}"/>
    <cellStyle name="Comma 3 6 2 2 3" xfId="191" xr:uid="{00000000-0005-0000-0000-0000FD000000}"/>
    <cellStyle name="Comma 3 6 2 2 3 2" xfId="453" xr:uid="{ED659F77-0335-46CF-9081-2915E8E516C9}"/>
    <cellStyle name="Comma 3 6 2 2 4" xfId="316" xr:uid="{704B68D1-D113-48AD-BD71-66CF226E160B}"/>
    <cellStyle name="Comma 3 6 2 3" xfId="90" xr:uid="{00000000-0005-0000-0000-0000FE000000}"/>
    <cellStyle name="Comma 3 6 2 3 2" xfId="230" xr:uid="{00000000-0005-0000-0000-0000FF000000}"/>
    <cellStyle name="Comma 3 6 2 3 2 2" xfId="491" xr:uid="{6D5770B4-EAFD-43AA-B0CD-21CE9ACE4AC0}"/>
    <cellStyle name="Comma 3 6 2 3 3" xfId="354" xr:uid="{B9AB90EC-E429-4186-9D39-BDED77BBDA31}"/>
    <cellStyle name="Comma 3 6 2 4" xfId="167" xr:uid="{00000000-0005-0000-0000-000000010000}"/>
    <cellStyle name="Comma 3 6 2 4 2" xfId="429" xr:uid="{8FDE750F-FC87-4521-898D-2598A7DFBA94}"/>
    <cellStyle name="Comma 3 6 2 5" xfId="292" xr:uid="{F8D8B56F-542A-4DA5-85C2-83D661AF26C2}"/>
    <cellStyle name="Comma 3 6 3" xfId="37" xr:uid="{00000000-0005-0000-0000-000001010000}"/>
    <cellStyle name="Comma 3 6 3 2" xfId="104" xr:uid="{00000000-0005-0000-0000-000002010000}"/>
    <cellStyle name="Comma 3 6 3 2 2" xfId="244" xr:uid="{00000000-0005-0000-0000-000003010000}"/>
    <cellStyle name="Comma 3 6 3 2 2 2" xfId="505" xr:uid="{89B88B2F-7FE7-42CA-BB0C-9DC3066405CB}"/>
    <cellStyle name="Comma 3 6 3 2 3" xfId="368" xr:uid="{859FAA13-28A9-4353-99D8-90740DADD5A2}"/>
    <cellStyle name="Comma 3 6 3 3" xfId="181" xr:uid="{00000000-0005-0000-0000-000004010000}"/>
    <cellStyle name="Comma 3 6 3 3 2" xfId="443" xr:uid="{43C3C1A5-102C-4940-B5E8-B087D3813984}"/>
    <cellStyle name="Comma 3 6 3 4" xfId="306" xr:uid="{4C059A8D-0DC9-4B80-ACB2-C261E43BCB9E}"/>
    <cellStyle name="Comma 3 6 4" xfId="80" xr:uid="{00000000-0005-0000-0000-000005010000}"/>
    <cellStyle name="Comma 3 6 4 2" xfId="220" xr:uid="{00000000-0005-0000-0000-000006010000}"/>
    <cellStyle name="Comma 3 6 4 2 2" xfId="481" xr:uid="{F990AB5F-4C0F-4510-B152-1334E53D2A9A}"/>
    <cellStyle name="Comma 3 6 4 3" xfId="344" xr:uid="{E86D56E6-4DF8-445E-9146-BEDFCC10A40A}"/>
    <cellStyle name="Comma 3 6 5" xfId="157" xr:uid="{00000000-0005-0000-0000-000007010000}"/>
    <cellStyle name="Comma 3 6 5 2" xfId="419" xr:uid="{5923A3BE-88C8-4B0D-83FE-B45A80CC2AF2}"/>
    <cellStyle name="Comma 3 6 6" xfId="282" xr:uid="{942FC017-EE58-438B-AEE9-AE0A361A5EB6}"/>
    <cellStyle name="Comma 4" xfId="541" xr:uid="{00354F37-D576-4B81-B707-20413EED0055}"/>
    <cellStyle name="Normal" xfId="0" builtinId="0"/>
    <cellStyle name="Normal 2" xfId="5" xr:uid="{00000000-0005-0000-0000-000009010000}"/>
    <cellStyle name="Normal 2 2" xfId="7" xr:uid="{00000000-0005-0000-0000-00000A010000}"/>
    <cellStyle name="Normal 2 2 2" xfId="17" xr:uid="{00000000-0005-0000-0000-00000B010000}"/>
    <cellStyle name="Normal 2 2 2 2" xfId="42" xr:uid="{00000000-0005-0000-0000-00000C010000}"/>
    <cellStyle name="Normal 2 2 2 2 2" xfId="70" xr:uid="{00000000-0005-0000-0000-00000D010000}"/>
    <cellStyle name="Normal 2 2 2 2 2 2" xfId="134" xr:uid="{00000000-0005-0000-0000-00000E010000}"/>
    <cellStyle name="Normal 2 2 2 2 3" xfId="78" xr:uid="{00000000-0005-0000-0000-00000F010000}"/>
    <cellStyle name="Normal 2 2 2 2 3 2" xfId="218" xr:uid="{00000000-0005-0000-0000-000010010000}"/>
    <cellStyle name="Normal 2 2 2 2 3 2 2" xfId="155" xr:uid="{00000000-0005-0000-0000-000011010000}"/>
    <cellStyle name="Normal 2 2 2 3" xfId="66" xr:uid="{00000000-0005-0000-0000-000012010000}"/>
    <cellStyle name="Normal 2 2 2 4" xfId="60" xr:uid="{00000000-0005-0000-0000-000013010000}"/>
    <cellStyle name="Normal 2 3" xfId="16" xr:uid="{00000000-0005-0000-0000-000014010000}"/>
    <cellStyle name="Normal 2 4" xfId="14" xr:uid="{00000000-0005-0000-0000-000015010000}"/>
    <cellStyle name="Normal 2 5" xfId="12" xr:uid="{00000000-0005-0000-0000-000016010000}"/>
    <cellStyle name="Percent" xfId="3" builtinId="5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502007/OneDrive%20-%20BAT/Desktop/September%20Credit%20Allocation/Regional%20submissions/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F10" sqref="F10"/>
    </sheetView>
  </sheetViews>
  <sheetFormatPr defaultColWidth="8.5703125" defaultRowHeight="15" outlineLevelCol="1" x14ac:dyDescent="0.25"/>
  <cols>
    <col min="1" max="1" width="5" style="2" bestFit="1" customWidth="1"/>
    <col min="2" max="2" width="8.5703125" style="2"/>
    <col min="3" max="3" width="14.42578125" style="2" customWidth="1"/>
    <col min="4" max="4" width="10" style="2" hidden="1" customWidth="1"/>
    <col min="5" max="5" width="36.28515625" style="2" customWidth="1"/>
    <col min="6" max="6" width="16.42578125" style="2" bestFit="1" customWidth="1"/>
    <col min="7" max="7" width="11.5703125" style="2" customWidth="1"/>
    <col min="8" max="8" width="11.5703125" style="2" customWidth="1" outlineLevel="1"/>
    <col min="9" max="9" width="14.42578125" style="2" customWidth="1" outlineLevel="1"/>
    <col min="10" max="10" width="10.42578125" style="2" customWidth="1" outlineLevel="1"/>
    <col min="11" max="12" width="9.5703125" style="2" customWidth="1" outlineLevel="1"/>
    <col min="13" max="13" width="11.42578125" style="2" customWidth="1" outlineLevel="1"/>
    <col min="14" max="15" width="10.42578125" style="2" customWidth="1" outlineLevel="1"/>
    <col min="16" max="16" width="9.5703125" style="2" customWidth="1" outlineLevel="1"/>
    <col min="17" max="17" width="11.5703125" style="2" bestFit="1" customWidth="1" outlineLevel="1"/>
    <col min="18" max="18" width="9.5703125" style="2" customWidth="1" outlineLevel="1"/>
    <col min="19" max="19" width="10.28515625" style="2" customWidth="1" outlineLevel="1"/>
    <col min="20" max="20" width="12.42578125" style="2" customWidth="1" outlineLevel="1"/>
    <col min="21" max="21" width="8.5703125" style="2" customWidth="1" outlineLevel="1"/>
    <col min="22" max="22" width="11.42578125" style="2" customWidth="1" outlineLevel="1"/>
    <col min="23" max="23" width="11.5703125" style="2" customWidth="1" outlineLevel="1"/>
    <col min="24" max="27" width="10.42578125" style="2" customWidth="1" outlineLevel="1"/>
    <col min="28" max="28" width="9.5703125" style="2" customWidth="1" outlineLevel="1"/>
    <col min="29" max="29" width="20.140625" style="2" customWidth="1" outlineLevel="1"/>
    <col min="30" max="30" width="4" style="2" customWidth="1" outlineLevel="1"/>
    <col min="31" max="31" width="18" style="2" customWidth="1"/>
    <col min="32" max="32" width="12.5703125" style="2" customWidth="1"/>
    <col min="33" max="33" width="10.5703125" style="2" customWidth="1"/>
    <col min="34" max="42" width="10.5703125" style="2" customWidth="1" outlineLevel="1"/>
    <col min="43" max="43" width="12.42578125" style="2" customWidth="1" outlineLevel="1"/>
    <col min="44" max="44" width="13.42578125" style="2" customWidth="1" outlineLevel="1"/>
    <col min="45" max="45" width="10.28515625" style="2" customWidth="1" outlineLevel="1"/>
    <col min="46" max="46" width="10.5703125" style="2" customWidth="1" outlineLevel="1"/>
    <col min="47" max="47" width="17.140625" style="2" customWidth="1" outlineLevel="1"/>
    <col min="48" max="48" width="19.42578125" style="2" customWidth="1" outlineLevel="1"/>
    <col min="49" max="49" width="17.5703125" style="2" customWidth="1"/>
    <col min="50" max="50" width="25.42578125" style="2" customWidth="1"/>
    <col min="51" max="52" width="12.42578125" style="2" hidden="1" customWidth="1"/>
    <col min="53" max="16384" width="8.5703125" style="2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Allocation'!G17</f>
        <v>185790883.7995778</v>
      </c>
    </row>
    <row r="2" spans="1:52" s="8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88" customFormat="1" x14ac:dyDescent="0.25"/>
    <row r="4" spans="1:52" ht="15.75" customHeight="1" x14ac:dyDescent="0.35">
      <c r="B4" s="239" t="s">
        <v>1647</v>
      </c>
      <c r="C4" s="239"/>
      <c r="D4" s="239"/>
      <c r="E4" s="239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39"/>
      <c r="C5" s="239"/>
      <c r="D5" s="239"/>
      <c r="E5" s="239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84"/>
      <c r="C6" s="84"/>
      <c r="D6" s="84"/>
      <c r="E6" s="84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222"/>
      <c r="AT6" s="85"/>
      <c r="AU6" s="85"/>
      <c r="AV6" s="85"/>
      <c r="AW6" s="85"/>
      <c r="AX6" s="85"/>
      <c r="AY6" s="85"/>
      <c r="AZ6" s="219"/>
    </row>
    <row r="7" spans="1:52" ht="15.75" hidden="1" thickBot="1" x14ac:dyDescent="0.3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8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89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90" t="s">
        <v>48</v>
      </c>
      <c r="AV8" s="90" t="s">
        <v>1474</v>
      </c>
      <c r="AW8" s="90" t="s">
        <v>50</v>
      </c>
      <c r="AX8" s="91" t="s">
        <v>91</v>
      </c>
      <c r="AY8" s="78" t="s">
        <v>1287</v>
      </c>
      <c r="AZ8" s="78" t="s">
        <v>1577</v>
      </c>
    </row>
    <row r="9" spans="1:52" x14ac:dyDescent="0.25">
      <c r="A9" s="110">
        <v>1</v>
      </c>
      <c r="B9" s="123" t="s">
        <v>21</v>
      </c>
      <c r="C9" s="123" t="s">
        <v>1089</v>
      </c>
      <c r="D9" s="123"/>
      <c r="E9" s="123" t="s">
        <v>1090</v>
      </c>
      <c r="F9" s="123" t="s">
        <v>752</v>
      </c>
      <c r="G9" s="111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2">
        <f t="shared" ref="AE9:AE40" si="1">SUM(AF9:AT9)</f>
        <v>0</v>
      </c>
      <c r="AF9" s="119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68"/>
      <c r="AT9" s="120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3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12" t="s">
        <v>1286</v>
      </c>
      <c r="AZ9" s="170"/>
    </row>
    <row r="10" spans="1:52" x14ac:dyDescent="0.25">
      <c r="A10" s="109">
        <v>2</v>
      </c>
      <c r="B10" s="124" t="s">
        <v>21</v>
      </c>
      <c r="C10" s="124" t="s">
        <v>1039</v>
      </c>
      <c r="D10" s="124"/>
      <c r="E10" s="124" t="s">
        <v>1059</v>
      </c>
      <c r="F10" s="124" t="s">
        <v>752</v>
      </c>
      <c r="G10" s="111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92">
        <f t="shared" si="1"/>
        <v>0</v>
      </c>
      <c r="AF10" s="121"/>
      <c r="AG10" s="122"/>
      <c r="AH10" s="122"/>
      <c r="AI10" s="122"/>
      <c r="AJ10" s="122"/>
      <c r="AK10" s="122"/>
      <c r="AL10" s="122"/>
      <c r="AM10" s="122"/>
      <c r="AN10" s="122"/>
      <c r="AO10" s="122"/>
      <c r="AP10" s="122"/>
      <c r="AQ10" s="122"/>
      <c r="AR10" s="122"/>
      <c r="AS10" s="170"/>
      <c r="AT10" s="122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12" t="s">
        <v>1286</v>
      </c>
      <c r="AZ10" s="170"/>
    </row>
    <row r="11" spans="1:52" x14ac:dyDescent="0.25">
      <c r="A11" s="109">
        <v>3</v>
      </c>
      <c r="B11" s="124" t="s">
        <v>21</v>
      </c>
      <c r="C11" s="124" t="s">
        <v>708</v>
      </c>
      <c r="D11" s="124"/>
      <c r="E11" s="124" t="s">
        <v>709</v>
      </c>
      <c r="F11" s="124" t="s">
        <v>752</v>
      </c>
      <c r="G11" s="111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92">
        <f t="shared" si="1"/>
        <v>0</v>
      </c>
      <c r="AF11" s="121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70"/>
      <c r="AT11" s="122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12" t="s">
        <v>1286</v>
      </c>
      <c r="AZ11" s="170"/>
    </row>
    <row r="12" spans="1:52" x14ac:dyDescent="0.25">
      <c r="A12" s="109">
        <v>4</v>
      </c>
      <c r="B12" s="124" t="s">
        <v>21</v>
      </c>
      <c r="C12" s="124" t="s">
        <v>704</v>
      </c>
      <c r="D12" s="124"/>
      <c r="E12" s="124" t="s">
        <v>705</v>
      </c>
      <c r="F12" s="124" t="s">
        <v>752</v>
      </c>
      <c r="G12" s="111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2">
        <f t="shared" si="1"/>
        <v>0</v>
      </c>
      <c r="AF12" s="121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70"/>
      <c r="AT12" s="122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12" t="s">
        <v>1286</v>
      </c>
      <c r="AZ12" s="170"/>
    </row>
    <row r="13" spans="1:52" x14ac:dyDescent="0.25">
      <c r="A13" s="109">
        <v>5</v>
      </c>
      <c r="B13" s="124" t="s">
        <v>21</v>
      </c>
      <c r="C13" s="124" t="s">
        <v>732</v>
      </c>
      <c r="D13" s="124"/>
      <c r="E13" s="124" t="s">
        <v>733</v>
      </c>
      <c r="F13" s="124" t="s">
        <v>752</v>
      </c>
      <c r="G13" s="111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92">
        <f t="shared" si="1"/>
        <v>0</v>
      </c>
      <c r="AF13" s="121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70"/>
      <c r="AT13" s="122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12" t="s">
        <v>1286</v>
      </c>
      <c r="AZ13" s="170"/>
    </row>
    <row r="14" spans="1:52" x14ac:dyDescent="0.25">
      <c r="A14" s="109">
        <v>6</v>
      </c>
      <c r="B14" s="124" t="s">
        <v>21</v>
      </c>
      <c r="C14" s="124" t="s">
        <v>552</v>
      </c>
      <c r="D14" s="124"/>
      <c r="E14" s="124" t="s">
        <v>553</v>
      </c>
      <c r="F14" s="124" t="s">
        <v>752</v>
      </c>
      <c r="G14" s="111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92">
        <f t="shared" si="1"/>
        <v>0</v>
      </c>
      <c r="AF14" s="121"/>
      <c r="AG14" s="122"/>
      <c r="AH14" s="122"/>
      <c r="AI14" s="122"/>
      <c r="AJ14" s="122"/>
      <c r="AK14" s="122"/>
      <c r="AL14" s="122"/>
      <c r="AM14" s="122"/>
      <c r="AN14" s="122"/>
      <c r="AO14" s="122"/>
      <c r="AP14" s="122"/>
      <c r="AQ14" s="122"/>
      <c r="AR14" s="122"/>
      <c r="AS14" s="170"/>
      <c r="AT14" s="122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12" t="s">
        <v>1286</v>
      </c>
      <c r="AZ14" s="170"/>
    </row>
    <row r="15" spans="1:52" x14ac:dyDescent="0.25">
      <c r="A15" s="109">
        <v>7</v>
      </c>
      <c r="B15" s="124" t="s">
        <v>21</v>
      </c>
      <c r="C15" s="124" t="s">
        <v>690</v>
      </c>
      <c r="D15" s="124"/>
      <c r="E15" s="124" t="s">
        <v>691</v>
      </c>
      <c r="F15" s="124" t="s">
        <v>833</v>
      </c>
      <c r="G15" s="111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92">
        <f t="shared" si="1"/>
        <v>0</v>
      </c>
      <c r="AF15" s="121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70"/>
      <c r="AT15" s="122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12" t="s">
        <v>1286</v>
      </c>
      <c r="AZ15" s="170"/>
    </row>
    <row r="16" spans="1:52" x14ac:dyDescent="0.25">
      <c r="A16" s="109">
        <v>8</v>
      </c>
      <c r="B16" s="124" t="s">
        <v>21</v>
      </c>
      <c r="C16" s="124" t="s">
        <v>665</v>
      </c>
      <c r="D16" s="124"/>
      <c r="E16" s="124" t="s">
        <v>666</v>
      </c>
      <c r="F16" s="124" t="s">
        <v>752</v>
      </c>
      <c r="G16" s="111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92">
        <f t="shared" si="1"/>
        <v>0</v>
      </c>
      <c r="AF16" s="121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70"/>
      <c r="AT16" s="122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12" t="s">
        <v>1286</v>
      </c>
      <c r="AZ16" s="170"/>
    </row>
    <row r="17" spans="1:52" x14ac:dyDescent="0.25">
      <c r="A17" s="109">
        <v>9</v>
      </c>
      <c r="B17" s="124" t="s">
        <v>21</v>
      </c>
      <c r="C17" s="124" t="s">
        <v>599</v>
      </c>
      <c r="D17" s="124"/>
      <c r="E17" s="124" t="s">
        <v>600</v>
      </c>
      <c r="F17" s="124" t="s">
        <v>752</v>
      </c>
      <c r="G17" s="111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92">
        <f t="shared" si="1"/>
        <v>0</v>
      </c>
      <c r="AF17" s="121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70"/>
      <c r="AT17" s="122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12" t="s">
        <v>1286</v>
      </c>
      <c r="AZ17" s="170"/>
    </row>
    <row r="18" spans="1:52" x14ac:dyDescent="0.25">
      <c r="A18" s="109">
        <v>10</v>
      </c>
      <c r="B18" s="124" t="s">
        <v>21</v>
      </c>
      <c r="C18" s="124" t="s">
        <v>534</v>
      </c>
      <c r="D18" s="124"/>
      <c r="E18" s="124" t="s">
        <v>535</v>
      </c>
      <c r="F18" s="124" t="s">
        <v>753</v>
      </c>
      <c r="G18" s="111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92">
        <f t="shared" si="1"/>
        <v>0</v>
      </c>
      <c r="AF18" s="121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70"/>
      <c r="AT18" s="122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12" t="s">
        <v>1286</v>
      </c>
      <c r="AZ18" s="170"/>
    </row>
    <row r="19" spans="1:52" x14ac:dyDescent="0.25">
      <c r="A19" s="109">
        <v>11</v>
      </c>
      <c r="B19" s="124" t="s">
        <v>21</v>
      </c>
      <c r="C19" s="124" t="s">
        <v>601</v>
      </c>
      <c r="D19" s="124"/>
      <c r="E19" s="124" t="s">
        <v>602</v>
      </c>
      <c r="F19" s="124" t="s">
        <v>752</v>
      </c>
      <c r="G19" s="111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2">
        <f t="shared" si="1"/>
        <v>0</v>
      </c>
      <c r="AF19" s="121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70"/>
      <c r="AT19" s="122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12" t="s">
        <v>1286</v>
      </c>
      <c r="AZ19" s="170"/>
    </row>
    <row r="20" spans="1:52" x14ac:dyDescent="0.25">
      <c r="A20" s="109">
        <v>12</v>
      </c>
      <c r="B20" s="124" t="s">
        <v>21</v>
      </c>
      <c r="C20" s="124" t="s">
        <v>681</v>
      </c>
      <c r="D20" s="124"/>
      <c r="E20" s="124" t="s">
        <v>1325</v>
      </c>
      <c r="F20" s="124" t="s">
        <v>833</v>
      </c>
      <c r="G20" s="111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92">
        <f t="shared" si="1"/>
        <v>0</v>
      </c>
      <c r="AF20" s="121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70"/>
      <c r="AT20" s="122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12" t="s">
        <v>1286</v>
      </c>
      <c r="AZ20" s="170"/>
    </row>
    <row r="21" spans="1:52" x14ac:dyDescent="0.25">
      <c r="A21" s="109">
        <v>13</v>
      </c>
      <c r="B21" s="124" t="s">
        <v>21</v>
      </c>
      <c r="C21" s="124" t="s">
        <v>651</v>
      </c>
      <c r="D21" s="124"/>
      <c r="E21" s="124" t="s">
        <v>652</v>
      </c>
      <c r="F21" s="124" t="s">
        <v>752</v>
      </c>
      <c r="G21" s="111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92">
        <f t="shared" si="1"/>
        <v>0</v>
      </c>
      <c r="AF21" s="121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70"/>
      <c r="AT21" s="122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12" t="s">
        <v>1286</v>
      </c>
      <c r="AZ21" s="170"/>
    </row>
    <row r="22" spans="1:52" x14ac:dyDescent="0.25">
      <c r="A22" s="109">
        <v>14</v>
      </c>
      <c r="B22" s="124" t="s">
        <v>21</v>
      </c>
      <c r="C22" s="124" t="s">
        <v>726</v>
      </c>
      <c r="D22" s="124"/>
      <c r="E22" s="124" t="s">
        <v>727</v>
      </c>
      <c r="F22" s="124" t="s">
        <v>752</v>
      </c>
      <c r="G22" s="111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92">
        <f t="shared" si="1"/>
        <v>0</v>
      </c>
      <c r="AF22" s="121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70"/>
      <c r="AT22" s="122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12" t="s">
        <v>1286</v>
      </c>
      <c r="AZ22" s="170"/>
    </row>
    <row r="23" spans="1:52" x14ac:dyDescent="0.25">
      <c r="A23" s="109">
        <v>15</v>
      </c>
      <c r="B23" s="124" t="s">
        <v>21</v>
      </c>
      <c r="C23" s="124" t="s">
        <v>669</v>
      </c>
      <c r="D23" s="124"/>
      <c r="E23" s="124" t="s">
        <v>670</v>
      </c>
      <c r="F23" s="124" t="s">
        <v>752</v>
      </c>
      <c r="G23" s="111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92">
        <f t="shared" si="1"/>
        <v>0</v>
      </c>
      <c r="AF23" s="121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70"/>
      <c r="AT23" s="122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12" t="s">
        <v>1286</v>
      </c>
      <c r="AZ23" s="170"/>
    </row>
    <row r="24" spans="1:52" x14ac:dyDescent="0.25">
      <c r="A24" s="109">
        <v>16</v>
      </c>
      <c r="B24" s="124" t="s">
        <v>21</v>
      </c>
      <c r="C24" s="124" t="s">
        <v>663</v>
      </c>
      <c r="D24" s="124"/>
      <c r="E24" s="124" t="s">
        <v>664</v>
      </c>
      <c r="F24" s="124" t="s">
        <v>752</v>
      </c>
      <c r="G24" s="111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92">
        <f t="shared" si="1"/>
        <v>0</v>
      </c>
      <c r="AF24" s="121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70"/>
      <c r="AT24" s="122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12" t="s">
        <v>1286</v>
      </c>
      <c r="AZ24" s="170"/>
    </row>
    <row r="25" spans="1:52" x14ac:dyDescent="0.25">
      <c r="A25" s="109">
        <v>17</v>
      </c>
      <c r="B25" s="124" t="s">
        <v>21</v>
      </c>
      <c r="C25" s="124" t="s">
        <v>661</v>
      </c>
      <c r="D25" s="124"/>
      <c r="E25" s="124" t="s">
        <v>662</v>
      </c>
      <c r="F25" s="124" t="s">
        <v>752</v>
      </c>
      <c r="G25" s="111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2">
        <f t="shared" si="1"/>
        <v>0</v>
      </c>
      <c r="AF25" s="121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70"/>
      <c r="AT25" s="122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112" t="s">
        <v>1286</v>
      </c>
      <c r="AZ25" s="170"/>
    </row>
    <row r="26" spans="1:52" x14ac:dyDescent="0.25">
      <c r="A26" s="109">
        <v>18</v>
      </c>
      <c r="B26" s="124" t="s">
        <v>21</v>
      </c>
      <c r="C26" s="124" t="s">
        <v>659</v>
      </c>
      <c r="D26" s="124"/>
      <c r="E26" s="124" t="s">
        <v>660</v>
      </c>
      <c r="F26" s="124" t="s">
        <v>752</v>
      </c>
      <c r="G26" s="111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92">
        <f t="shared" si="1"/>
        <v>0</v>
      </c>
      <c r="AF26" s="121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70"/>
      <c r="AT26" s="122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12" t="s">
        <v>1286</v>
      </c>
      <c r="AZ26" s="170"/>
    </row>
    <row r="27" spans="1:52" x14ac:dyDescent="0.25">
      <c r="A27" s="109">
        <v>19</v>
      </c>
      <c r="B27" s="124" t="s">
        <v>21</v>
      </c>
      <c r="C27" s="124" t="s">
        <v>657</v>
      </c>
      <c r="D27" s="124"/>
      <c r="E27" s="124" t="s">
        <v>658</v>
      </c>
      <c r="F27" s="124" t="s">
        <v>833</v>
      </c>
      <c r="G27" s="111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92">
        <f t="shared" si="1"/>
        <v>0</v>
      </c>
      <c r="AF27" s="121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70"/>
      <c r="AT27" s="122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12" t="s">
        <v>1286</v>
      </c>
      <c r="AZ27" s="170"/>
    </row>
    <row r="28" spans="1:52" x14ac:dyDescent="0.25">
      <c r="A28" s="109">
        <v>20</v>
      </c>
      <c r="B28" s="124" t="s">
        <v>21</v>
      </c>
      <c r="C28" s="124" t="s">
        <v>647</v>
      </c>
      <c r="D28" s="124"/>
      <c r="E28" s="124" t="s">
        <v>648</v>
      </c>
      <c r="F28" s="124" t="s">
        <v>752</v>
      </c>
      <c r="G28" s="111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92">
        <f t="shared" si="1"/>
        <v>0</v>
      </c>
      <c r="AF28" s="121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70"/>
      <c r="AT28" s="122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12" t="s">
        <v>1286</v>
      </c>
      <c r="AZ28" s="170"/>
    </row>
    <row r="29" spans="1:52" x14ac:dyDescent="0.25">
      <c r="A29" s="109">
        <v>21</v>
      </c>
      <c r="B29" s="124" t="s">
        <v>21</v>
      </c>
      <c r="C29" s="124" t="s">
        <v>645</v>
      </c>
      <c r="D29" s="124"/>
      <c r="E29" s="124" t="s">
        <v>646</v>
      </c>
      <c r="F29" s="124" t="s">
        <v>752</v>
      </c>
      <c r="G29" s="111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92">
        <f t="shared" si="1"/>
        <v>0</v>
      </c>
      <c r="AF29" s="121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70"/>
      <c r="AT29" s="122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12" t="s">
        <v>1286</v>
      </c>
      <c r="AZ29" s="170"/>
    </row>
    <row r="30" spans="1:52" x14ac:dyDescent="0.25">
      <c r="A30" s="109">
        <v>22</v>
      </c>
      <c r="B30" s="124" t="s">
        <v>21</v>
      </c>
      <c r="C30" s="124" t="s">
        <v>643</v>
      </c>
      <c r="D30" s="124"/>
      <c r="E30" s="124" t="s">
        <v>644</v>
      </c>
      <c r="F30" s="124" t="s">
        <v>752</v>
      </c>
      <c r="G30" s="111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2">
        <f t="shared" si="1"/>
        <v>0</v>
      </c>
      <c r="AF30" s="121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70"/>
      <c r="AT30" s="122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12" t="s">
        <v>1286</v>
      </c>
      <c r="AZ30" s="170"/>
    </row>
    <row r="31" spans="1:52" x14ac:dyDescent="0.25">
      <c r="A31" s="109">
        <v>23</v>
      </c>
      <c r="B31" s="124" t="s">
        <v>21</v>
      </c>
      <c r="C31" s="124" t="s">
        <v>623</v>
      </c>
      <c r="D31" s="124"/>
      <c r="E31" s="124" t="s">
        <v>624</v>
      </c>
      <c r="F31" s="124" t="s">
        <v>753</v>
      </c>
      <c r="G31" s="111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92">
        <f t="shared" si="1"/>
        <v>0</v>
      </c>
      <c r="AF31" s="121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70"/>
      <c r="AT31" s="122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12" t="s">
        <v>1286</v>
      </c>
      <c r="AZ31" s="170"/>
    </row>
    <row r="32" spans="1:52" x14ac:dyDescent="0.25">
      <c r="A32" s="109">
        <v>24</v>
      </c>
      <c r="B32" s="124" t="s">
        <v>21</v>
      </c>
      <c r="C32" s="124" t="s">
        <v>611</v>
      </c>
      <c r="D32" s="124"/>
      <c r="E32" s="124" t="s">
        <v>612</v>
      </c>
      <c r="F32" s="124" t="s">
        <v>752</v>
      </c>
      <c r="G32" s="111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92">
        <f t="shared" si="1"/>
        <v>0</v>
      </c>
      <c r="AF32" s="121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70"/>
      <c r="AT32" s="122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12" t="s">
        <v>1286</v>
      </c>
      <c r="AZ32" s="170"/>
    </row>
    <row r="33" spans="1:52" x14ac:dyDescent="0.25">
      <c r="A33" s="109">
        <v>25</v>
      </c>
      <c r="B33" s="124" t="s">
        <v>21</v>
      </c>
      <c r="C33" s="124" t="s">
        <v>536</v>
      </c>
      <c r="D33" s="124"/>
      <c r="E33" s="124" t="s">
        <v>537</v>
      </c>
      <c r="F33" s="124" t="s">
        <v>752</v>
      </c>
      <c r="G33" s="111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92">
        <f t="shared" si="1"/>
        <v>0</v>
      </c>
      <c r="AF33" s="121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70"/>
      <c r="AT33" s="122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12" t="s">
        <v>1286</v>
      </c>
      <c r="AZ33" s="170"/>
    </row>
    <row r="34" spans="1:52" x14ac:dyDescent="0.25">
      <c r="A34" s="109">
        <v>26</v>
      </c>
      <c r="B34" s="124" t="s">
        <v>20</v>
      </c>
      <c r="C34" s="124" t="s">
        <v>1094</v>
      </c>
      <c r="D34" s="124"/>
      <c r="E34" s="124" t="s">
        <v>1096</v>
      </c>
      <c r="F34" s="124" t="s">
        <v>61</v>
      </c>
      <c r="G34" s="111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92">
        <f t="shared" si="1"/>
        <v>0</v>
      </c>
      <c r="AF34" s="121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70"/>
      <c r="AT34" s="122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12" t="s">
        <v>1286</v>
      </c>
      <c r="AZ34" s="170"/>
    </row>
    <row r="35" spans="1:52" x14ac:dyDescent="0.25">
      <c r="A35" s="109">
        <v>27</v>
      </c>
      <c r="B35" s="124" t="s">
        <v>20</v>
      </c>
      <c r="C35" s="124" t="s">
        <v>824</v>
      </c>
      <c r="D35" s="124"/>
      <c r="E35" s="124" t="s">
        <v>825</v>
      </c>
      <c r="F35" s="124" t="s">
        <v>752</v>
      </c>
      <c r="G35" s="111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2">
        <f t="shared" si="1"/>
        <v>0</v>
      </c>
      <c r="AF35" s="121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70"/>
      <c r="AT35" s="122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12" t="s">
        <v>1286</v>
      </c>
      <c r="AZ35" s="170"/>
    </row>
    <row r="36" spans="1:52" x14ac:dyDescent="0.25">
      <c r="A36" s="109">
        <v>28</v>
      </c>
      <c r="B36" s="124" t="s">
        <v>20</v>
      </c>
      <c r="C36" s="124" t="s">
        <v>822</v>
      </c>
      <c r="D36" s="124"/>
      <c r="E36" s="124" t="s">
        <v>1097</v>
      </c>
      <c r="F36" s="124" t="s">
        <v>752</v>
      </c>
      <c r="G36" s="111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92">
        <f t="shared" si="1"/>
        <v>0</v>
      </c>
      <c r="AF36" s="121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70"/>
      <c r="AT36" s="122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12" t="s">
        <v>1286</v>
      </c>
      <c r="AZ36" s="170"/>
    </row>
    <row r="37" spans="1:52" x14ac:dyDescent="0.25">
      <c r="A37" s="109">
        <v>29</v>
      </c>
      <c r="B37" s="124" t="s">
        <v>20</v>
      </c>
      <c r="C37" s="124" t="s">
        <v>1095</v>
      </c>
      <c r="D37" s="124"/>
      <c r="E37" s="124" t="s">
        <v>492</v>
      </c>
      <c r="F37" s="124" t="s">
        <v>753</v>
      </c>
      <c r="G37" s="111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2">
        <f t="shared" si="1"/>
        <v>0</v>
      </c>
      <c r="AF37" s="121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70"/>
      <c r="AT37" s="122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12" t="s">
        <v>1286</v>
      </c>
      <c r="AZ37" s="170"/>
    </row>
    <row r="38" spans="1:52" x14ac:dyDescent="0.25">
      <c r="A38" s="109">
        <v>30</v>
      </c>
      <c r="B38" s="124" t="s">
        <v>20</v>
      </c>
      <c r="C38" s="124" t="s">
        <v>355</v>
      </c>
      <c r="D38" s="124"/>
      <c r="E38" s="124" t="s">
        <v>1098</v>
      </c>
      <c r="F38" s="124" t="s">
        <v>753</v>
      </c>
      <c r="G38" s="111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2">
        <f t="shared" si="1"/>
        <v>0</v>
      </c>
      <c r="AF38" s="121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70"/>
      <c r="AT38" s="122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12" t="s">
        <v>1286</v>
      </c>
      <c r="AZ38" s="170"/>
    </row>
    <row r="39" spans="1:52" x14ac:dyDescent="0.25">
      <c r="A39" s="109">
        <v>31</v>
      </c>
      <c r="B39" s="124" t="s">
        <v>20</v>
      </c>
      <c r="C39" s="124" t="s">
        <v>818</v>
      </c>
      <c r="D39" s="124"/>
      <c r="E39" s="124" t="s">
        <v>819</v>
      </c>
      <c r="F39" s="124" t="s">
        <v>1100</v>
      </c>
      <c r="G39" s="111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2">
        <f t="shared" si="1"/>
        <v>0</v>
      </c>
      <c r="AF39" s="121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70"/>
      <c r="AT39" s="122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12" t="s">
        <v>1286</v>
      </c>
      <c r="AZ39" s="170"/>
    </row>
    <row r="40" spans="1:52" x14ac:dyDescent="0.25">
      <c r="A40" s="109">
        <v>32</v>
      </c>
      <c r="B40" s="124" t="s">
        <v>20</v>
      </c>
      <c r="C40" s="124" t="s">
        <v>357</v>
      </c>
      <c r="D40" s="124"/>
      <c r="E40" s="124" t="s">
        <v>358</v>
      </c>
      <c r="F40" s="124" t="s">
        <v>1100</v>
      </c>
      <c r="G40" s="111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92">
        <f t="shared" si="1"/>
        <v>0</v>
      </c>
      <c r="AF40" s="121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70"/>
      <c r="AT40" s="122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93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12" t="s">
        <v>1286</v>
      </c>
      <c r="AZ40" s="170"/>
    </row>
    <row r="41" spans="1:52" x14ac:dyDescent="0.25">
      <c r="A41" s="109">
        <v>33</v>
      </c>
      <c r="B41" s="124" t="s">
        <v>20</v>
      </c>
      <c r="C41" s="124" t="s">
        <v>820</v>
      </c>
      <c r="D41" s="124"/>
      <c r="E41" s="124" t="s">
        <v>821</v>
      </c>
      <c r="F41" s="124" t="s">
        <v>753</v>
      </c>
      <c r="G41" s="111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2">
        <f t="shared" ref="AE41:AE72" si="5">SUM(AF41:AT41)</f>
        <v>0</v>
      </c>
      <c r="AF41" s="121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70"/>
      <c r="AT41" s="122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3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12" t="s">
        <v>1286</v>
      </c>
      <c r="AZ41" s="170"/>
    </row>
    <row r="42" spans="1:52" x14ac:dyDescent="0.25">
      <c r="A42" s="109">
        <v>34</v>
      </c>
      <c r="B42" s="124" t="s">
        <v>20</v>
      </c>
      <c r="C42" s="124" t="s">
        <v>1407</v>
      </c>
      <c r="D42" s="124"/>
      <c r="E42" s="124" t="s">
        <v>395</v>
      </c>
      <c r="F42" s="124" t="s">
        <v>752</v>
      </c>
      <c r="G42" s="111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92">
        <f t="shared" si="5"/>
        <v>0</v>
      </c>
      <c r="AF42" s="121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70"/>
      <c r="AT42" s="122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Medium Risk Customer</v>
      </c>
      <c r="AY42" s="112" t="s">
        <v>1286</v>
      </c>
      <c r="AZ42" s="170"/>
    </row>
    <row r="43" spans="1:52" x14ac:dyDescent="0.25">
      <c r="A43" s="109">
        <v>35</v>
      </c>
      <c r="B43" s="124" t="s">
        <v>20</v>
      </c>
      <c r="C43" s="124" t="s">
        <v>1330</v>
      </c>
      <c r="D43" s="124"/>
      <c r="E43" s="124" t="s">
        <v>354</v>
      </c>
      <c r="F43" s="124" t="s">
        <v>833</v>
      </c>
      <c r="G43" s="111">
        <f t="shared" si="4"/>
        <v>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2">
        <f t="shared" si="5"/>
        <v>0</v>
      </c>
      <c r="AF43" s="121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70"/>
      <c r="AT43" s="122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12" t="s">
        <v>1286</v>
      </c>
      <c r="AZ43" s="170"/>
    </row>
    <row r="44" spans="1:52" x14ac:dyDescent="0.25">
      <c r="A44" s="109">
        <v>36</v>
      </c>
      <c r="B44" s="124" t="s">
        <v>20</v>
      </c>
      <c r="C44" s="124" t="s">
        <v>823</v>
      </c>
      <c r="D44" s="124"/>
      <c r="E44" s="124" t="s">
        <v>1099</v>
      </c>
      <c r="F44" s="124" t="s">
        <v>753</v>
      </c>
      <c r="G44" s="111">
        <f t="shared" si="4"/>
        <v>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92">
        <f t="shared" si="5"/>
        <v>0</v>
      </c>
      <c r="AF44" s="121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70"/>
      <c r="AT44" s="122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12" t="s">
        <v>1286</v>
      </c>
      <c r="AZ44" s="170"/>
    </row>
    <row r="45" spans="1:52" x14ac:dyDescent="0.25">
      <c r="A45" s="109">
        <v>37</v>
      </c>
      <c r="B45" s="124" t="s">
        <v>20</v>
      </c>
      <c r="C45" s="124" t="s">
        <v>503</v>
      </c>
      <c r="D45" s="124"/>
      <c r="E45" s="124" t="s">
        <v>504</v>
      </c>
      <c r="F45" s="124" t="s">
        <v>1100</v>
      </c>
      <c r="G45" s="111">
        <f t="shared" si="4"/>
        <v>0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2">
        <f t="shared" si="5"/>
        <v>0</v>
      </c>
      <c r="AF45" s="107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83"/>
      <c r="AT45" s="108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12" t="s">
        <v>1286</v>
      </c>
      <c r="AZ45" s="170"/>
    </row>
    <row r="46" spans="1:52" x14ac:dyDescent="0.25">
      <c r="A46" s="109">
        <v>38</v>
      </c>
      <c r="B46" s="124" t="s">
        <v>20</v>
      </c>
      <c r="C46" s="124" t="s">
        <v>483</v>
      </c>
      <c r="D46" s="124"/>
      <c r="E46" s="124" t="s">
        <v>484</v>
      </c>
      <c r="F46" s="124" t="s">
        <v>753</v>
      </c>
      <c r="G46" s="111">
        <f t="shared" si="4"/>
        <v>0</v>
      </c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2">
        <f t="shared" si="5"/>
        <v>0</v>
      </c>
      <c r="AF46" s="107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83"/>
      <c r="AT46" s="108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12" t="s">
        <v>1286</v>
      </c>
      <c r="AZ46" s="170"/>
    </row>
    <row r="47" spans="1:52" x14ac:dyDescent="0.25">
      <c r="A47" s="109">
        <v>39</v>
      </c>
      <c r="B47" s="124" t="s">
        <v>20</v>
      </c>
      <c r="C47" s="124" t="s">
        <v>481</v>
      </c>
      <c r="D47" s="124"/>
      <c r="E47" s="124" t="s">
        <v>482</v>
      </c>
      <c r="F47" s="124" t="s">
        <v>1100</v>
      </c>
      <c r="G47" s="111">
        <f t="shared" si="4"/>
        <v>0</v>
      </c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92">
        <f t="shared" si="5"/>
        <v>0</v>
      </c>
      <c r="AF47" s="107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83"/>
      <c r="AT47" s="108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12" t="s">
        <v>1286</v>
      </c>
      <c r="AZ47" s="170"/>
    </row>
    <row r="48" spans="1:52" x14ac:dyDescent="0.25">
      <c r="A48" s="109">
        <v>40</v>
      </c>
      <c r="B48" s="124" t="s">
        <v>20</v>
      </c>
      <c r="C48" s="124" t="s">
        <v>497</v>
      </c>
      <c r="D48" s="124"/>
      <c r="E48" s="124" t="s">
        <v>498</v>
      </c>
      <c r="F48" s="124" t="s">
        <v>753</v>
      </c>
      <c r="G48" s="111">
        <f t="shared" si="4"/>
        <v>0</v>
      </c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2">
        <f t="shared" si="5"/>
        <v>0</v>
      </c>
      <c r="AF48" s="107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83"/>
      <c r="AT48" s="108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12" t="s">
        <v>1286</v>
      </c>
      <c r="AZ48" s="170"/>
    </row>
    <row r="49" spans="1:52" x14ac:dyDescent="0.25">
      <c r="A49" s="109">
        <v>41</v>
      </c>
      <c r="B49" s="124" t="s">
        <v>20</v>
      </c>
      <c r="C49" s="124" t="s">
        <v>476</v>
      </c>
      <c r="D49" s="124"/>
      <c r="E49" s="124" t="s">
        <v>477</v>
      </c>
      <c r="F49" s="124" t="s">
        <v>1100</v>
      </c>
      <c r="G49" s="111">
        <f t="shared" si="4"/>
        <v>0</v>
      </c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92">
        <f t="shared" si="5"/>
        <v>0</v>
      </c>
      <c r="AF49" s="107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83"/>
      <c r="AT49" s="108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12" t="s">
        <v>1286</v>
      </c>
      <c r="AZ49" s="170"/>
    </row>
    <row r="50" spans="1:52" x14ac:dyDescent="0.25">
      <c r="A50" s="109">
        <v>42</v>
      </c>
      <c r="B50" s="124" t="s">
        <v>20</v>
      </c>
      <c r="C50" s="124" t="s">
        <v>410</v>
      </c>
      <c r="D50" s="124"/>
      <c r="E50" s="124" t="s">
        <v>411</v>
      </c>
      <c r="F50" s="124" t="s">
        <v>1100</v>
      </c>
      <c r="G50" s="111">
        <f t="shared" si="4"/>
        <v>0</v>
      </c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92">
        <f t="shared" si="5"/>
        <v>0</v>
      </c>
      <c r="AF50" s="107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83"/>
      <c r="AT50" s="108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12" t="s">
        <v>1286</v>
      </c>
      <c r="AZ50" s="170"/>
    </row>
    <row r="51" spans="1:52" x14ac:dyDescent="0.25">
      <c r="A51" s="109">
        <v>43</v>
      </c>
      <c r="B51" s="124" t="s">
        <v>20</v>
      </c>
      <c r="C51" s="124" t="s">
        <v>816</v>
      </c>
      <c r="D51" s="124"/>
      <c r="E51" s="124" t="s">
        <v>817</v>
      </c>
      <c r="F51" s="124" t="s">
        <v>1100</v>
      </c>
      <c r="G51" s="111">
        <f t="shared" si="4"/>
        <v>0</v>
      </c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92">
        <f t="shared" si="5"/>
        <v>0</v>
      </c>
      <c r="AF51" s="107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83"/>
      <c r="AT51" s="108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12" t="s">
        <v>1286</v>
      </c>
      <c r="AZ51" s="170"/>
    </row>
    <row r="52" spans="1:52" x14ac:dyDescent="0.25">
      <c r="A52" s="109">
        <v>44</v>
      </c>
      <c r="B52" s="124" t="s">
        <v>20</v>
      </c>
      <c r="C52" s="124" t="s">
        <v>1489</v>
      </c>
      <c r="D52" s="124"/>
      <c r="E52" s="124" t="s">
        <v>1326</v>
      </c>
      <c r="F52" s="124" t="s">
        <v>61</v>
      </c>
      <c r="G52" s="111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92">
        <f t="shared" si="5"/>
        <v>0</v>
      </c>
      <c r="AF52" s="121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70"/>
      <c r="AT52" s="122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12" t="s">
        <v>1290</v>
      </c>
      <c r="AZ52" s="170"/>
    </row>
    <row r="53" spans="1:52" x14ac:dyDescent="0.25">
      <c r="A53" s="109">
        <v>45</v>
      </c>
      <c r="B53" s="124" t="s">
        <v>20</v>
      </c>
      <c r="C53" s="124" t="s">
        <v>1488</v>
      </c>
      <c r="D53" s="124"/>
      <c r="E53" s="124" t="s">
        <v>1327</v>
      </c>
      <c r="F53" s="124" t="s">
        <v>61</v>
      </c>
      <c r="G53" s="111">
        <f t="shared" si="4"/>
        <v>0</v>
      </c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92">
        <f t="shared" si="5"/>
        <v>0</v>
      </c>
      <c r="AF53" s="121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70"/>
      <c r="AT53" s="122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12" t="s">
        <v>1290</v>
      </c>
      <c r="AZ53" s="170"/>
    </row>
    <row r="54" spans="1:52" x14ac:dyDescent="0.25">
      <c r="A54" s="109">
        <v>46</v>
      </c>
      <c r="B54" s="124" t="s">
        <v>20</v>
      </c>
      <c r="C54" s="124" t="s">
        <v>1487</v>
      </c>
      <c r="D54" s="124"/>
      <c r="E54" s="124" t="s">
        <v>1328</v>
      </c>
      <c r="F54" s="124" t="s">
        <v>61</v>
      </c>
      <c r="G54" s="111">
        <f t="shared" si="4"/>
        <v>0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2">
        <f t="shared" si="5"/>
        <v>0</v>
      </c>
      <c r="AF54" s="121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70"/>
      <c r="AT54" s="122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12" t="s">
        <v>1290</v>
      </c>
      <c r="AZ54" s="170"/>
    </row>
    <row r="55" spans="1:52" x14ac:dyDescent="0.25">
      <c r="A55" s="109">
        <v>47</v>
      </c>
      <c r="B55" s="124" t="s">
        <v>20</v>
      </c>
      <c r="C55" s="124" t="s">
        <v>1486</v>
      </c>
      <c r="D55" s="124"/>
      <c r="E55" s="124" t="s">
        <v>1329</v>
      </c>
      <c r="F55" s="124" t="s">
        <v>61</v>
      </c>
      <c r="G55" s="111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2">
        <f t="shared" si="5"/>
        <v>0</v>
      </c>
      <c r="AF55" s="121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70"/>
      <c r="AT55" s="122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12" t="s">
        <v>1291</v>
      </c>
      <c r="AZ55" s="170"/>
    </row>
    <row r="56" spans="1:52" x14ac:dyDescent="0.25">
      <c r="A56" s="109">
        <v>48</v>
      </c>
      <c r="B56" s="124" t="s">
        <v>20</v>
      </c>
      <c r="C56" s="124" t="s">
        <v>1330</v>
      </c>
      <c r="D56" s="124"/>
      <c r="E56" s="124" t="s">
        <v>354</v>
      </c>
      <c r="F56" s="124" t="s">
        <v>752</v>
      </c>
      <c r="G56" s="111">
        <f t="shared" si="4"/>
        <v>0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2">
        <f t="shared" si="5"/>
        <v>0</v>
      </c>
      <c r="AF56" s="121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70"/>
      <c r="AT56" s="122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12" t="s">
        <v>1290</v>
      </c>
      <c r="AZ56" s="170"/>
    </row>
    <row r="57" spans="1:52" x14ac:dyDescent="0.25">
      <c r="A57" s="109">
        <v>49</v>
      </c>
      <c r="B57" s="124" t="s">
        <v>20</v>
      </c>
      <c r="C57" s="124" t="s">
        <v>394</v>
      </c>
      <c r="D57" s="124"/>
      <c r="E57" s="124" t="s">
        <v>395</v>
      </c>
      <c r="F57" s="124" t="s">
        <v>752</v>
      </c>
      <c r="G57" s="111">
        <f t="shared" si="4"/>
        <v>0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92">
        <f t="shared" si="5"/>
        <v>0</v>
      </c>
      <c r="AF57" s="121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70"/>
      <c r="AT57" s="122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12" t="s">
        <v>1290</v>
      </c>
      <c r="AZ57" s="170"/>
    </row>
    <row r="58" spans="1:52" x14ac:dyDescent="0.25">
      <c r="A58" s="109">
        <v>50</v>
      </c>
      <c r="B58" s="124" t="s">
        <v>18</v>
      </c>
      <c r="C58" s="124" t="s">
        <v>530</v>
      </c>
      <c r="D58" s="124"/>
      <c r="E58" s="124" t="s">
        <v>531</v>
      </c>
      <c r="F58" s="124" t="s">
        <v>752</v>
      </c>
      <c r="G58" s="111">
        <f t="shared" si="4"/>
        <v>0</v>
      </c>
      <c r="H58" s="29"/>
      <c r="I58" s="29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29"/>
      <c r="U58" s="29"/>
      <c r="V58" s="96"/>
      <c r="W58" s="96"/>
      <c r="X58" s="96"/>
      <c r="Y58" s="96"/>
      <c r="Z58" s="96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92">
        <f t="shared" si="5"/>
        <v>0</v>
      </c>
      <c r="AF58" s="121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70"/>
      <c r="AT58" s="122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12" t="s">
        <v>1286</v>
      </c>
      <c r="AZ58" s="170"/>
    </row>
    <row r="59" spans="1:52" x14ac:dyDescent="0.25">
      <c r="A59" s="109">
        <v>51</v>
      </c>
      <c r="B59" s="124" t="s">
        <v>18</v>
      </c>
      <c r="C59" s="124" t="s">
        <v>828</v>
      </c>
      <c r="D59" s="124"/>
      <c r="E59" s="124" t="s">
        <v>829</v>
      </c>
      <c r="F59" s="124" t="s">
        <v>753</v>
      </c>
      <c r="G59" s="111">
        <f t="shared" si="4"/>
        <v>0</v>
      </c>
      <c r="H59" s="29"/>
      <c r="I59" s="29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29"/>
      <c r="U59" s="29"/>
      <c r="V59" s="96"/>
      <c r="W59" s="96"/>
      <c r="X59" s="96"/>
      <c r="Y59" s="96"/>
      <c r="Z59" s="96"/>
      <c r="AA59" s="96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2">
        <f t="shared" si="5"/>
        <v>0</v>
      </c>
      <c r="AF59" s="107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70"/>
      <c r="AT59" s="122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12" t="s">
        <v>1286</v>
      </c>
      <c r="AZ59" s="170"/>
    </row>
    <row r="60" spans="1:52" x14ac:dyDescent="0.25">
      <c r="A60" s="109">
        <v>52</v>
      </c>
      <c r="B60" s="124" t="s">
        <v>18</v>
      </c>
      <c r="C60" s="124" t="s">
        <v>525</v>
      </c>
      <c r="D60" s="124"/>
      <c r="E60" s="124" t="s">
        <v>526</v>
      </c>
      <c r="F60" s="124" t="s">
        <v>753</v>
      </c>
      <c r="G60" s="111">
        <f t="shared" si="4"/>
        <v>0</v>
      </c>
      <c r="H60" s="29"/>
      <c r="I60" s="29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29"/>
      <c r="U60" s="29"/>
      <c r="V60" s="96"/>
      <c r="W60" s="96"/>
      <c r="X60" s="96"/>
      <c r="Y60" s="96"/>
      <c r="Z60" s="96"/>
      <c r="AA60" s="96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2">
        <f t="shared" si="5"/>
        <v>0</v>
      </c>
      <c r="AF60" s="107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70"/>
      <c r="AT60" s="122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12" t="s">
        <v>1286</v>
      </c>
      <c r="AZ60" s="170"/>
    </row>
    <row r="61" spans="1:52" x14ac:dyDescent="0.25">
      <c r="A61" s="109">
        <v>53</v>
      </c>
      <c r="B61" s="124" t="s">
        <v>18</v>
      </c>
      <c r="C61" s="124" t="s">
        <v>402</v>
      </c>
      <c r="D61" s="124"/>
      <c r="E61" s="124" t="s">
        <v>403</v>
      </c>
      <c r="F61" s="124" t="s">
        <v>753</v>
      </c>
      <c r="G61" s="111">
        <f t="shared" si="4"/>
        <v>0</v>
      </c>
      <c r="H61" s="29"/>
      <c r="I61" s="29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29"/>
      <c r="U61" s="29"/>
      <c r="V61" s="96"/>
      <c r="W61" s="96"/>
      <c r="X61" s="96"/>
      <c r="Y61" s="96"/>
      <c r="Z61" s="96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2">
        <f t="shared" si="5"/>
        <v>0</v>
      </c>
      <c r="AF61" s="121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70"/>
      <c r="AT61" s="122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12" t="s">
        <v>1286</v>
      </c>
      <c r="AZ61" s="170"/>
    </row>
    <row r="62" spans="1:52" x14ac:dyDescent="0.25">
      <c r="A62" s="109">
        <v>54</v>
      </c>
      <c r="B62" s="124" t="s">
        <v>18</v>
      </c>
      <c r="C62" s="124" t="s">
        <v>331</v>
      </c>
      <c r="D62" s="124"/>
      <c r="E62" s="124" t="s">
        <v>332</v>
      </c>
      <c r="F62" s="124" t="s">
        <v>753</v>
      </c>
      <c r="G62" s="111">
        <f t="shared" si="4"/>
        <v>0</v>
      </c>
      <c r="H62" s="29"/>
      <c r="I62" s="29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29"/>
      <c r="U62" s="29"/>
      <c r="V62" s="96"/>
      <c r="W62" s="96"/>
      <c r="X62" s="96"/>
      <c r="Y62" s="96"/>
      <c r="Z62" s="96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92">
        <f t="shared" si="5"/>
        <v>0</v>
      </c>
      <c r="AF62" s="121"/>
      <c r="AG62" s="122"/>
      <c r="AH62" s="122"/>
      <c r="AI62" s="122"/>
      <c r="AJ62" s="122"/>
      <c r="AK62" s="122"/>
      <c r="AL62" s="122"/>
      <c r="AM62" s="122"/>
      <c r="AN62" s="122"/>
      <c r="AO62" s="122"/>
      <c r="AP62" s="122"/>
      <c r="AQ62" s="122"/>
      <c r="AR62" s="122"/>
      <c r="AS62" s="170"/>
      <c r="AT62" s="122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12" t="s">
        <v>1286</v>
      </c>
      <c r="AZ62" s="170"/>
    </row>
    <row r="63" spans="1:52" x14ac:dyDescent="0.25">
      <c r="A63" s="109">
        <v>55</v>
      </c>
      <c r="B63" s="124" t="s">
        <v>18</v>
      </c>
      <c r="C63" s="124" t="s">
        <v>325</v>
      </c>
      <c r="D63" s="124"/>
      <c r="E63" s="124" t="s">
        <v>326</v>
      </c>
      <c r="F63" s="124" t="s">
        <v>753</v>
      </c>
      <c r="G63" s="111">
        <f t="shared" si="4"/>
        <v>0</v>
      </c>
      <c r="H63" s="29"/>
      <c r="I63" s="29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29"/>
      <c r="U63" s="29"/>
      <c r="V63" s="96"/>
      <c r="W63" s="96"/>
      <c r="X63" s="96"/>
      <c r="Y63" s="96"/>
      <c r="Z63" s="96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2">
        <f t="shared" si="5"/>
        <v>0</v>
      </c>
      <c r="AF63" s="121"/>
      <c r="AG63" s="122"/>
      <c r="AH63" s="122"/>
      <c r="AI63" s="122"/>
      <c r="AJ63" s="122"/>
      <c r="AK63" s="122"/>
      <c r="AL63" s="122"/>
      <c r="AM63" s="122"/>
      <c r="AN63" s="122"/>
      <c r="AO63" s="122"/>
      <c r="AP63" s="122"/>
      <c r="AQ63" s="122"/>
      <c r="AR63" s="122"/>
      <c r="AS63" s="170"/>
      <c r="AT63" s="122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12" t="s">
        <v>1286</v>
      </c>
      <c r="AZ63" s="170"/>
    </row>
    <row r="64" spans="1:52" x14ac:dyDescent="0.25">
      <c r="A64" s="109">
        <v>56</v>
      </c>
      <c r="B64" s="124" t="s">
        <v>18</v>
      </c>
      <c r="C64" s="124" t="s">
        <v>470</v>
      </c>
      <c r="D64" s="124"/>
      <c r="E64" s="124" t="s">
        <v>471</v>
      </c>
      <c r="F64" s="124" t="s">
        <v>752</v>
      </c>
      <c r="G64" s="111">
        <f t="shared" si="4"/>
        <v>0</v>
      </c>
      <c r="H64" s="29"/>
      <c r="I64" s="29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29"/>
      <c r="U64" s="29"/>
      <c r="V64" s="96"/>
      <c r="W64" s="96"/>
      <c r="X64" s="96"/>
      <c r="Y64" s="96"/>
      <c r="Z64" s="96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92">
        <f t="shared" si="5"/>
        <v>0</v>
      </c>
      <c r="AF64" s="121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70"/>
      <c r="AT64" s="122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12" t="s">
        <v>1286</v>
      </c>
      <c r="AZ64" s="170"/>
    </row>
    <row r="65" spans="1:52" x14ac:dyDescent="0.25">
      <c r="A65" s="109">
        <v>57</v>
      </c>
      <c r="B65" s="124" t="s">
        <v>18</v>
      </c>
      <c r="C65" s="124" t="s">
        <v>485</v>
      </c>
      <c r="D65" s="124"/>
      <c r="E65" s="124" t="s">
        <v>486</v>
      </c>
      <c r="F65" s="124" t="s">
        <v>752</v>
      </c>
      <c r="G65" s="111">
        <f t="shared" si="4"/>
        <v>0</v>
      </c>
      <c r="H65" s="29"/>
      <c r="I65" s="29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29"/>
      <c r="U65" s="29"/>
      <c r="V65" s="96"/>
      <c r="W65" s="96"/>
      <c r="X65" s="96"/>
      <c r="Y65" s="96"/>
      <c r="Z65" s="96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92">
        <f t="shared" si="5"/>
        <v>0</v>
      </c>
      <c r="AF65" s="121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70"/>
      <c r="AT65" s="122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12" t="s">
        <v>1286</v>
      </c>
      <c r="AZ65" s="170"/>
    </row>
    <row r="66" spans="1:52" x14ac:dyDescent="0.25">
      <c r="A66" s="109">
        <v>58</v>
      </c>
      <c r="B66" s="124" t="s">
        <v>18</v>
      </c>
      <c r="C66" s="124" t="s">
        <v>479</v>
      </c>
      <c r="D66" s="124"/>
      <c r="E66" s="124" t="s">
        <v>480</v>
      </c>
      <c r="F66" s="124" t="s">
        <v>833</v>
      </c>
      <c r="G66" s="111">
        <f t="shared" si="4"/>
        <v>0</v>
      </c>
      <c r="H66" s="29"/>
      <c r="I66" s="29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29"/>
      <c r="U66" s="29"/>
      <c r="V66" s="96"/>
      <c r="W66" s="96"/>
      <c r="X66" s="96"/>
      <c r="Y66" s="96"/>
      <c r="Z66" s="96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92">
        <f t="shared" si="5"/>
        <v>0</v>
      </c>
      <c r="AF66" s="121"/>
      <c r="AG66" s="122"/>
      <c r="AH66" s="122"/>
      <c r="AI66" s="122"/>
      <c r="AJ66" s="122"/>
      <c r="AK66" s="122"/>
      <c r="AL66" s="122"/>
      <c r="AM66" s="122"/>
      <c r="AN66" s="122"/>
      <c r="AO66" s="122"/>
      <c r="AP66" s="122"/>
      <c r="AQ66" s="122"/>
      <c r="AR66" s="122"/>
      <c r="AS66" s="170"/>
      <c r="AT66" s="122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12" t="s">
        <v>1286</v>
      </c>
      <c r="AZ66" s="170"/>
    </row>
    <row r="67" spans="1:52" x14ac:dyDescent="0.25">
      <c r="A67" s="109">
        <v>59</v>
      </c>
      <c r="B67" s="124" t="s">
        <v>18</v>
      </c>
      <c r="C67" s="124" t="s">
        <v>474</v>
      </c>
      <c r="D67" s="124"/>
      <c r="E67" s="124" t="s">
        <v>475</v>
      </c>
      <c r="F67" s="124" t="s">
        <v>752</v>
      </c>
      <c r="G67" s="111">
        <f t="shared" si="4"/>
        <v>0</v>
      </c>
      <c r="H67" s="29"/>
      <c r="I67" s="29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29"/>
      <c r="U67" s="29"/>
      <c r="V67" s="96"/>
      <c r="W67" s="96"/>
      <c r="X67" s="96"/>
      <c r="Y67" s="96"/>
      <c r="Z67" s="96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92">
        <f t="shared" si="5"/>
        <v>0</v>
      </c>
      <c r="AF67" s="121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70"/>
      <c r="AT67" s="122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12" t="s">
        <v>1286</v>
      </c>
      <c r="AZ67" s="170"/>
    </row>
    <row r="68" spans="1:52" x14ac:dyDescent="0.25">
      <c r="A68" s="109">
        <v>60</v>
      </c>
      <c r="B68" s="124" t="s">
        <v>18</v>
      </c>
      <c r="C68" s="124" t="s">
        <v>826</v>
      </c>
      <c r="D68" s="124"/>
      <c r="E68" s="124" t="s">
        <v>827</v>
      </c>
      <c r="F68" s="124" t="s">
        <v>752</v>
      </c>
      <c r="G68" s="111">
        <f t="shared" si="4"/>
        <v>0</v>
      </c>
      <c r="H68" s="29"/>
      <c r="I68" s="29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29"/>
      <c r="U68" s="29"/>
      <c r="V68" s="95"/>
      <c r="W68" s="95"/>
      <c r="X68" s="95"/>
      <c r="Y68" s="95"/>
      <c r="Z68" s="95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2">
        <f t="shared" si="5"/>
        <v>0</v>
      </c>
      <c r="AF68" s="121"/>
      <c r="AG68" s="122"/>
      <c r="AH68" s="122"/>
      <c r="AI68" s="122"/>
      <c r="AJ68" s="122"/>
      <c r="AK68" s="122"/>
      <c r="AL68" s="122"/>
      <c r="AM68" s="122"/>
      <c r="AN68" s="122"/>
      <c r="AO68" s="122"/>
      <c r="AP68" s="122"/>
      <c r="AQ68" s="122"/>
      <c r="AR68" s="122"/>
      <c r="AS68" s="170"/>
      <c r="AT68" s="122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8" s="112" t="s">
        <v>1286</v>
      </c>
      <c r="AZ68" s="170"/>
    </row>
    <row r="69" spans="1:52" x14ac:dyDescent="0.25">
      <c r="A69" s="109">
        <v>61</v>
      </c>
      <c r="B69" s="124" t="s">
        <v>18</v>
      </c>
      <c r="C69" s="124" t="s">
        <v>359</v>
      </c>
      <c r="D69" s="124"/>
      <c r="E69" s="124" t="s">
        <v>360</v>
      </c>
      <c r="F69" s="124" t="s">
        <v>753</v>
      </c>
      <c r="G69" s="111">
        <f t="shared" si="4"/>
        <v>0</v>
      </c>
      <c r="H69" s="29"/>
      <c r="I69" s="29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29"/>
      <c r="U69" s="29"/>
      <c r="V69" s="96"/>
      <c r="W69" s="96"/>
      <c r="X69" s="96"/>
      <c r="Y69" s="96"/>
      <c r="Z69" s="96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92">
        <f t="shared" si="5"/>
        <v>0</v>
      </c>
      <c r="AF69" s="121"/>
      <c r="AG69" s="122"/>
      <c r="AH69" s="122"/>
      <c r="AI69" s="122"/>
      <c r="AJ69" s="122"/>
      <c r="AK69" s="122"/>
      <c r="AL69" s="122"/>
      <c r="AM69" s="122"/>
      <c r="AN69" s="122"/>
      <c r="AO69" s="122"/>
      <c r="AP69" s="122"/>
      <c r="AQ69" s="122"/>
      <c r="AR69" s="122"/>
      <c r="AS69" s="170"/>
      <c r="AT69" s="122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12" t="s">
        <v>1286</v>
      </c>
      <c r="AZ69" s="170"/>
    </row>
    <row r="70" spans="1:52" x14ac:dyDescent="0.25">
      <c r="A70" s="109">
        <v>62</v>
      </c>
      <c r="B70" s="124" t="s">
        <v>19</v>
      </c>
      <c r="C70" s="124" t="s">
        <v>1101</v>
      </c>
      <c r="D70" s="124"/>
      <c r="E70" s="124" t="s">
        <v>1103</v>
      </c>
      <c r="F70" s="124" t="s">
        <v>61</v>
      </c>
      <c r="G70" s="111">
        <f t="shared" si="4"/>
        <v>0</v>
      </c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92">
        <f t="shared" si="5"/>
        <v>0</v>
      </c>
      <c r="AF70" s="121"/>
      <c r="AG70" s="122"/>
      <c r="AH70" s="122"/>
      <c r="AI70" s="122"/>
      <c r="AJ70" s="122"/>
      <c r="AK70" s="122"/>
      <c r="AL70" s="122"/>
      <c r="AM70" s="122"/>
      <c r="AN70" s="122"/>
      <c r="AO70" s="122"/>
      <c r="AP70" s="122"/>
      <c r="AQ70" s="122"/>
      <c r="AR70" s="122"/>
      <c r="AS70" s="170"/>
      <c r="AT70" s="122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12" t="s">
        <v>1286</v>
      </c>
      <c r="AZ70" s="170"/>
    </row>
    <row r="71" spans="1:52" x14ac:dyDescent="0.25">
      <c r="A71" s="109">
        <v>63</v>
      </c>
      <c r="B71" s="124" t="s">
        <v>19</v>
      </c>
      <c r="C71" s="124" t="s">
        <v>1091</v>
      </c>
      <c r="D71" s="124"/>
      <c r="E71" s="124" t="s">
        <v>1092</v>
      </c>
      <c r="F71" s="124" t="s">
        <v>61</v>
      </c>
      <c r="G71" s="111">
        <f t="shared" si="4"/>
        <v>0</v>
      </c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92">
        <f t="shared" si="5"/>
        <v>0</v>
      </c>
      <c r="AF71" s="121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70"/>
      <c r="AT71" s="122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12" t="s">
        <v>1286</v>
      </c>
      <c r="AZ71" s="170"/>
    </row>
    <row r="72" spans="1:52" x14ac:dyDescent="0.25">
      <c r="A72" s="109">
        <v>64</v>
      </c>
      <c r="B72" s="124" t="s">
        <v>19</v>
      </c>
      <c r="C72" s="124" t="s">
        <v>1102</v>
      </c>
      <c r="D72" s="124"/>
      <c r="E72" s="124" t="s">
        <v>1104</v>
      </c>
      <c r="F72" s="124" t="s">
        <v>753</v>
      </c>
      <c r="G72" s="111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92">
        <f t="shared" si="5"/>
        <v>0</v>
      </c>
      <c r="AF72" s="121"/>
      <c r="AG72" s="122"/>
      <c r="AH72" s="122"/>
      <c r="AI72" s="122"/>
      <c r="AJ72" s="122"/>
      <c r="AK72" s="122"/>
      <c r="AL72" s="122"/>
      <c r="AM72" s="122"/>
      <c r="AN72" s="122"/>
      <c r="AO72" s="122"/>
      <c r="AP72" s="122"/>
      <c r="AQ72" s="122"/>
      <c r="AR72" s="122"/>
      <c r="AS72" s="170"/>
      <c r="AT72" s="122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93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12" t="s">
        <v>1286</v>
      </c>
      <c r="AZ72" s="170"/>
    </row>
    <row r="73" spans="1:52" x14ac:dyDescent="0.25">
      <c r="A73" s="109">
        <v>65</v>
      </c>
      <c r="B73" s="124" t="s">
        <v>19</v>
      </c>
      <c r="C73" s="124" t="s">
        <v>523</v>
      </c>
      <c r="D73" s="124"/>
      <c r="E73" s="124" t="s">
        <v>524</v>
      </c>
      <c r="F73" s="124" t="s">
        <v>833</v>
      </c>
      <c r="G73" s="111">
        <f t="shared" ref="G73:G104" si="8">SUM(H73:AB73)</f>
        <v>0</v>
      </c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92">
        <f t="shared" ref="AE73:AE104" si="9">SUM(AF73:AT73)</f>
        <v>0</v>
      </c>
      <c r="AF73" s="121"/>
      <c r="AG73" s="122"/>
      <c r="AH73" s="122"/>
      <c r="AI73" s="122"/>
      <c r="AJ73" s="122"/>
      <c r="AK73" s="122"/>
      <c r="AL73" s="122"/>
      <c r="AM73" s="122"/>
      <c r="AN73" s="122"/>
      <c r="AO73" s="122"/>
      <c r="AP73" s="122"/>
      <c r="AQ73" s="122"/>
      <c r="AR73" s="122"/>
      <c r="AS73" s="170"/>
      <c r="AT73" s="122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10">AC73*0.35</f>
        <v>0</v>
      </c>
      <c r="AW73" s="93" t="str">
        <f t="shared" ref="AW73:AW104" si="11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12" t="s">
        <v>1286</v>
      </c>
      <c r="AZ73" s="170"/>
    </row>
    <row r="74" spans="1:52" x14ac:dyDescent="0.25">
      <c r="A74" s="109">
        <v>66</v>
      </c>
      <c r="B74" s="124" t="s">
        <v>19</v>
      </c>
      <c r="C74" s="124" t="s">
        <v>519</v>
      </c>
      <c r="D74" s="124"/>
      <c r="E74" s="124" t="s">
        <v>520</v>
      </c>
      <c r="F74" s="124" t="s">
        <v>753</v>
      </c>
      <c r="G74" s="111">
        <f t="shared" si="8"/>
        <v>0</v>
      </c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92">
        <f t="shared" si="9"/>
        <v>0</v>
      </c>
      <c r="AF74" s="121"/>
      <c r="AG74" s="122"/>
      <c r="AH74" s="122"/>
      <c r="AI74" s="122"/>
      <c r="AJ74" s="122"/>
      <c r="AK74" s="122"/>
      <c r="AL74" s="122"/>
      <c r="AM74" s="122"/>
      <c r="AN74" s="122"/>
      <c r="AO74" s="122"/>
      <c r="AP74" s="122"/>
      <c r="AQ74" s="122"/>
      <c r="AR74" s="122"/>
      <c r="AS74" s="170"/>
      <c r="AT74" s="122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Medium Risk Customer</v>
      </c>
      <c r="AY74" s="112" t="s">
        <v>1286</v>
      </c>
      <c r="AZ74" s="170"/>
    </row>
    <row r="75" spans="1:52" x14ac:dyDescent="0.25">
      <c r="A75" s="109">
        <v>67</v>
      </c>
      <c r="B75" s="124" t="s">
        <v>19</v>
      </c>
      <c r="C75" s="124" t="s">
        <v>515</v>
      </c>
      <c r="D75" s="124"/>
      <c r="E75" s="124" t="s">
        <v>516</v>
      </c>
      <c r="F75" s="124" t="s">
        <v>753</v>
      </c>
      <c r="G75" s="111">
        <f t="shared" si="8"/>
        <v>0</v>
      </c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2">
        <f t="shared" si="9"/>
        <v>0</v>
      </c>
      <c r="AF75" s="121"/>
      <c r="AG75" s="122"/>
      <c r="AH75" s="122"/>
      <c r="AI75" s="122"/>
      <c r="AJ75" s="122"/>
      <c r="AK75" s="122"/>
      <c r="AL75" s="122"/>
      <c r="AM75" s="122"/>
      <c r="AN75" s="122"/>
      <c r="AO75" s="122"/>
      <c r="AP75" s="122"/>
      <c r="AQ75" s="122"/>
      <c r="AR75" s="122"/>
      <c r="AS75" s="170"/>
      <c r="AT75" s="122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12" t="s">
        <v>1286</v>
      </c>
      <c r="AZ75" s="170"/>
    </row>
    <row r="76" spans="1:52" x14ac:dyDescent="0.25">
      <c r="A76" s="109">
        <v>68</v>
      </c>
      <c r="B76" s="124" t="s">
        <v>19</v>
      </c>
      <c r="C76" s="124" t="s">
        <v>1093</v>
      </c>
      <c r="D76" s="124"/>
      <c r="E76" s="124" t="s">
        <v>1105</v>
      </c>
      <c r="F76" s="124" t="s">
        <v>752</v>
      </c>
      <c r="G76" s="111">
        <f t="shared" si="8"/>
        <v>0</v>
      </c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92">
        <f t="shared" si="9"/>
        <v>0</v>
      </c>
      <c r="AF76" s="121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70"/>
      <c r="AT76" s="122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12" t="s">
        <v>1286</v>
      </c>
      <c r="AZ76" s="170"/>
    </row>
    <row r="77" spans="1:52" x14ac:dyDescent="0.25">
      <c r="A77" s="109">
        <v>69</v>
      </c>
      <c r="B77" s="124" t="s">
        <v>19</v>
      </c>
      <c r="C77" s="124" t="s">
        <v>414</v>
      </c>
      <c r="D77" s="124"/>
      <c r="E77" s="124" t="s">
        <v>415</v>
      </c>
      <c r="F77" s="124" t="s">
        <v>753</v>
      </c>
      <c r="G77" s="111">
        <f t="shared" si="8"/>
        <v>0</v>
      </c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92">
        <f t="shared" si="9"/>
        <v>0</v>
      </c>
      <c r="AF77" s="121"/>
      <c r="AG77" s="122"/>
      <c r="AH77" s="122"/>
      <c r="AI77" s="122"/>
      <c r="AJ77" s="122"/>
      <c r="AK77" s="122"/>
      <c r="AL77" s="122"/>
      <c r="AM77" s="122"/>
      <c r="AN77" s="122"/>
      <c r="AO77" s="122"/>
      <c r="AP77" s="122"/>
      <c r="AQ77" s="122"/>
      <c r="AR77" s="122"/>
      <c r="AS77" s="170"/>
      <c r="AT77" s="122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12" t="s">
        <v>1286</v>
      </c>
      <c r="AZ77" s="170"/>
    </row>
    <row r="78" spans="1:52" x14ac:dyDescent="0.25">
      <c r="A78" s="109">
        <v>70</v>
      </c>
      <c r="B78" s="124" t="s">
        <v>19</v>
      </c>
      <c r="C78" s="124" t="s">
        <v>390</v>
      </c>
      <c r="D78" s="124"/>
      <c r="E78" s="124" t="s">
        <v>831</v>
      </c>
      <c r="F78" s="124" t="s">
        <v>752</v>
      </c>
      <c r="G78" s="111">
        <f t="shared" si="8"/>
        <v>0</v>
      </c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92">
        <f t="shared" si="9"/>
        <v>0</v>
      </c>
      <c r="AF78" s="121"/>
      <c r="AG78" s="122"/>
      <c r="AH78" s="122"/>
      <c r="AI78" s="122"/>
      <c r="AJ78" s="122"/>
      <c r="AK78" s="122"/>
      <c r="AL78" s="122"/>
      <c r="AM78" s="122"/>
      <c r="AN78" s="122"/>
      <c r="AO78" s="122"/>
      <c r="AP78" s="122"/>
      <c r="AQ78" s="122"/>
      <c r="AR78" s="122"/>
      <c r="AS78" s="170"/>
      <c r="AT78" s="122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12" t="s">
        <v>1286</v>
      </c>
      <c r="AZ78" s="170"/>
    </row>
    <row r="79" spans="1:52" x14ac:dyDescent="0.25">
      <c r="A79" s="109">
        <v>71</v>
      </c>
      <c r="B79" s="124" t="s">
        <v>19</v>
      </c>
      <c r="C79" s="124" t="s">
        <v>408</v>
      </c>
      <c r="D79" s="124"/>
      <c r="E79" s="124" t="s">
        <v>832</v>
      </c>
      <c r="F79" s="124" t="s">
        <v>752</v>
      </c>
      <c r="G79" s="111">
        <f t="shared" si="8"/>
        <v>0</v>
      </c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92">
        <f t="shared" si="9"/>
        <v>0</v>
      </c>
      <c r="AF79" s="121"/>
      <c r="AG79" s="122"/>
      <c r="AH79" s="122"/>
      <c r="AI79" s="122"/>
      <c r="AJ79" s="122"/>
      <c r="AK79" s="122"/>
      <c r="AL79" s="122"/>
      <c r="AM79" s="122"/>
      <c r="AN79" s="122"/>
      <c r="AO79" s="122"/>
      <c r="AP79" s="122"/>
      <c r="AQ79" s="122"/>
      <c r="AR79" s="122"/>
      <c r="AS79" s="170"/>
      <c r="AT79" s="122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12" t="s">
        <v>1286</v>
      </c>
      <c r="AZ79" s="170"/>
    </row>
    <row r="80" spans="1:52" x14ac:dyDescent="0.25">
      <c r="A80" s="109">
        <v>72</v>
      </c>
      <c r="B80" s="124" t="s">
        <v>19</v>
      </c>
      <c r="C80" s="124" t="s">
        <v>388</v>
      </c>
      <c r="D80" s="124"/>
      <c r="E80" s="124" t="s">
        <v>830</v>
      </c>
      <c r="F80" s="124" t="s">
        <v>752</v>
      </c>
      <c r="G80" s="111">
        <f t="shared" si="8"/>
        <v>0</v>
      </c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92">
        <f t="shared" si="9"/>
        <v>0</v>
      </c>
      <c r="AF80" s="121"/>
      <c r="AG80" s="122"/>
      <c r="AH80" s="122"/>
      <c r="AI80" s="122"/>
      <c r="AJ80" s="122"/>
      <c r="AK80" s="122"/>
      <c r="AL80" s="122"/>
      <c r="AM80" s="122"/>
      <c r="AN80" s="122"/>
      <c r="AO80" s="122"/>
      <c r="AP80" s="122"/>
      <c r="AQ80" s="122"/>
      <c r="AR80" s="122"/>
      <c r="AS80" s="170"/>
      <c r="AT80" s="122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12" t="s">
        <v>1286</v>
      </c>
      <c r="AZ80" s="170"/>
    </row>
    <row r="81" spans="1:52" x14ac:dyDescent="0.25">
      <c r="A81" s="109">
        <v>73</v>
      </c>
      <c r="B81" s="124" t="s">
        <v>19</v>
      </c>
      <c r="C81" s="124" t="s">
        <v>371</v>
      </c>
      <c r="D81" s="124"/>
      <c r="E81" s="124" t="s">
        <v>372</v>
      </c>
      <c r="F81" s="124" t="s">
        <v>752</v>
      </c>
      <c r="G81" s="111">
        <f t="shared" si="8"/>
        <v>0</v>
      </c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92">
        <f t="shared" si="9"/>
        <v>0</v>
      </c>
      <c r="AF81" s="121"/>
      <c r="AG81" s="122"/>
      <c r="AH81" s="122"/>
      <c r="AI81" s="122"/>
      <c r="AJ81" s="122"/>
      <c r="AK81" s="122"/>
      <c r="AL81" s="122"/>
      <c r="AM81" s="122"/>
      <c r="AN81" s="122"/>
      <c r="AO81" s="122"/>
      <c r="AP81" s="122"/>
      <c r="AQ81" s="122"/>
      <c r="AR81" s="122"/>
      <c r="AS81" s="170"/>
      <c r="AT81" s="122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12" t="s">
        <v>1286</v>
      </c>
      <c r="AZ81" s="170"/>
    </row>
    <row r="82" spans="1:52" x14ac:dyDescent="0.25">
      <c r="A82" s="109">
        <v>74</v>
      </c>
      <c r="B82" s="124" t="s">
        <v>19</v>
      </c>
      <c r="C82" s="124" t="s">
        <v>367</v>
      </c>
      <c r="D82" s="124"/>
      <c r="E82" s="124" t="s">
        <v>368</v>
      </c>
      <c r="F82" s="124" t="s">
        <v>753</v>
      </c>
      <c r="G82" s="111">
        <f t="shared" si="8"/>
        <v>0</v>
      </c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92">
        <f t="shared" si="9"/>
        <v>0</v>
      </c>
      <c r="AF82" s="121"/>
      <c r="AG82" s="122"/>
      <c r="AH82" s="122"/>
      <c r="AI82" s="122"/>
      <c r="AJ82" s="122"/>
      <c r="AK82" s="122"/>
      <c r="AL82" s="122"/>
      <c r="AM82" s="122"/>
      <c r="AN82" s="122"/>
      <c r="AO82" s="122"/>
      <c r="AP82" s="122"/>
      <c r="AQ82" s="122"/>
      <c r="AR82" s="122"/>
      <c r="AS82" s="170"/>
      <c r="AT82" s="122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12" t="s">
        <v>1286</v>
      </c>
      <c r="AZ82" s="170"/>
    </row>
    <row r="83" spans="1:52" x14ac:dyDescent="0.25">
      <c r="A83" s="109">
        <v>75</v>
      </c>
      <c r="B83" s="124" t="s">
        <v>19</v>
      </c>
      <c r="C83" s="124" t="s">
        <v>424</v>
      </c>
      <c r="D83" s="124"/>
      <c r="E83" s="124" t="s">
        <v>425</v>
      </c>
      <c r="F83" s="124" t="s">
        <v>753</v>
      </c>
      <c r="G83" s="111">
        <f t="shared" si="8"/>
        <v>0</v>
      </c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92">
        <f t="shared" si="9"/>
        <v>0</v>
      </c>
      <c r="AF83" s="121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70"/>
      <c r="AT83" s="122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12" t="s">
        <v>1286</v>
      </c>
      <c r="AZ83" s="170"/>
    </row>
    <row r="84" spans="1:52" x14ac:dyDescent="0.25">
      <c r="A84" s="109">
        <v>76</v>
      </c>
      <c r="B84" s="124" t="s">
        <v>19</v>
      </c>
      <c r="C84" s="124" t="s">
        <v>834</v>
      </c>
      <c r="D84" s="124"/>
      <c r="E84" s="124" t="s">
        <v>835</v>
      </c>
      <c r="F84" s="124" t="s">
        <v>753</v>
      </c>
      <c r="G84" s="111">
        <f t="shared" si="8"/>
        <v>0</v>
      </c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92">
        <f t="shared" si="9"/>
        <v>0</v>
      </c>
      <c r="AF84" s="121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70"/>
      <c r="AT84" s="122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12" t="s">
        <v>1286</v>
      </c>
      <c r="AZ84" s="170"/>
    </row>
    <row r="85" spans="1:52" x14ac:dyDescent="0.25">
      <c r="A85" s="109">
        <v>77</v>
      </c>
      <c r="B85" s="124" t="s">
        <v>19</v>
      </c>
      <c r="C85" s="124" t="s">
        <v>361</v>
      </c>
      <c r="D85" s="124"/>
      <c r="E85" s="124" t="s">
        <v>362</v>
      </c>
      <c r="F85" s="124" t="s">
        <v>752</v>
      </c>
      <c r="G85" s="111">
        <f t="shared" si="8"/>
        <v>0</v>
      </c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92">
        <f t="shared" si="9"/>
        <v>0</v>
      </c>
      <c r="AF85" s="121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70"/>
      <c r="AT85" s="122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12" t="s">
        <v>1286</v>
      </c>
      <c r="AZ85" s="170"/>
    </row>
    <row r="86" spans="1:52" x14ac:dyDescent="0.25">
      <c r="A86" s="109">
        <v>78</v>
      </c>
      <c r="B86" s="124" t="s">
        <v>19</v>
      </c>
      <c r="C86" s="124" t="s">
        <v>349</v>
      </c>
      <c r="D86" s="124"/>
      <c r="E86" s="124" t="s">
        <v>350</v>
      </c>
      <c r="F86" s="124" t="s">
        <v>752</v>
      </c>
      <c r="G86" s="111">
        <f t="shared" si="8"/>
        <v>0</v>
      </c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92">
        <f t="shared" si="9"/>
        <v>0</v>
      </c>
      <c r="AF86" s="121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70"/>
      <c r="AT86" s="122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12" t="s">
        <v>1286</v>
      </c>
      <c r="AZ86" s="170"/>
    </row>
    <row r="87" spans="1:52" x14ac:dyDescent="0.25">
      <c r="A87" s="109">
        <v>79</v>
      </c>
      <c r="B87" s="124" t="s">
        <v>19</v>
      </c>
      <c r="C87" s="124" t="s">
        <v>432</v>
      </c>
      <c r="D87" s="124"/>
      <c r="E87" s="124" t="s">
        <v>433</v>
      </c>
      <c r="F87" s="124" t="s">
        <v>752</v>
      </c>
      <c r="G87" s="111">
        <f t="shared" si="8"/>
        <v>0</v>
      </c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92">
        <f t="shared" si="9"/>
        <v>0</v>
      </c>
      <c r="AF87" s="121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70"/>
      <c r="AT87" s="122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12" t="s">
        <v>1286</v>
      </c>
      <c r="AZ87" s="170"/>
    </row>
    <row r="88" spans="1:52" x14ac:dyDescent="0.25">
      <c r="A88" s="109">
        <v>80</v>
      </c>
      <c r="B88" s="124" t="s">
        <v>19</v>
      </c>
      <c r="C88" s="124" t="s">
        <v>369</v>
      </c>
      <c r="D88" s="124"/>
      <c r="E88" s="124" t="s">
        <v>1476</v>
      </c>
      <c r="F88" s="124" t="s">
        <v>753</v>
      </c>
      <c r="G88" s="111">
        <f t="shared" si="8"/>
        <v>0</v>
      </c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92">
        <f t="shared" si="9"/>
        <v>0</v>
      </c>
      <c r="AF88" s="121"/>
      <c r="AG88" s="122"/>
      <c r="AH88" s="122"/>
      <c r="AI88" s="122"/>
      <c r="AJ88" s="122"/>
      <c r="AK88" s="122"/>
      <c r="AL88" s="122"/>
      <c r="AM88" s="122"/>
      <c r="AN88" s="122"/>
      <c r="AO88" s="122"/>
      <c r="AP88" s="122"/>
      <c r="AQ88" s="122"/>
      <c r="AR88" s="122"/>
      <c r="AS88" s="170"/>
      <c r="AT88" s="122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12" t="s">
        <v>1286</v>
      </c>
      <c r="AZ88" s="170"/>
    </row>
    <row r="89" spans="1:52" x14ac:dyDescent="0.25">
      <c r="A89" s="109">
        <v>81</v>
      </c>
      <c r="B89" s="124" t="s">
        <v>19</v>
      </c>
      <c r="C89" s="124" t="s">
        <v>323</v>
      </c>
      <c r="D89" s="124"/>
      <c r="E89" s="124" t="s">
        <v>324</v>
      </c>
      <c r="F89" s="124" t="s">
        <v>752</v>
      </c>
      <c r="G89" s="111">
        <f t="shared" si="8"/>
        <v>0</v>
      </c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92">
        <f t="shared" si="9"/>
        <v>0</v>
      </c>
      <c r="AF89" s="121"/>
      <c r="AG89" s="122"/>
      <c r="AH89" s="122"/>
      <c r="AI89" s="122"/>
      <c r="AJ89" s="122"/>
      <c r="AK89" s="122"/>
      <c r="AL89" s="122"/>
      <c r="AM89" s="122"/>
      <c r="AN89" s="122"/>
      <c r="AO89" s="122"/>
      <c r="AP89" s="122"/>
      <c r="AQ89" s="122"/>
      <c r="AR89" s="122"/>
      <c r="AS89" s="170"/>
      <c r="AT89" s="122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12" t="s">
        <v>1286</v>
      </c>
      <c r="AZ89" s="170"/>
    </row>
    <row r="90" spans="1:52" x14ac:dyDescent="0.25">
      <c r="A90" s="109">
        <v>82</v>
      </c>
      <c r="B90" s="124" t="s">
        <v>19</v>
      </c>
      <c r="C90" s="124" t="s">
        <v>487</v>
      </c>
      <c r="D90" s="124"/>
      <c r="E90" s="124" t="s">
        <v>488</v>
      </c>
      <c r="F90" s="124" t="s">
        <v>753</v>
      </c>
      <c r="G90" s="111">
        <f t="shared" si="8"/>
        <v>0</v>
      </c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92">
        <f t="shared" si="9"/>
        <v>0</v>
      </c>
      <c r="AF90" s="121"/>
      <c r="AG90" s="122"/>
      <c r="AH90" s="122"/>
      <c r="AI90" s="122"/>
      <c r="AJ90" s="122"/>
      <c r="AK90" s="122"/>
      <c r="AL90" s="122"/>
      <c r="AM90" s="122"/>
      <c r="AN90" s="122"/>
      <c r="AO90" s="122"/>
      <c r="AP90" s="122"/>
      <c r="AQ90" s="122"/>
      <c r="AR90" s="122"/>
      <c r="AS90" s="170"/>
      <c r="AT90" s="122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12" t="s">
        <v>1286</v>
      </c>
      <c r="AZ90" s="170"/>
    </row>
    <row r="91" spans="1:52" x14ac:dyDescent="0.25">
      <c r="A91" s="109">
        <v>83</v>
      </c>
      <c r="B91" s="124" t="s">
        <v>19</v>
      </c>
      <c r="C91" s="124" t="s">
        <v>428</v>
      </c>
      <c r="D91" s="124"/>
      <c r="E91" s="124" t="s">
        <v>429</v>
      </c>
      <c r="F91" s="124" t="s">
        <v>753</v>
      </c>
      <c r="G91" s="111">
        <f t="shared" si="8"/>
        <v>0</v>
      </c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92">
        <f t="shared" si="9"/>
        <v>0</v>
      </c>
      <c r="AF91" s="137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70"/>
      <c r="AT91" s="138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38" t="s">
        <v>1286</v>
      </c>
      <c r="AZ91" s="170"/>
    </row>
    <row r="92" spans="1:52" x14ac:dyDescent="0.25">
      <c r="A92" s="109">
        <v>84</v>
      </c>
      <c r="B92" s="124" t="s">
        <v>19</v>
      </c>
      <c r="C92" s="124" t="s">
        <v>412</v>
      </c>
      <c r="D92" s="124"/>
      <c r="E92" s="124" t="s">
        <v>413</v>
      </c>
      <c r="F92" s="124" t="s">
        <v>753</v>
      </c>
      <c r="G92" s="111">
        <f t="shared" si="8"/>
        <v>0</v>
      </c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2">
        <f t="shared" si="9"/>
        <v>0</v>
      </c>
      <c r="AF92" s="121"/>
      <c r="AG92" s="122"/>
      <c r="AH92" s="122"/>
      <c r="AI92" s="122"/>
      <c r="AJ92" s="122"/>
      <c r="AK92" s="122"/>
      <c r="AL92" s="122"/>
      <c r="AM92" s="122"/>
      <c r="AN92" s="122"/>
      <c r="AO92" s="122"/>
      <c r="AP92" s="122"/>
      <c r="AQ92" s="122"/>
      <c r="AR92" s="122"/>
      <c r="AS92" s="170"/>
      <c r="AT92" s="122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12" t="s">
        <v>1286</v>
      </c>
      <c r="AZ92" s="170"/>
    </row>
    <row r="93" spans="1:52" x14ac:dyDescent="0.25">
      <c r="A93" s="109">
        <v>85</v>
      </c>
      <c r="B93" s="124" t="s">
        <v>19</v>
      </c>
      <c r="C93" s="124" t="s">
        <v>341</v>
      </c>
      <c r="D93" s="124"/>
      <c r="E93" s="124" t="s">
        <v>342</v>
      </c>
      <c r="F93" s="124" t="s">
        <v>753</v>
      </c>
      <c r="G93" s="111">
        <f t="shared" si="8"/>
        <v>0</v>
      </c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92">
        <f t="shared" si="9"/>
        <v>0</v>
      </c>
      <c r="AF93" s="135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68"/>
      <c r="AT93" s="136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4" t="s">
        <v>1286</v>
      </c>
      <c r="AZ93" s="114"/>
    </row>
    <row r="94" spans="1:52" x14ac:dyDescent="0.25">
      <c r="A94" s="109">
        <v>86</v>
      </c>
      <c r="B94" s="124" t="s">
        <v>19</v>
      </c>
      <c r="C94" s="124" t="s">
        <v>501</v>
      </c>
      <c r="D94" s="124"/>
      <c r="E94" s="124" t="s">
        <v>502</v>
      </c>
      <c r="F94" s="124" t="s">
        <v>752</v>
      </c>
      <c r="G94" s="111">
        <f t="shared" si="8"/>
        <v>0</v>
      </c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92">
        <f t="shared" si="9"/>
        <v>0</v>
      </c>
      <c r="AF94" s="121"/>
      <c r="AG94" s="122"/>
      <c r="AH94" s="122"/>
      <c r="AI94" s="122"/>
      <c r="AJ94" s="122"/>
      <c r="AK94" s="122"/>
      <c r="AL94" s="122"/>
      <c r="AM94" s="122"/>
      <c r="AN94" s="122"/>
      <c r="AO94" s="122"/>
      <c r="AP94" s="122"/>
      <c r="AQ94" s="122"/>
      <c r="AR94" s="122"/>
      <c r="AS94" s="170"/>
      <c r="AT94" s="122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12" t="s">
        <v>1286</v>
      </c>
      <c r="AZ94" s="170"/>
    </row>
    <row r="95" spans="1:52" x14ac:dyDescent="0.25">
      <c r="A95" s="109">
        <v>87</v>
      </c>
      <c r="B95" s="124" t="s">
        <v>19</v>
      </c>
      <c r="C95" s="124" t="s">
        <v>499</v>
      </c>
      <c r="D95" s="124"/>
      <c r="E95" s="124" t="s">
        <v>500</v>
      </c>
      <c r="F95" s="124" t="s">
        <v>752</v>
      </c>
      <c r="G95" s="111">
        <f t="shared" si="8"/>
        <v>0</v>
      </c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2">
        <f t="shared" si="9"/>
        <v>0</v>
      </c>
      <c r="AF95" s="121"/>
      <c r="AG95" s="122"/>
      <c r="AH95" s="122"/>
      <c r="AI95" s="122"/>
      <c r="AJ95" s="122"/>
      <c r="AK95" s="122"/>
      <c r="AL95" s="122"/>
      <c r="AM95" s="122"/>
      <c r="AN95" s="122"/>
      <c r="AO95" s="122"/>
      <c r="AP95" s="122"/>
      <c r="AQ95" s="122"/>
      <c r="AR95" s="122"/>
      <c r="AS95" s="170"/>
      <c r="AT95" s="122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12" t="s">
        <v>1286</v>
      </c>
      <c r="AZ95" s="170"/>
    </row>
    <row r="96" spans="1:52" x14ac:dyDescent="0.25">
      <c r="A96" s="109">
        <v>88</v>
      </c>
      <c r="B96" s="124" t="s">
        <v>19</v>
      </c>
      <c r="C96" s="124" t="s">
        <v>493</v>
      </c>
      <c r="D96" s="124"/>
      <c r="E96" s="124" t="s">
        <v>494</v>
      </c>
      <c r="F96" s="124" t="s">
        <v>753</v>
      </c>
      <c r="G96" s="111">
        <f t="shared" si="8"/>
        <v>0</v>
      </c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92">
        <f t="shared" si="9"/>
        <v>0</v>
      </c>
      <c r="AF96" s="121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70"/>
      <c r="AT96" s="122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12" t="s">
        <v>1286</v>
      </c>
      <c r="AZ96" s="170"/>
    </row>
    <row r="97" spans="1:52" x14ac:dyDescent="0.25">
      <c r="A97" s="109">
        <v>89</v>
      </c>
      <c r="B97" s="124" t="s">
        <v>19</v>
      </c>
      <c r="C97" s="124" t="s">
        <v>365</v>
      </c>
      <c r="D97" s="124"/>
      <c r="E97" s="124" t="s">
        <v>366</v>
      </c>
      <c r="F97" s="124" t="s">
        <v>833</v>
      </c>
      <c r="G97" s="111">
        <f t="shared" si="8"/>
        <v>0</v>
      </c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92">
        <f t="shared" si="9"/>
        <v>0</v>
      </c>
      <c r="AF97" s="121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70"/>
      <c r="AT97" s="122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12" t="s">
        <v>1286</v>
      </c>
      <c r="AZ97" s="170"/>
    </row>
    <row r="98" spans="1:52" x14ac:dyDescent="0.25">
      <c r="A98" s="109">
        <v>90</v>
      </c>
      <c r="B98" s="124" t="s">
        <v>19</v>
      </c>
      <c r="C98" s="124" t="s">
        <v>1288</v>
      </c>
      <c r="D98" s="124">
        <v>0</v>
      </c>
      <c r="E98" s="124" t="s">
        <v>1289</v>
      </c>
      <c r="F98" s="124" t="s">
        <v>753</v>
      </c>
      <c r="G98" s="111">
        <f t="shared" si="8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92">
        <f t="shared" si="9"/>
        <v>0</v>
      </c>
      <c r="AF98" s="121"/>
      <c r="AG98" s="122"/>
      <c r="AH98" s="122"/>
      <c r="AI98" s="122"/>
      <c r="AJ98" s="122"/>
      <c r="AK98" s="122"/>
      <c r="AL98" s="122"/>
      <c r="AM98" s="122"/>
      <c r="AN98" s="122"/>
      <c r="AO98" s="122"/>
      <c r="AP98" s="122"/>
      <c r="AQ98" s="122"/>
      <c r="AR98" s="122"/>
      <c r="AS98" s="170"/>
      <c r="AT98" s="122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5" t="s">
        <v>1286</v>
      </c>
      <c r="AZ98" s="115"/>
    </row>
    <row r="99" spans="1:52" x14ac:dyDescent="0.25">
      <c r="A99" s="109">
        <v>91</v>
      </c>
      <c r="B99" s="124" t="s">
        <v>19</v>
      </c>
      <c r="C99" s="124" t="s">
        <v>1410</v>
      </c>
      <c r="D99" s="124"/>
      <c r="E99" s="124" t="s">
        <v>1411</v>
      </c>
      <c r="F99" s="124" t="s">
        <v>753</v>
      </c>
      <c r="G99" s="111">
        <f t="shared" si="8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2">
        <f t="shared" si="9"/>
        <v>0</v>
      </c>
      <c r="AF99" s="121"/>
      <c r="AG99" s="122"/>
      <c r="AH99" s="122"/>
      <c r="AI99" s="122"/>
      <c r="AJ99" s="122"/>
      <c r="AK99" s="122"/>
      <c r="AL99" s="122"/>
      <c r="AM99" s="122"/>
      <c r="AN99" s="122"/>
      <c r="AO99" s="122"/>
      <c r="AP99" s="122"/>
      <c r="AQ99" s="122"/>
      <c r="AR99" s="122"/>
      <c r="AS99" s="170"/>
      <c r="AT99" s="122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5" t="s">
        <v>1286</v>
      </c>
      <c r="AZ99" s="115"/>
    </row>
    <row r="100" spans="1:52" x14ac:dyDescent="0.25">
      <c r="A100" s="109">
        <v>92</v>
      </c>
      <c r="B100" s="124" t="s">
        <v>19</v>
      </c>
      <c r="C100" s="124" t="s">
        <v>1424</v>
      </c>
      <c r="D100" s="124"/>
      <c r="E100" s="124" t="s">
        <v>1425</v>
      </c>
      <c r="F100" s="124" t="s">
        <v>61</v>
      </c>
      <c r="G100" s="111">
        <f t="shared" si="8"/>
        <v>0</v>
      </c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92">
        <f t="shared" si="9"/>
        <v>0</v>
      </c>
      <c r="AF100" s="121"/>
      <c r="AG100" s="122"/>
      <c r="AH100" s="122"/>
      <c r="AI100" s="122"/>
      <c r="AJ100" s="122"/>
      <c r="AK100" s="122"/>
      <c r="AL100" s="122"/>
      <c r="AM100" s="122"/>
      <c r="AN100" s="122"/>
      <c r="AO100" s="122"/>
      <c r="AP100" s="122"/>
      <c r="AQ100" s="122"/>
      <c r="AR100" s="122"/>
      <c r="AS100" s="170"/>
      <c r="AT100" s="122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38" t="s">
        <v>1290</v>
      </c>
      <c r="AZ100" s="170"/>
    </row>
    <row r="101" spans="1:52" x14ac:dyDescent="0.25">
      <c r="A101" s="109">
        <v>93</v>
      </c>
      <c r="B101" s="124" t="s">
        <v>19</v>
      </c>
      <c r="C101" s="124" t="s">
        <v>1490</v>
      </c>
      <c r="D101" s="124"/>
      <c r="E101" s="124" t="s">
        <v>1491</v>
      </c>
      <c r="F101" s="124" t="s">
        <v>753</v>
      </c>
      <c r="G101" s="111">
        <f t="shared" si="8"/>
        <v>0</v>
      </c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92">
        <f t="shared" si="9"/>
        <v>0</v>
      </c>
      <c r="AF101" s="121"/>
      <c r="AG101" s="122"/>
      <c r="AH101" s="122"/>
      <c r="AI101" s="122"/>
      <c r="AJ101" s="122"/>
      <c r="AK101" s="122"/>
      <c r="AL101" s="122"/>
      <c r="AM101" s="122"/>
      <c r="AN101" s="122"/>
      <c r="AO101" s="122"/>
      <c r="AP101" s="122"/>
      <c r="AQ101" s="122"/>
      <c r="AR101" s="122"/>
      <c r="AS101" s="170"/>
      <c r="AT101" s="122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38" t="s">
        <v>1290</v>
      </c>
      <c r="AZ101" s="170"/>
    </row>
    <row r="102" spans="1:52" x14ac:dyDescent="0.25">
      <c r="A102" s="109">
        <v>94</v>
      </c>
      <c r="B102" s="124" t="s">
        <v>1475</v>
      </c>
      <c r="C102" s="124" t="s">
        <v>380</v>
      </c>
      <c r="D102" s="124"/>
      <c r="E102" s="124" t="s">
        <v>381</v>
      </c>
      <c r="F102" s="124" t="s">
        <v>833</v>
      </c>
      <c r="G102" s="111">
        <f t="shared" si="8"/>
        <v>0</v>
      </c>
      <c r="H102" s="29"/>
      <c r="I102" s="29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29"/>
      <c r="U102" s="29"/>
      <c r="V102" s="96"/>
      <c r="W102" s="96"/>
      <c r="X102" s="96"/>
      <c r="Y102" s="96"/>
      <c r="Z102" s="96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92">
        <f t="shared" si="9"/>
        <v>0</v>
      </c>
      <c r="AF102" s="121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70"/>
      <c r="AT102" s="122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12" t="s">
        <v>1286</v>
      </c>
      <c r="AZ102" s="170"/>
    </row>
    <row r="103" spans="1:52" x14ac:dyDescent="0.25">
      <c r="A103" s="109">
        <v>95</v>
      </c>
      <c r="B103" s="124" t="s">
        <v>1475</v>
      </c>
      <c r="C103" s="124" t="s">
        <v>468</v>
      </c>
      <c r="D103" s="124"/>
      <c r="E103" s="124" t="s">
        <v>469</v>
      </c>
      <c r="F103" s="124" t="s">
        <v>752</v>
      </c>
      <c r="G103" s="111">
        <f t="shared" si="8"/>
        <v>0</v>
      </c>
      <c r="H103" s="29"/>
      <c r="I103" s="29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29"/>
      <c r="U103" s="29"/>
      <c r="V103" s="96"/>
      <c r="W103" s="96"/>
      <c r="X103" s="96"/>
      <c r="Y103" s="96"/>
      <c r="Z103" s="96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92">
        <f t="shared" si="9"/>
        <v>0</v>
      </c>
      <c r="AF103" s="121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70"/>
      <c r="AT103" s="122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12" t="s">
        <v>1286</v>
      </c>
      <c r="AZ103" s="170"/>
    </row>
    <row r="104" spans="1:52" x14ac:dyDescent="0.25">
      <c r="A104" s="109">
        <v>96</v>
      </c>
      <c r="B104" s="124" t="s">
        <v>1475</v>
      </c>
      <c r="C104" s="124" t="s">
        <v>426</v>
      </c>
      <c r="D104" s="124"/>
      <c r="E104" s="124" t="s">
        <v>1492</v>
      </c>
      <c r="F104" s="124" t="s">
        <v>1295</v>
      </c>
      <c r="G104" s="111">
        <f t="shared" si="8"/>
        <v>0</v>
      </c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92">
        <f t="shared" si="9"/>
        <v>0</v>
      </c>
      <c r="AF104" s="121"/>
      <c r="AG104" s="122"/>
      <c r="AH104" s="122"/>
      <c r="AI104" s="122"/>
      <c r="AJ104" s="122"/>
      <c r="AK104" s="122"/>
      <c r="AL104" s="122"/>
      <c r="AM104" s="122"/>
      <c r="AN104" s="122"/>
      <c r="AO104" s="122"/>
      <c r="AP104" s="122"/>
      <c r="AQ104" s="122"/>
      <c r="AR104" s="122"/>
      <c r="AS104" s="170"/>
      <c r="AT104" s="122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93" t="str">
        <f t="shared" si="11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12" t="s">
        <v>1290</v>
      </c>
      <c r="AZ104" s="170"/>
    </row>
    <row r="105" spans="1:52" x14ac:dyDescent="0.25">
      <c r="A105" s="109">
        <v>97</v>
      </c>
      <c r="B105" s="124" t="s">
        <v>89</v>
      </c>
      <c r="C105" s="124" t="s">
        <v>511</v>
      </c>
      <c r="D105" s="124"/>
      <c r="E105" s="124" t="s">
        <v>512</v>
      </c>
      <c r="F105" s="124" t="s">
        <v>753</v>
      </c>
      <c r="G105" s="111">
        <f t="shared" ref="G105:G127" si="12">SUM(H105:AB105)</f>
        <v>0</v>
      </c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2">
        <f t="shared" ref="AE105:AE127" si="13">SUM(AF105:AT105)</f>
        <v>0</v>
      </c>
      <c r="AF105" s="121"/>
      <c r="AG105" s="122"/>
      <c r="AH105" s="122"/>
      <c r="AI105" s="122"/>
      <c r="AJ105" s="122"/>
      <c r="AK105" s="122"/>
      <c r="AL105" s="122"/>
      <c r="AM105" s="122"/>
      <c r="AN105" s="122"/>
      <c r="AO105" s="122"/>
      <c r="AP105" s="122"/>
      <c r="AQ105" s="122"/>
      <c r="AR105" s="122"/>
      <c r="AS105" s="170"/>
      <c r="AT105" s="122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7" si="14">AC105*0.35</f>
        <v>0</v>
      </c>
      <c r="AW105" s="93" t="str">
        <f t="shared" ref="AW105:AW127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12" t="s">
        <v>1290</v>
      </c>
      <c r="AZ105" s="170"/>
    </row>
    <row r="106" spans="1:52" x14ac:dyDescent="0.25">
      <c r="A106" s="109">
        <v>98</v>
      </c>
      <c r="B106" s="124" t="s">
        <v>89</v>
      </c>
      <c r="C106" s="124" t="s">
        <v>1106</v>
      </c>
      <c r="D106" s="124"/>
      <c r="E106" s="124" t="s">
        <v>1107</v>
      </c>
      <c r="F106" s="124" t="s">
        <v>753</v>
      </c>
      <c r="G106" s="111">
        <f t="shared" si="12"/>
        <v>0</v>
      </c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2">
        <f t="shared" si="13"/>
        <v>0</v>
      </c>
      <c r="AF106" s="121"/>
      <c r="AG106" s="122"/>
      <c r="AH106" s="122"/>
      <c r="AI106" s="122"/>
      <c r="AJ106" s="122"/>
      <c r="AK106" s="122"/>
      <c r="AL106" s="122"/>
      <c r="AM106" s="122"/>
      <c r="AN106" s="122"/>
      <c r="AO106" s="122"/>
      <c r="AP106" s="122"/>
      <c r="AQ106" s="122"/>
      <c r="AR106" s="122"/>
      <c r="AS106" s="170"/>
      <c r="AT106" s="122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12" t="s">
        <v>1291</v>
      </c>
      <c r="AZ106" s="170"/>
    </row>
    <row r="107" spans="1:52" x14ac:dyDescent="0.25">
      <c r="A107" s="109">
        <v>99</v>
      </c>
      <c r="B107" s="124" t="s">
        <v>89</v>
      </c>
      <c r="C107" s="124" t="s">
        <v>454</v>
      </c>
      <c r="D107" s="124"/>
      <c r="E107" s="124" t="s">
        <v>455</v>
      </c>
      <c r="F107" s="124" t="s">
        <v>753</v>
      </c>
      <c r="G107" s="111">
        <f t="shared" si="12"/>
        <v>0</v>
      </c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2">
        <f t="shared" si="13"/>
        <v>0</v>
      </c>
      <c r="AF107" s="121"/>
      <c r="AG107" s="122"/>
      <c r="AH107" s="122"/>
      <c r="AI107" s="122"/>
      <c r="AJ107" s="122"/>
      <c r="AK107" s="122"/>
      <c r="AL107" s="122"/>
      <c r="AM107" s="122"/>
      <c r="AN107" s="122"/>
      <c r="AO107" s="122"/>
      <c r="AP107" s="122"/>
      <c r="AQ107" s="122"/>
      <c r="AR107" s="122"/>
      <c r="AS107" s="170"/>
      <c r="AT107" s="122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12" t="s">
        <v>1290</v>
      </c>
      <c r="AZ107" s="170"/>
    </row>
    <row r="108" spans="1:52" x14ac:dyDescent="0.25">
      <c r="A108" s="109">
        <v>100</v>
      </c>
      <c r="B108" s="124" t="s">
        <v>89</v>
      </c>
      <c r="C108" s="124" t="s">
        <v>450</v>
      </c>
      <c r="D108" s="124"/>
      <c r="E108" s="124" t="s">
        <v>451</v>
      </c>
      <c r="F108" s="124" t="s">
        <v>752</v>
      </c>
      <c r="G108" s="111">
        <f t="shared" si="12"/>
        <v>0</v>
      </c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92">
        <f t="shared" si="13"/>
        <v>0</v>
      </c>
      <c r="AF108" s="121"/>
      <c r="AG108" s="122"/>
      <c r="AH108" s="122"/>
      <c r="AI108" s="122"/>
      <c r="AJ108" s="122"/>
      <c r="AK108" s="122"/>
      <c r="AL108" s="122"/>
      <c r="AM108" s="122"/>
      <c r="AN108" s="122"/>
      <c r="AO108" s="122"/>
      <c r="AP108" s="122"/>
      <c r="AQ108" s="122"/>
      <c r="AR108" s="122"/>
      <c r="AS108" s="170"/>
      <c r="AT108" s="122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12" t="s">
        <v>1290</v>
      </c>
      <c r="AZ108" s="170"/>
    </row>
    <row r="109" spans="1:52" x14ac:dyDescent="0.25">
      <c r="A109" s="109">
        <v>101</v>
      </c>
      <c r="B109" s="124" t="s">
        <v>89</v>
      </c>
      <c r="C109" s="124" t="s">
        <v>440</v>
      </c>
      <c r="D109" s="124"/>
      <c r="E109" s="124" t="s">
        <v>441</v>
      </c>
      <c r="F109" s="124" t="s">
        <v>753</v>
      </c>
      <c r="G109" s="111">
        <f t="shared" si="12"/>
        <v>0</v>
      </c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92">
        <f t="shared" si="13"/>
        <v>0</v>
      </c>
      <c r="AF109" s="121"/>
      <c r="AG109" s="122"/>
      <c r="AH109" s="122"/>
      <c r="AI109" s="122"/>
      <c r="AJ109" s="122"/>
      <c r="AK109" s="122"/>
      <c r="AL109" s="122"/>
      <c r="AM109" s="122"/>
      <c r="AN109" s="122"/>
      <c r="AO109" s="122"/>
      <c r="AP109" s="122"/>
      <c r="AQ109" s="122"/>
      <c r="AR109" s="122"/>
      <c r="AS109" s="170"/>
      <c r="AT109" s="122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12" t="s">
        <v>1290</v>
      </c>
      <c r="AZ109" s="170"/>
    </row>
    <row r="110" spans="1:52" x14ac:dyDescent="0.25">
      <c r="A110" s="109">
        <v>102</v>
      </c>
      <c r="B110" s="124" t="s">
        <v>89</v>
      </c>
      <c r="C110" s="124" t="s">
        <v>448</v>
      </c>
      <c r="D110" s="124"/>
      <c r="E110" s="124" t="s">
        <v>449</v>
      </c>
      <c r="F110" s="124" t="s">
        <v>752</v>
      </c>
      <c r="G110" s="111">
        <f t="shared" si="12"/>
        <v>0</v>
      </c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92">
        <f t="shared" si="13"/>
        <v>0</v>
      </c>
      <c r="AF110" s="121"/>
      <c r="AG110" s="122"/>
      <c r="AH110" s="122"/>
      <c r="AI110" s="122"/>
      <c r="AJ110" s="122"/>
      <c r="AK110" s="122"/>
      <c r="AL110" s="122"/>
      <c r="AM110" s="122"/>
      <c r="AN110" s="122"/>
      <c r="AO110" s="122"/>
      <c r="AP110" s="122"/>
      <c r="AQ110" s="122"/>
      <c r="AR110" s="122"/>
      <c r="AS110" s="170"/>
      <c r="AT110" s="122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12" t="s">
        <v>1290</v>
      </c>
      <c r="AZ110" s="170"/>
    </row>
    <row r="111" spans="1:52" x14ac:dyDescent="0.25">
      <c r="A111" s="109">
        <v>103</v>
      </c>
      <c r="B111" s="124" t="s">
        <v>89</v>
      </c>
      <c r="C111" s="124" t="s">
        <v>837</v>
      </c>
      <c r="D111" s="124"/>
      <c r="E111" s="124" t="s">
        <v>838</v>
      </c>
      <c r="F111" s="124" t="s">
        <v>753</v>
      </c>
      <c r="G111" s="111">
        <f t="shared" si="12"/>
        <v>0</v>
      </c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92">
        <f t="shared" si="13"/>
        <v>0</v>
      </c>
      <c r="AF111" s="121"/>
      <c r="AG111" s="122"/>
      <c r="AH111" s="122"/>
      <c r="AI111" s="122"/>
      <c r="AJ111" s="122"/>
      <c r="AK111" s="122"/>
      <c r="AL111" s="122"/>
      <c r="AM111" s="122"/>
      <c r="AN111" s="122"/>
      <c r="AO111" s="122"/>
      <c r="AP111" s="122"/>
      <c r="AQ111" s="122"/>
      <c r="AR111" s="122"/>
      <c r="AS111" s="170"/>
      <c r="AT111" s="122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12" t="s">
        <v>1290</v>
      </c>
      <c r="AZ111" s="170"/>
    </row>
    <row r="112" spans="1:52" x14ac:dyDescent="0.25">
      <c r="A112" s="109">
        <v>104</v>
      </c>
      <c r="B112" s="124" t="s">
        <v>89</v>
      </c>
      <c r="C112" s="124" t="s">
        <v>446</v>
      </c>
      <c r="D112" s="124"/>
      <c r="E112" s="124" t="s">
        <v>447</v>
      </c>
      <c r="F112" s="124" t="s">
        <v>752</v>
      </c>
      <c r="G112" s="111">
        <f t="shared" si="12"/>
        <v>0</v>
      </c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92">
        <f t="shared" si="13"/>
        <v>0</v>
      </c>
      <c r="AF112" s="121"/>
      <c r="AG112" s="122"/>
      <c r="AH112" s="122"/>
      <c r="AI112" s="122"/>
      <c r="AJ112" s="122"/>
      <c r="AK112" s="122"/>
      <c r="AL112" s="122"/>
      <c r="AM112" s="122"/>
      <c r="AN112" s="122"/>
      <c r="AO112" s="122"/>
      <c r="AP112" s="122"/>
      <c r="AQ112" s="122"/>
      <c r="AR112" s="122"/>
      <c r="AS112" s="170"/>
      <c r="AT112" s="122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12" t="s">
        <v>1290</v>
      </c>
      <c r="AZ112" s="170"/>
    </row>
    <row r="113" spans="1:52" x14ac:dyDescent="0.25">
      <c r="A113" s="109">
        <v>105</v>
      </c>
      <c r="B113" s="124" t="s">
        <v>89</v>
      </c>
      <c r="C113" s="124" t="s">
        <v>458</v>
      </c>
      <c r="D113" s="124"/>
      <c r="E113" s="124" t="s">
        <v>459</v>
      </c>
      <c r="F113" s="124" t="s">
        <v>752</v>
      </c>
      <c r="G113" s="111">
        <f t="shared" si="12"/>
        <v>0</v>
      </c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92">
        <f t="shared" si="13"/>
        <v>0</v>
      </c>
      <c r="AF113" s="121"/>
      <c r="AG113" s="122"/>
      <c r="AH113" s="122"/>
      <c r="AI113" s="122"/>
      <c r="AJ113" s="122"/>
      <c r="AK113" s="122"/>
      <c r="AL113" s="122"/>
      <c r="AM113" s="122"/>
      <c r="AN113" s="122"/>
      <c r="AO113" s="122"/>
      <c r="AP113" s="122"/>
      <c r="AQ113" s="122"/>
      <c r="AR113" s="122"/>
      <c r="AS113" s="170"/>
      <c r="AT113" s="122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12" t="s">
        <v>1290</v>
      </c>
      <c r="AZ113" s="170"/>
    </row>
    <row r="114" spans="1:52" x14ac:dyDescent="0.25">
      <c r="A114" s="109">
        <v>106</v>
      </c>
      <c r="B114" s="124" t="s">
        <v>89</v>
      </c>
      <c r="C114" s="124" t="s">
        <v>434</v>
      </c>
      <c r="D114" s="124"/>
      <c r="E114" s="124" t="s">
        <v>836</v>
      </c>
      <c r="F114" s="124" t="s">
        <v>752</v>
      </c>
      <c r="G114" s="111">
        <f t="shared" si="12"/>
        <v>0</v>
      </c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92">
        <f t="shared" si="13"/>
        <v>0</v>
      </c>
      <c r="AF114" s="121"/>
      <c r="AG114" s="122"/>
      <c r="AH114" s="122"/>
      <c r="AI114" s="122"/>
      <c r="AJ114" s="122"/>
      <c r="AK114" s="122"/>
      <c r="AL114" s="122"/>
      <c r="AM114" s="122"/>
      <c r="AN114" s="122"/>
      <c r="AO114" s="122"/>
      <c r="AP114" s="122"/>
      <c r="AQ114" s="122"/>
      <c r="AR114" s="122"/>
      <c r="AS114" s="170"/>
      <c r="AT114" s="122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12" t="s">
        <v>1290</v>
      </c>
      <c r="AZ114" s="170"/>
    </row>
    <row r="115" spans="1:52" x14ac:dyDescent="0.25">
      <c r="A115" s="109">
        <v>107</v>
      </c>
      <c r="B115" s="124" t="s">
        <v>89</v>
      </c>
      <c r="C115" s="124" t="s">
        <v>430</v>
      </c>
      <c r="D115" s="124"/>
      <c r="E115" s="124" t="s">
        <v>431</v>
      </c>
      <c r="F115" s="123" t="s">
        <v>752</v>
      </c>
      <c r="G115" s="111">
        <f t="shared" si="12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7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92">
        <f t="shared" si="13"/>
        <v>0</v>
      </c>
      <c r="AF115" s="121"/>
      <c r="AG115" s="122"/>
      <c r="AH115" s="122"/>
      <c r="AI115" s="122"/>
      <c r="AJ115" s="122"/>
      <c r="AK115" s="122"/>
      <c r="AL115" s="122"/>
      <c r="AM115" s="122"/>
      <c r="AN115" s="122"/>
      <c r="AO115" s="122"/>
      <c r="AP115" s="122"/>
      <c r="AQ115" s="122"/>
      <c r="AR115" s="122"/>
      <c r="AS115" s="170"/>
      <c r="AT115" s="122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12" t="s">
        <v>1290</v>
      </c>
      <c r="AZ115" s="170"/>
    </row>
    <row r="116" spans="1:52" x14ac:dyDescent="0.25">
      <c r="A116" s="109">
        <v>108</v>
      </c>
      <c r="B116" s="124" t="s">
        <v>89</v>
      </c>
      <c r="C116" s="124" t="s">
        <v>839</v>
      </c>
      <c r="D116" s="124"/>
      <c r="E116" s="124" t="s">
        <v>840</v>
      </c>
      <c r="F116" s="123" t="s">
        <v>753</v>
      </c>
      <c r="G116" s="111">
        <f t="shared" si="12"/>
        <v>0</v>
      </c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92">
        <f t="shared" si="13"/>
        <v>0</v>
      </c>
      <c r="AF116" s="121"/>
      <c r="AG116" s="122"/>
      <c r="AH116" s="122"/>
      <c r="AI116" s="122"/>
      <c r="AJ116" s="122"/>
      <c r="AK116" s="122"/>
      <c r="AL116" s="122"/>
      <c r="AM116" s="122"/>
      <c r="AN116" s="122"/>
      <c r="AO116" s="122"/>
      <c r="AP116" s="122"/>
      <c r="AQ116" s="122"/>
      <c r="AR116" s="122"/>
      <c r="AS116" s="170"/>
      <c r="AT116" s="122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12" t="s">
        <v>1290</v>
      </c>
      <c r="AZ116" s="170"/>
    </row>
    <row r="117" spans="1:52" x14ac:dyDescent="0.25">
      <c r="A117" s="109">
        <v>109</v>
      </c>
      <c r="B117" s="124" t="s">
        <v>89</v>
      </c>
      <c r="C117" s="124" t="s">
        <v>422</v>
      </c>
      <c r="D117" s="124"/>
      <c r="E117" s="124" t="s">
        <v>423</v>
      </c>
      <c r="F117" s="124" t="s">
        <v>753</v>
      </c>
      <c r="G117" s="111">
        <f t="shared" si="12"/>
        <v>0</v>
      </c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92">
        <f t="shared" si="13"/>
        <v>0</v>
      </c>
      <c r="AF117" s="121"/>
      <c r="AG117" s="122"/>
      <c r="AH117" s="122"/>
      <c r="AI117" s="122"/>
      <c r="AJ117" s="122"/>
      <c r="AK117" s="122"/>
      <c r="AL117" s="122"/>
      <c r="AM117" s="122"/>
      <c r="AN117" s="122"/>
      <c r="AO117" s="122"/>
      <c r="AP117" s="122"/>
      <c r="AQ117" s="122"/>
      <c r="AR117" s="122"/>
      <c r="AS117" s="170"/>
      <c r="AT117" s="122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12" t="s">
        <v>1290</v>
      </c>
      <c r="AZ117" s="170"/>
    </row>
    <row r="118" spans="1:52" x14ac:dyDescent="0.25">
      <c r="A118" s="109">
        <v>110</v>
      </c>
      <c r="B118" s="124" t="s">
        <v>89</v>
      </c>
      <c r="C118" s="124" t="s">
        <v>384</v>
      </c>
      <c r="D118" s="124"/>
      <c r="E118" s="124" t="s">
        <v>385</v>
      </c>
      <c r="F118" s="124" t="s">
        <v>752</v>
      </c>
      <c r="G118" s="111">
        <f t="shared" si="12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92">
        <f t="shared" si="13"/>
        <v>0</v>
      </c>
      <c r="AF118" s="121"/>
      <c r="AG118" s="122"/>
      <c r="AH118" s="122"/>
      <c r="AI118" s="122"/>
      <c r="AJ118" s="122"/>
      <c r="AK118" s="122"/>
      <c r="AL118" s="122"/>
      <c r="AM118" s="122"/>
      <c r="AN118" s="122"/>
      <c r="AO118" s="122"/>
      <c r="AP118" s="122"/>
      <c r="AQ118" s="122"/>
      <c r="AR118" s="122"/>
      <c r="AS118" s="170"/>
      <c r="AT118" s="122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12" t="s">
        <v>1290</v>
      </c>
      <c r="AZ118" s="170"/>
    </row>
    <row r="119" spans="1:52" x14ac:dyDescent="0.25">
      <c r="A119" s="109">
        <v>111</v>
      </c>
      <c r="B119" s="124" t="s">
        <v>89</v>
      </c>
      <c r="C119" s="124" t="s">
        <v>347</v>
      </c>
      <c r="D119" s="124"/>
      <c r="E119" s="124" t="s">
        <v>348</v>
      </c>
      <c r="F119" s="124" t="s">
        <v>753</v>
      </c>
      <c r="G119" s="111">
        <f t="shared" si="12"/>
        <v>0</v>
      </c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2">
        <f t="shared" si="13"/>
        <v>0</v>
      </c>
      <c r="AF119" s="138"/>
      <c r="AG119" s="122"/>
      <c r="AH119" s="122"/>
      <c r="AI119" s="122"/>
      <c r="AJ119" s="122"/>
      <c r="AK119" s="122"/>
      <c r="AL119" s="122"/>
      <c r="AM119" s="122"/>
      <c r="AN119" s="122"/>
      <c r="AO119" s="122"/>
      <c r="AP119" s="122"/>
      <c r="AQ119" s="122"/>
      <c r="AR119" s="122"/>
      <c r="AS119" s="170"/>
      <c r="AT119" s="122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12" t="s">
        <v>1291</v>
      </c>
      <c r="AZ119" s="170"/>
    </row>
    <row r="120" spans="1:52" x14ac:dyDescent="0.25">
      <c r="A120" s="109">
        <v>112</v>
      </c>
      <c r="B120" s="124" t="s">
        <v>89</v>
      </c>
      <c r="C120" s="124" t="s">
        <v>495</v>
      </c>
      <c r="D120" s="124"/>
      <c r="E120" s="124" t="s">
        <v>496</v>
      </c>
      <c r="F120" s="124" t="s">
        <v>752</v>
      </c>
      <c r="G120" s="111">
        <f t="shared" si="12"/>
        <v>0</v>
      </c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2">
        <f t="shared" si="13"/>
        <v>0</v>
      </c>
      <c r="AF120" s="138"/>
      <c r="AG120" s="122"/>
      <c r="AH120" s="122"/>
      <c r="AI120" s="122"/>
      <c r="AJ120" s="122"/>
      <c r="AK120" s="122"/>
      <c r="AL120" s="122"/>
      <c r="AM120" s="122"/>
      <c r="AN120" s="122"/>
      <c r="AO120" s="122"/>
      <c r="AP120" s="122"/>
      <c r="AQ120" s="122"/>
      <c r="AR120" s="122"/>
      <c r="AS120" s="170"/>
      <c r="AT120" s="122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12" t="s">
        <v>1290</v>
      </c>
      <c r="AZ120" s="170"/>
    </row>
    <row r="121" spans="1:52" x14ac:dyDescent="0.25">
      <c r="A121" s="109">
        <v>113</v>
      </c>
      <c r="B121" s="124" t="s">
        <v>89</v>
      </c>
      <c r="C121" s="124" t="s">
        <v>489</v>
      </c>
      <c r="D121" s="124"/>
      <c r="E121" s="124" t="s">
        <v>490</v>
      </c>
      <c r="F121" s="123" t="s">
        <v>753</v>
      </c>
      <c r="G121" s="111">
        <f t="shared" si="12"/>
        <v>0</v>
      </c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2">
        <f t="shared" si="13"/>
        <v>0</v>
      </c>
      <c r="AF121" s="122"/>
      <c r="AG121" s="122"/>
      <c r="AH121" s="122"/>
      <c r="AI121" s="122"/>
      <c r="AJ121" s="122"/>
      <c r="AK121" s="122"/>
      <c r="AL121" s="122"/>
      <c r="AM121" s="122"/>
      <c r="AN121" s="122"/>
      <c r="AO121" s="122"/>
      <c r="AP121" s="122"/>
      <c r="AQ121" s="122"/>
      <c r="AR121" s="122"/>
      <c r="AS121" s="170"/>
      <c r="AT121" s="122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12" t="s">
        <v>1290</v>
      </c>
      <c r="AZ121" s="170"/>
    </row>
    <row r="122" spans="1:52" x14ac:dyDescent="0.25">
      <c r="A122" s="109">
        <v>114</v>
      </c>
      <c r="B122" s="124" t="s">
        <v>89</v>
      </c>
      <c r="C122" s="124" t="s">
        <v>464</v>
      </c>
      <c r="D122" s="124"/>
      <c r="E122" s="124" t="s">
        <v>465</v>
      </c>
      <c r="F122" s="123" t="s">
        <v>833</v>
      </c>
      <c r="G122" s="111">
        <f t="shared" si="12"/>
        <v>0</v>
      </c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2">
        <f t="shared" si="13"/>
        <v>0</v>
      </c>
      <c r="AF122" s="137"/>
      <c r="AG122" s="122"/>
      <c r="AH122" s="122"/>
      <c r="AI122" s="122"/>
      <c r="AJ122" s="122"/>
      <c r="AK122" s="122"/>
      <c r="AL122" s="122"/>
      <c r="AM122" s="122"/>
      <c r="AN122" s="122"/>
      <c r="AO122" s="122"/>
      <c r="AP122" s="122"/>
      <c r="AQ122" s="122"/>
      <c r="AR122" s="122"/>
      <c r="AS122" s="170"/>
      <c r="AT122" s="122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Medium Risk Customer</v>
      </c>
      <c r="AY122" s="112" t="s">
        <v>1290</v>
      </c>
      <c r="AZ122" s="170"/>
    </row>
    <row r="123" spans="1:52" x14ac:dyDescent="0.25">
      <c r="A123" s="109">
        <v>115</v>
      </c>
      <c r="B123" s="124" t="s">
        <v>89</v>
      </c>
      <c r="C123" s="124" t="s">
        <v>374</v>
      </c>
      <c r="D123" s="124"/>
      <c r="E123" s="124" t="s">
        <v>375</v>
      </c>
      <c r="F123" s="123" t="s">
        <v>752</v>
      </c>
      <c r="G123" s="111">
        <f t="shared" si="12"/>
        <v>0</v>
      </c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92">
        <f t="shared" si="13"/>
        <v>0</v>
      </c>
      <c r="AF123" s="137"/>
      <c r="AG123" s="122"/>
      <c r="AH123" s="122"/>
      <c r="AI123" s="122"/>
      <c r="AJ123" s="122"/>
      <c r="AK123" s="122"/>
      <c r="AL123" s="122"/>
      <c r="AM123" s="122"/>
      <c r="AN123" s="122"/>
      <c r="AO123" s="122"/>
      <c r="AP123" s="122"/>
      <c r="AQ123" s="122"/>
      <c r="AR123" s="122"/>
      <c r="AS123" s="170"/>
      <c r="AT123" s="122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2" t="s">
        <v>1290</v>
      </c>
      <c r="AZ123" s="170"/>
    </row>
    <row r="124" spans="1:52" x14ac:dyDescent="0.25">
      <c r="A124" s="109">
        <v>116</v>
      </c>
      <c r="B124" s="124" t="s">
        <v>89</v>
      </c>
      <c r="C124" s="124" t="s">
        <v>456</v>
      </c>
      <c r="D124" s="124"/>
      <c r="E124" s="124" t="s">
        <v>457</v>
      </c>
      <c r="F124" s="124" t="s">
        <v>752</v>
      </c>
      <c r="G124" s="111">
        <f t="shared" si="12"/>
        <v>0</v>
      </c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92">
        <f t="shared" si="13"/>
        <v>0</v>
      </c>
      <c r="AF124" s="138"/>
      <c r="AG124" s="122"/>
      <c r="AH124" s="122"/>
      <c r="AI124" s="122"/>
      <c r="AJ124" s="122"/>
      <c r="AK124" s="122"/>
      <c r="AL124" s="122"/>
      <c r="AM124" s="122"/>
      <c r="AN124" s="122"/>
      <c r="AO124" s="122"/>
      <c r="AP124" s="122"/>
      <c r="AQ124" s="122"/>
      <c r="AR124" s="122"/>
      <c r="AS124" s="170"/>
      <c r="AT124" s="122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12" t="s">
        <v>1290</v>
      </c>
      <c r="AZ124" s="170"/>
    </row>
    <row r="125" spans="1:52" x14ac:dyDescent="0.25">
      <c r="A125" s="109">
        <v>117</v>
      </c>
      <c r="B125" s="124" t="s">
        <v>89</v>
      </c>
      <c r="C125" s="124" t="s">
        <v>438</v>
      </c>
      <c r="D125" s="124"/>
      <c r="E125" s="124" t="s">
        <v>439</v>
      </c>
      <c r="F125" s="123" t="s">
        <v>753</v>
      </c>
      <c r="G125" s="111">
        <f t="shared" si="12"/>
        <v>0</v>
      </c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92">
        <f t="shared" si="13"/>
        <v>0</v>
      </c>
      <c r="AF125" s="121"/>
      <c r="AG125" s="122"/>
      <c r="AH125" s="122"/>
      <c r="AI125" s="122"/>
      <c r="AJ125" s="122"/>
      <c r="AK125" s="122"/>
      <c r="AL125" s="122"/>
      <c r="AM125" s="122"/>
      <c r="AN125" s="122"/>
      <c r="AO125" s="122"/>
      <c r="AP125" s="122"/>
      <c r="AQ125" s="122"/>
      <c r="AR125" s="122"/>
      <c r="AS125" s="170"/>
      <c r="AT125" s="122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2" t="s">
        <v>1290</v>
      </c>
      <c r="AZ125" s="170"/>
    </row>
    <row r="126" spans="1:52" ht="14.25" customHeight="1" x14ac:dyDescent="0.25">
      <c r="A126" s="109">
        <v>118</v>
      </c>
      <c r="B126" s="124" t="s">
        <v>89</v>
      </c>
      <c r="C126" s="124" t="s">
        <v>1332</v>
      </c>
      <c r="D126" s="124"/>
      <c r="E126" s="124" t="s">
        <v>1333</v>
      </c>
      <c r="F126" s="124" t="s">
        <v>1334</v>
      </c>
      <c r="G126" s="111">
        <f t="shared" si="12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2">
        <f t="shared" si="13"/>
        <v>0</v>
      </c>
      <c r="AF126" s="137"/>
      <c r="AG126" s="122"/>
      <c r="AH126" s="122"/>
      <c r="AI126" s="122"/>
      <c r="AJ126" s="122"/>
      <c r="AK126" s="122"/>
      <c r="AL126" s="122"/>
      <c r="AM126" s="122"/>
      <c r="AN126" s="122"/>
      <c r="AO126" s="122"/>
      <c r="AP126" s="122"/>
      <c r="AQ126" s="122"/>
      <c r="AR126" s="122"/>
      <c r="AS126" s="170"/>
      <c r="AT126" s="122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2" t="s">
        <v>1290</v>
      </c>
      <c r="AZ126" s="170"/>
    </row>
    <row r="127" spans="1:52" x14ac:dyDescent="0.25">
      <c r="A127" s="109">
        <v>119</v>
      </c>
      <c r="B127" s="124" t="s">
        <v>89</v>
      </c>
      <c r="C127" s="124" t="s">
        <v>1335</v>
      </c>
      <c r="D127" s="124"/>
      <c r="E127" s="124" t="s">
        <v>1336</v>
      </c>
      <c r="F127" s="124" t="s">
        <v>1334</v>
      </c>
      <c r="G127" s="111">
        <f t="shared" si="12"/>
        <v>0</v>
      </c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92">
        <f t="shared" si="13"/>
        <v>0</v>
      </c>
      <c r="AF127" s="137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70"/>
      <c r="AT127" s="138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4"/>
        <v>0</v>
      </c>
      <c r="AW127" s="93" t="str">
        <f t="shared" si="15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38" t="s">
        <v>1290</v>
      </c>
      <c r="AZ127" s="170"/>
    </row>
    <row r="128" spans="1:52" x14ac:dyDescent="0.25">
      <c r="A128" s="109">
        <v>120</v>
      </c>
      <c r="B128" s="124" t="s">
        <v>89</v>
      </c>
      <c r="C128" s="124" t="s">
        <v>1337</v>
      </c>
      <c r="D128" s="124"/>
      <c r="E128" s="124" t="s">
        <v>1338</v>
      </c>
      <c r="F128" s="123" t="s">
        <v>1334</v>
      </c>
      <c r="G128" s="111">
        <f t="shared" ref="G128:G143" si="16">SUM(H128:AB128)</f>
        <v>0</v>
      </c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92">
        <f t="shared" ref="AE128:AE143" si="17">SUM(AF128:AT128)</f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ref="AV128:AV143" si="18">AC128*0.35</f>
        <v>0</v>
      </c>
      <c r="AW128" s="93" t="str">
        <f t="shared" ref="AW128:AW143" si="19">IF(AU128&gt;AV128,"Credit is above Limit. Requires HOTM approval",IF(AU128=0," ",IF(AV128&gt;=AU128,"Credit is within Limit","CheckInput")))</f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38" t="s">
        <v>1290</v>
      </c>
      <c r="AZ128" s="170"/>
    </row>
    <row r="129" spans="1:52" ht="14.25" customHeight="1" x14ac:dyDescent="0.25">
      <c r="A129" s="109">
        <v>121</v>
      </c>
      <c r="B129" s="217" t="s">
        <v>21</v>
      </c>
      <c r="C129" s="217" t="s">
        <v>1630</v>
      </c>
      <c r="D129" s="217"/>
      <c r="E129" s="217" t="s">
        <v>1635</v>
      </c>
      <c r="F129" s="217" t="s">
        <v>753</v>
      </c>
      <c r="G129" s="111">
        <f t="shared" si="16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92">
        <f t="shared" si="17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8"/>
        <v>0</v>
      </c>
      <c r="AW129" s="93" t="str">
        <f t="shared" si="19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70"/>
      <c r="AZ129" s="170"/>
    </row>
    <row r="130" spans="1:52" x14ac:dyDescent="0.25">
      <c r="A130" s="109">
        <v>122</v>
      </c>
      <c r="B130" s="217" t="s">
        <v>1631</v>
      </c>
      <c r="C130" s="217" t="s">
        <v>1584</v>
      </c>
      <c r="D130" s="217"/>
      <c r="E130" s="217" t="s">
        <v>1585</v>
      </c>
      <c r="F130" s="217" t="s">
        <v>752</v>
      </c>
      <c r="G130" s="111">
        <f t="shared" si="16"/>
        <v>0</v>
      </c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92">
        <f t="shared" si="17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8"/>
        <v>0</v>
      </c>
      <c r="AW130" s="93" t="str">
        <f t="shared" si="19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/>
      <c r="AZ130" s="170"/>
    </row>
    <row r="131" spans="1:52" x14ac:dyDescent="0.25">
      <c r="A131" s="109">
        <v>123</v>
      </c>
      <c r="B131" s="217" t="s">
        <v>1631</v>
      </c>
      <c r="C131" s="217" t="s">
        <v>1532</v>
      </c>
      <c r="D131" s="217"/>
      <c r="E131" s="217" t="s">
        <v>1533</v>
      </c>
      <c r="F131" s="123" t="s">
        <v>752</v>
      </c>
      <c r="G131" s="111">
        <f t="shared" si="16"/>
        <v>0</v>
      </c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92">
        <f t="shared" si="17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8"/>
        <v>0</v>
      </c>
      <c r="AW131" s="93" t="str">
        <f t="shared" si="19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/>
      <c r="AZ131" s="170"/>
    </row>
    <row r="132" spans="1:52" ht="14.25" customHeight="1" x14ac:dyDescent="0.25">
      <c r="A132" s="109">
        <v>124</v>
      </c>
      <c r="B132" s="217" t="s">
        <v>1631</v>
      </c>
      <c r="C132" s="217" t="s">
        <v>1586</v>
      </c>
      <c r="D132" s="217"/>
      <c r="E132" s="217" t="s">
        <v>1587</v>
      </c>
      <c r="F132" s="217" t="s">
        <v>1636</v>
      </c>
      <c r="G132" s="111">
        <f t="shared" si="16"/>
        <v>0</v>
      </c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92">
        <f t="shared" si="17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8"/>
        <v>0</v>
      </c>
      <c r="AW132" s="93" t="str">
        <f t="shared" si="19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70"/>
      <c r="AZ132" s="170"/>
    </row>
    <row r="133" spans="1:52" x14ac:dyDescent="0.25">
      <c r="A133" s="109">
        <v>125</v>
      </c>
      <c r="B133" s="217" t="s">
        <v>1631</v>
      </c>
      <c r="C133" s="217" t="s">
        <v>1632</v>
      </c>
      <c r="D133" s="217"/>
      <c r="E133" s="217" t="s">
        <v>1637</v>
      </c>
      <c r="F133" s="217" t="s">
        <v>1636</v>
      </c>
      <c r="G133" s="111">
        <f t="shared" si="16"/>
        <v>0</v>
      </c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92">
        <f t="shared" si="17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8"/>
        <v>0</v>
      </c>
      <c r="AW133" s="93" t="str">
        <f t="shared" si="19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/>
      <c r="AZ133" s="170"/>
    </row>
    <row r="134" spans="1:52" x14ac:dyDescent="0.25">
      <c r="A134" s="109">
        <v>126</v>
      </c>
      <c r="B134" s="217" t="s">
        <v>1475</v>
      </c>
      <c r="C134" s="217" t="s">
        <v>505</v>
      </c>
      <c r="D134" s="217"/>
      <c r="E134" s="217" t="s">
        <v>1638</v>
      </c>
      <c r="F134" s="123" t="s">
        <v>1636</v>
      </c>
      <c r="G134" s="111">
        <f t="shared" si="16"/>
        <v>0</v>
      </c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92">
        <f t="shared" si="17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8"/>
        <v>0</v>
      </c>
      <c r="AW134" s="93" t="str">
        <f t="shared" si="19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Medium Risk Customer</v>
      </c>
      <c r="AY134" s="170"/>
      <c r="AZ134" s="170"/>
    </row>
    <row r="135" spans="1:52" ht="14.25" customHeight="1" x14ac:dyDescent="0.25">
      <c r="A135" s="109">
        <v>127</v>
      </c>
      <c r="B135" s="217" t="s">
        <v>1475</v>
      </c>
      <c r="C135" s="217" t="s">
        <v>1616</v>
      </c>
      <c r="D135" s="217"/>
      <c r="E135" s="217" t="s">
        <v>1620</v>
      </c>
      <c r="F135" s="217" t="s">
        <v>1636</v>
      </c>
      <c r="G135" s="111">
        <f t="shared" si="16"/>
        <v>0</v>
      </c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92">
        <f t="shared" si="17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8"/>
        <v>0</v>
      </c>
      <c r="AW135" s="93" t="str">
        <f t="shared" si="19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High Risk Customer</v>
      </c>
      <c r="AY135" s="170"/>
      <c r="AZ135" s="170"/>
    </row>
    <row r="136" spans="1:52" x14ac:dyDescent="0.25">
      <c r="A136" s="109">
        <v>128</v>
      </c>
      <c r="B136" s="217" t="s">
        <v>89</v>
      </c>
      <c r="C136" s="217" t="s">
        <v>1633</v>
      </c>
      <c r="D136" s="217"/>
      <c r="E136" s="217" t="s">
        <v>1639</v>
      </c>
      <c r="F136" s="217" t="s">
        <v>1636</v>
      </c>
      <c r="G136" s="111">
        <f t="shared" si="16"/>
        <v>0</v>
      </c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92">
        <f t="shared" si="17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8"/>
        <v>0</v>
      </c>
      <c r="AW136" s="93" t="str">
        <f t="shared" si="19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/>
      <c r="AZ136" s="170"/>
    </row>
    <row r="137" spans="1:52" x14ac:dyDescent="0.25">
      <c r="A137" s="109">
        <v>129</v>
      </c>
      <c r="B137" s="217" t="s">
        <v>20</v>
      </c>
      <c r="C137" s="217" t="s">
        <v>1625</v>
      </c>
      <c r="D137" s="217"/>
      <c r="E137" s="217" t="s">
        <v>496</v>
      </c>
      <c r="F137" s="123" t="s">
        <v>752</v>
      </c>
      <c r="G137" s="111">
        <f t="shared" si="16"/>
        <v>0</v>
      </c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92">
        <f t="shared" si="17"/>
        <v>0</v>
      </c>
      <c r="AF137" s="169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8"/>
        <v>0</v>
      </c>
      <c r="AW137" s="93" t="str">
        <f t="shared" si="19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70"/>
      <c r="AZ137" s="170"/>
    </row>
    <row r="138" spans="1:52" ht="14.25" customHeight="1" x14ac:dyDescent="0.25">
      <c r="A138" s="109">
        <v>130</v>
      </c>
      <c r="B138" s="217" t="s">
        <v>19</v>
      </c>
      <c r="C138" s="217" t="s">
        <v>1557</v>
      </c>
      <c r="D138" s="217"/>
      <c r="E138" s="217" t="s">
        <v>1640</v>
      </c>
      <c r="F138" s="217" t="s">
        <v>1641</v>
      </c>
      <c r="G138" s="111">
        <f t="shared" si="16"/>
        <v>0</v>
      </c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92">
        <f t="shared" si="17"/>
        <v>0</v>
      </c>
      <c r="AF138" s="169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8"/>
        <v>0</v>
      </c>
      <c r="AW138" s="93" t="str">
        <f t="shared" si="19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Medium Risk Customer</v>
      </c>
      <c r="AY138" s="170"/>
      <c r="AZ138" s="170"/>
    </row>
    <row r="139" spans="1:52" x14ac:dyDescent="0.25">
      <c r="A139" s="109">
        <v>131</v>
      </c>
      <c r="B139" s="217" t="s">
        <v>19</v>
      </c>
      <c r="C139" s="217" t="s">
        <v>1555</v>
      </c>
      <c r="D139" s="217"/>
      <c r="E139" s="217" t="s">
        <v>1642</v>
      </c>
      <c r="F139" s="217" t="s">
        <v>1641</v>
      </c>
      <c r="G139" s="111">
        <f t="shared" si="16"/>
        <v>0</v>
      </c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92">
        <f t="shared" si="17"/>
        <v>0</v>
      </c>
      <c r="AF139" s="169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18"/>
        <v>0</v>
      </c>
      <c r="AW139" s="93" t="str">
        <f t="shared" si="19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70"/>
      <c r="AZ139" s="170"/>
    </row>
    <row r="140" spans="1:52" x14ac:dyDescent="0.25">
      <c r="A140" s="109">
        <v>132</v>
      </c>
      <c r="B140" s="217" t="s">
        <v>19</v>
      </c>
      <c r="C140" s="217" t="s">
        <v>1634</v>
      </c>
      <c r="D140" s="217"/>
      <c r="E140" s="217" t="s">
        <v>1643</v>
      </c>
      <c r="F140" s="123" t="s">
        <v>1641</v>
      </c>
      <c r="G140" s="111">
        <f t="shared" si="16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92">
        <f t="shared" si="17"/>
        <v>0</v>
      </c>
      <c r="AF140" s="169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18"/>
        <v>0</v>
      </c>
      <c r="AW140" s="93" t="str">
        <f t="shared" si="19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/>
      <c r="AZ140" s="170"/>
    </row>
    <row r="141" spans="1:52" ht="14.25" customHeight="1" x14ac:dyDescent="0.25">
      <c r="A141" s="109">
        <v>133</v>
      </c>
      <c r="B141" s="217" t="s">
        <v>19</v>
      </c>
      <c r="C141" s="217" t="s">
        <v>1553</v>
      </c>
      <c r="D141" s="217"/>
      <c r="E141" s="217" t="s">
        <v>1644</v>
      </c>
      <c r="F141" s="217" t="s">
        <v>1100</v>
      </c>
      <c r="G141" s="111">
        <f t="shared" si="16"/>
        <v>0</v>
      </c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92">
        <f t="shared" si="17"/>
        <v>0</v>
      </c>
      <c r="AF141" s="169"/>
      <c r="AG141" s="170"/>
      <c r="AH141" s="170"/>
      <c r="AI141" s="170"/>
      <c r="AJ141" s="170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18"/>
        <v>0</v>
      </c>
      <c r="AW141" s="93" t="str">
        <f t="shared" si="19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/>
      <c r="AZ141" s="170"/>
    </row>
    <row r="142" spans="1:52" x14ac:dyDescent="0.25">
      <c r="A142" s="109">
        <v>134</v>
      </c>
      <c r="B142" s="217" t="s">
        <v>19</v>
      </c>
      <c r="C142" s="217" t="s">
        <v>1588</v>
      </c>
      <c r="D142" s="217"/>
      <c r="E142" s="217" t="s">
        <v>1589</v>
      </c>
      <c r="F142" s="217" t="s">
        <v>753</v>
      </c>
      <c r="G142" s="111">
        <f t="shared" si="16"/>
        <v>0</v>
      </c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92">
        <f t="shared" si="17"/>
        <v>0</v>
      </c>
      <c r="AF142" s="169"/>
      <c r="AG142" s="170"/>
      <c r="AH142" s="170"/>
      <c r="AI142" s="170"/>
      <c r="AJ142" s="170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18"/>
        <v>0</v>
      </c>
      <c r="AW142" s="93" t="str">
        <f t="shared" si="19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/>
      <c r="AZ142" s="170"/>
    </row>
    <row r="143" spans="1:52" x14ac:dyDescent="0.25">
      <c r="A143" s="109">
        <v>135</v>
      </c>
      <c r="B143" s="217" t="s">
        <v>19</v>
      </c>
      <c r="C143" s="217" t="s">
        <v>1534</v>
      </c>
      <c r="D143" s="217"/>
      <c r="E143" s="217" t="s">
        <v>1535</v>
      </c>
      <c r="F143" s="123" t="s">
        <v>753</v>
      </c>
      <c r="G143" s="111">
        <f t="shared" si="16"/>
        <v>0</v>
      </c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92">
        <f t="shared" si="17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18"/>
        <v>0</v>
      </c>
      <c r="AW143" s="93" t="str">
        <f t="shared" si="19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/>
      <c r="AZ143" s="170"/>
    </row>
  </sheetData>
  <sheetProtection algorithmName="SHA-512" hashValue="L5t6491StFrpFgUKW9qyGPyr2ABDvpC2o2jJ/HbPo5/f2SbXXexbslgxIrN2NNVNd//u7S8sb8RDsttdB55bYQ==" saltValue="4j1QizUz9tm824cb7DfVVA==" spinCount="100000"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X8" xr:uid="{96F0989B-0DC7-451E-BB1F-B2613CBCA510}"/>
  <mergeCells count="3">
    <mergeCell ref="B4:E5"/>
    <mergeCell ref="H4:AC5"/>
    <mergeCell ref="AE4:AX5"/>
  </mergeCells>
  <conditionalFormatting sqref="AY1:AY3 AY7 AW144:AW1048576 AW101:AW114 AW8:AW99">
    <cfRule type="cellIs" dxfId="146" priority="62" operator="equal">
      <formula>"Credit is above Limit. Requires HOTM approval"</formula>
    </cfRule>
    <cfRule type="cellIs" dxfId="145" priority="63" operator="equal">
      <formula>"Credit is within limit"</formula>
    </cfRule>
  </conditionalFormatting>
  <conditionalFormatting sqref="AX8">
    <cfRule type="cellIs" dxfId="144" priority="59" operator="equal">
      <formula>"Credit is above Limit. Requires HOTM approval"</formula>
    </cfRule>
    <cfRule type="cellIs" dxfId="143" priority="60" operator="equal">
      <formula>"Credit is within limit"</formula>
    </cfRule>
  </conditionalFormatting>
  <conditionalFormatting sqref="AW115:AW124">
    <cfRule type="cellIs" dxfId="142" priority="39" operator="equal">
      <formula>"Credit is above Limit. Requires HOTM approval"</formula>
    </cfRule>
    <cfRule type="cellIs" dxfId="141" priority="40" operator="equal">
      <formula>"Credit is within limit"</formula>
    </cfRule>
  </conditionalFormatting>
  <conditionalFormatting sqref="F2">
    <cfRule type="cellIs" dxfId="140" priority="34" operator="greaterThan">
      <formula>$F$1</formula>
    </cfRule>
  </conditionalFormatting>
  <conditionalFormatting sqref="AW100">
    <cfRule type="cellIs" dxfId="139" priority="26" operator="equal">
      <formula>"Credit is above Limit. Requires HOTM approval"</formula>
    </cfRule>
    <cfRule type="cellIs" dxfId="138" priority="27" operator="equal">
      <formula>"Credit is within limit"</formula>
    </cfRule>
  </conditionalFormatting>
  <conditionalFormatting sqref="AW125:AW126 AW128 AW130 AW132 AW134 AW136 AW138 AW140 AW142">
    <cfRule type="cellIs" dxfId="137" priority="21" operator="equal">
      <formula>"Credit is above Limit. Requires HOTM approval"</formula>
    </cfRule>
    <cfRule type="cellIs" dxfId="136" priority="22" operator="equal">
      <formula>"Credit is within limit"</formula>
    </cfRule>
  </conditionalFormatting>
  <conditionalFormatting sqref="AW127 AW129 AW131 AW133 AW135 AW137 AW139 AW141 AW143">
    <cfRule type="cellIs" dxfId="135" priority="16" operator="equal">
      <formula>"Credit is above Limit. Requires HOTM approval"</formula>
    </cfRule>
    <cfRule type="cellIs" dxfId="134" priority="17" operator="equal">
      <formula>"Credit is within limit"</formula>
    </cfRule>
  </conditionalFormatting>
  <conditionalFormatting sqref="AZ1:AZ3 AZ7">
    <cfRule type="cellIs" dxfId="133" priority="11" operator="equal">
      <formula>"Credit is above Limit. Requires HOTM approval"</formula>
    </cfRule>
    <cfRule type="cellIs" dxfId="132" priority="1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2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1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 AX128 AX130 AX132 AX134 AX136 AX138 AX140 AX142</xm:sqref>
        </x14:conditionalFormatting>
        <x14:conditionalFormatting xmlns:xm="http://schemas.microsoft.com/office/excel/2006/main">
          <x14:cfRule type="cellIs" priority="1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 AX129 AX131 AX133 AX135 AX137 AX139 AX141 AX143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zoomScale="84" zoomScaleNormal="84" workbookViewId="0">
      <pane xSplit="7" ySplit="8" topLeftCell="AQ9" activePane="bottomRight" state="frozen"/>
      <selection pane="topRight" activeCell="H1" sqref="H1"/>
      <selection pane="bottomLeft" activeCell="A9" sqref="A9"/>
      <selection pane="bottomRight" activeCell="E19" sqref="E19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28515625" style="3" bestFit="1" customWidth="1"/>
    <col min="4" max="4" width="26.42578125" style="3" hidden="1" customWidth="1"/>
    <col min="5" max="5" width="34" style="3" customWidth="1"/>
    <col min="6" max="6" width="18.42578125" style="3" customWidth="1"/>
    <col min="7" max="7" width="11.5703125" style="3" customWidth="1"/>
    <col min="8" max="8" width="17.5703125" style="3" bestFit="1" customWidth="1" outlineLevel="1"/>
    <col min="9" max="9" width="14.42578125" style="3" customWidth="1" outlineLevel="1"/>
    <col min="10" max="10" width="10.42578125" style="3" customWidth="1" outlineLevel="1"/>
    <col min="11" max="11" width="9.5703125" style="3" customWidth="1" outlineLevel="1"/>
    <col min="12" max="12" width="13" style="3" customWidth="1" outlineLevel="1"/>
    <col min="13" max="13" width="11.42578125" style="3" customWidth="1" outlineLevel="1"/>
    <col min="14" max="15" width="10.42578125" style="3" customWidth="1" outlineLevel="1"/>
    <col min="16" max="16" width="13.42578125" style="3" customWidth="1" outlineLevel="1"/>
    <col min="17" max="17" width="11.5703125" style="3" bestFit="1" customWidth="1" outlineLevel="1"/>
    <col min="18" max="18" width="9.5703125" style="3" customWidth="1" outlineLevel="1"/>
    <col min="19" max="19" width="9.85546875" style="3" customWidth="1" outlineLevel="1"/>
    <col min="20" max="20" width="12.42578125" style="3" customWidth="1" outlineLevel="1"/>
    <col min="21" max="21" width="11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10.285156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0" style="3" hidden="1" customWidth="1"/>
    <col min="52" max="52" width="10.5703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Allocation'!G18</f>
        <v>182675657.21080142</v>
      </c>
      <c r="H1" s="77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</row>
    <row r="6" spans="1:52" ht="15.75" hidden="1" customHeight="1" x14ac:dyDescent="0.35">
      <c r="B6" s="75"/>
      <c r="C6" s="75"/>
      <c r="D6" s="75"/>
      <c r="E6" s="7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222"/>
      <c r="AT6" s="76"/>
      <c r="AU6" s="76"/>
      <c r="AV6" s="76"/>
      <c r="AW6" s="76"/>
      <c r="AX6" s="76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3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70" t="s">
        <v>1286</v>
      </c>
      <c r="AZ9" s="170"/>
    </row>
    <row r="10" spans="1:52" x14ac:dyDescent="0.25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0</v>
      </c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71"/>
      <c r="T10" s="139"/>
      <c r="U10" s="139"/>
      <c r="V10" s="139"/>
      <c r="W10" s="139"/>
      <c r="X10" s="139"/>
      <c r="Y10" s="139"/>
      <c r="Z10" s="139"/>
      <c r="AA10" s="139"/>
      <c r="AB10" s="13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7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70" t="s">
        <v>1286</v>
      </c>
      <c r="AZ10" s="170"/>
    </row>
    <row r="11" spans="1:52" x14ac:dyDescent="0.25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0</v>
      </c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71"/>
      <c r="T11" s="139"/>
      <c r="U11" s="139"/>
      <c r="V11" s="139"/>
      <c r="W11" s="139"/>
      <c r="X11" s="139"/>
      <c r="Y11" s="139"/>
      <c r="Z11" s="139"/>
      <c r="AA11" s="139"/>
      <c r="AB11" s="13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7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70" t="s">
        <v>1286</v>
      </c>
      <c r="AZ11" s="170"/>
    </row>
    <row r="12" spans="1:52" x14ac:dyDescent="0.25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71"/>
      <c r="T12" s="139"/>
      <c r="U12" s="139"/>
      <c r="V12" s="139"/>
      <c r="W12" s="139"/>
      <c r="X12" s="139"/>
      <c r="Y12" s="139"/>
      <c r="Z12" s="139"/>
      <c r="AA12" s="139"/>
      <c r="AB12" s="13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7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70" t="s">
        <v>1286</v>
      </c>
      <c r="AZ12" s="170"/>
    </row>
    <row r="13" spans="1:52" x14ac:dyDescent="0.25">
      <c r="A13" s="25">
        <v>6</v>
      </c>
      <c r="B13" s="25" t="s">
        <v>11</v>
      </c>
      <c r="C13" s="25" t="s">
        <v>120</v>
      </c>
      <c r="D13" s="25"/>
      <c r="E13" s="109" t="s">
        <v>121</v>
      </c>
      <c r="F13" s="25" t="s">
        <v>833</v>
      </c>
      <c r="G13" s="22">
        <f t="shared" si="0"/>
        <v>0</v>
      </c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71"/>
      <c r="T13" s="139"/>
      <c r="U13" s="139"/>
      <c r="V13" s="139"/>
      <c r="W13" s="139"/>
      <c r="X13" s="139"/>
      <c r="Y13" s="139"/>
      <c r="Z13" s="139"/>
      <c r="AA13" s="139"/>
      <c r="AB13" s="13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7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70" t="s">
        <v>1286</v>
      </c>
      <c r="AZ13" s="170"/>
    </row>
    <row r="14" spans="1:52" x14ac:dyDescent="0.25">
      <c r="A14" s="25">
        <v>7</v>
      </c>
      <c r="B14" s="25" t="s">
        <v>11</v>
      </c>
      <c r="C14" s="25" t="s">
        <v>122</v>
      </c>
      <c r="D14" s="25"/>
      <c r="E14" s="109" t="s">
        <v>123</v>
      </c>
      <c r="F14" s="25" t="s">
        <v>752</v>
      </c>
      <c r="G14" s="22">
        <f t="shared" si="0"/>
        <v>0</v>
      </c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71"/>
      <c r="T14" s="139"/>
      <c r="U14" s="139"/>
      <c r="V14" s="139"/>
      <c r="W14" s="139"/>
      <c r="X14" s="139"/>
      <c r="Y14" s="139"/>
      <c r="Z14" s="139"/>
      <c r="AA14" s="139"/>
      <c r="AB14" s="13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7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70" t="s">
        <v>1286</v>
      </c>
      <c r="AZ14" s="170"/>
    </row>
    <row r="15" spans="1:52" x14ac:dyDescent="0.25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0</v>
      </c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71"/>
      <c r="T15" s="139"/>
      <c r="U15" s="139"/>
      <c r="V15" s="139"/>
      <c r="W15" s="139"/>
      <c r="X15" s="139"/>
      <c r="Y15" s="139"/>
      <c r="Z15" s="139"/>
      <c r="AA15" s="139"/>
      <c r="AB15" s="13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7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High Risk Customer</v>
      </c>
      <c r="AY15" s="170" t="s">
        <v>1286</v>
      </c>
      <c r="AZ15" s="170"/>
    </row>
    <row r="16" spans="1:52" x14ac:dyDescent="0.25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71"/>
      <c r="T16" s="139"/>
      <c r="U16" s="139"/>
      <c r="V16" s="139"/>
      <c r="W16" s="139"/>
      <c r="X16" s="139"/>
      <c r="Y16" s="139"/>
      <c r="Z16" s="139"/>
      <c r="AA16" s="139"/>
      <c r="AB16" s="13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7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70" t="s">
        <v>1286</v>
      </c>
      <c r="AZ16" s="170"/>
    </row>
    <row r="17" spans="1:52" x14ac:dyDescent="0.25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0</v>
      </c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71"/>
      <c r="T17" s="139"/>
      <c r="U17" s="139"/>
      <c r="V17" s="139"/>
      <c r="W17" s="139"/>
      <c r="X17" s="139"/>
      <c r="Y17" s="139"/>
      <c r="Z17" s="139"/>
      <c r="AA17" s="139"/>
      <c r="AB17" s="13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7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70" t="s">
        <v>1286</v>
      </c>
      <c r="AZ17" s="170"/>
    </row>
    <row r="18" spans="1:52" x14ac:dyDescent="0.25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0</v>
      </c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72"/>
      <c r="T18" s="140"/>
      <c r="U18" s="140"/>
      <c r="V18" s="140"/>
      <c r="W18" s="140"/>
      <c r="X18" s="140"/>
      <c r="Y18" s="140"/>
      <c r="Z18" s="140"/>
      <c r="AA18" s="140"/>
      <c r="AB18" s="140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7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70" t="s">
        <v>1286</v>
      </c>
      <c r="AZ18" s="170"/>
    </row>
    <row r="19" spans="1:52" x14ac:dyDescent="0.25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0</v>
      </c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71"/>
      <c r="T19" s="139"/>
      <c r="U19" s="139"/>
      <c r="V19" s="139"/>
      <c r="W19" s="139"/>
      <c r="X19" s="139"/>
      <c r="Y19" s="139"/>
      <c r="Z19" s="139"/>
      <c r="AA19" s="139"/>
      <c r="AB19" s="13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7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70" t="s">
        <v>1286</v>
      </c>
      <c r="AZ19" s="170"/>
    </row>
    <row r="20" spans="1:52" x14ac:dyDescent="0.25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0</v>
      </c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71"/>
      <c r="T20" s="139"/>
      <c r="U20" s="139"/>
      <c r="V20" s="139"/>
      <c r="W20" s="139"/>
      <c r="X20" s="139"/>
      <c r="Y20" s="139"/>
      <c r="Z20" s="139"/>
      <c r="AA20" s="139"/>
      <c r="AB20" s="13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7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70" t="s">
        <v>1286</v>
      </c>
      <c r="AZ20" s="170"/>
    </row>
    <row r="21" spans="1:52" x14ac:dyDescent="0.25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0</v>
      </c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71"/>
      <c r="T21" s="139"/>
      <c r="U21" s="139"/>
      <c r="V21" s="139"/>
      <c r="W21" s="139"/>
      <c r="X21" s="139"/>
      <c r="Y21" s="139"/>
      <c r="Z21" s="139"/>
      <c r="AA21" s="139"/>
      <c r="AB21" s="13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7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70" t="s">
        <v>1286</v>
      </c>
      <c r="AZ21" s="170"/>
    </row>
    <row r="22" spans="1:52" x14ac:dyDescent="0.25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71"/>
      <c r="T22" s="139"/>
      <c r="U22" s="139"/>
      <c r="V22" s="139"/>
      <c r="W22" s="139"/>
      <c r="X22" s="139"/>
      <c r="Y22" s="139"/>
      <c r="Z22" s="139"/>
      <c r="AA22" s="139"/>
      <c r="AB22" s="13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7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High Risk Customer</v>
      </c>
      <c r="AY22" s="170" t="s">
        <v>1286</v>
      </c>
      <c r="AZ22" s="170"/>
    </row>
    <row r="23" spans="1:52" x14ac:dyDescent="0.25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0</v>
      </c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71"/>
      <c r="T23" s="139"/>
      <c r="U23" s="139"/>
      <c r="V23" s="139"/>
      <c r="W23" s="139"/>
      <c r="X23" s="139"/>
      <c r="Y23" s="139"/>
      <c r="Z23" s="139"/>
      <c r="AA23" s="139"/>
      <c r="AB23" s="13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7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70" t="s">
        <v>1286</v>
      </c>
      <c r="AZ23" s="170"/>
    </row>
    <row r="24" spans="1:52" x14ac:dyDescent="0.25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71"/>
      <c r="T24" s="139"/>
      <c r="U24" s="139"/>
      <c r="V24" s="139"/>
      <c r="W24" s="139"/>
      <c r="X24" s="139"/>
      <c r="Y24" s="139"/>
      <c r="Z24" s="139"/>
      <c r="AA24" s="139"/>
      <c r="AB24" s="13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7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70" t="s">
        <v>1286</v>
      </c>
      <c r="AZ24" s="170"/>
    </row>
    <row r="25" spans="1:52" x14ac:dyDescent="0.25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09" t="s">
        <v>753</v>
      </c>
      <c r="G25" s="22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40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70" t="s">
        <v>1286</v>
      </c>
      <c r="AZ25" s="170"/>
    </row>
    <row r="26" spans="1:52" x14ac:dyDescent="0.25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0</v>
      </c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42"/>
      <c r="Z26" s="142"/>
      <c r="AA26" s="142"/>
      <c r="AB26" s="144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70" t="s">
        <v>1286</v>
      </c>
      <c r="AZ26" s="170"/>
    </row>
    <row r="27" spans="1:52" x14ac:dyDescent="0.25">
      <c r="A27" s="25">
        <v>20</v>
      </c>
      <c r="B27" s="109" t="s">
        <v>17</v>
      </c>
      <c r="C27" s="109" t="s">
        <v>712</v>
      </c>
      <c r="D27" s="109"/>
      <c r="E27" s="109" t="s">
        <v>762</v>
      </c>
      <c r="F27" s="109" t="s">
        <v>752</v>
      </c>
      <c r="G27" s="22">
        <f t="shared" si="0"/>
        <v>0</v>
      </c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171"/>
      <c r="S27" s="171"/>
      <c r="T27" s="205"/>
      <c r="U27" s="205"/>
      <c r="V27" s="205"/>
      <c r="W27" s="205"/>
      <c r="X27" s="171"/>
      <c r="Y27" s="144"/>
      <c r="Z27" s="144"/>
      <c r="AA27" s="144"/>
      <c r="AB27" s="144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70" t="s">
        <v>1286</v>
      </c>
      <c r="AZ27" s="170"/>
    </row>
    <row r="28" spans="1:52" x14ac:dyDescent="0.25">
      <c r="A28" s="25">
        <v>21</v>
      </c>
      <c r="B28" s="109" t="s">
        <v>17</v>
      </c>
      <c r="C28" s="109" t="s">
        <v>706</v>
      </c>
      <c r="D28" s="109"/>
      <c r="E28" s="109" t="s">
        <v>761</v>
      </c>
      <c r="F28" s="109" t="s">
        <v>753</v>
      </c>
      <c r="G28" s="22">
        <f t="shared" si="0"/>
        <v>0</v>
      </c>
      <c r="H28" s="171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44"/>
      <c r="Z28" s="144"/>
      <c r="AA28" s="144"/>
      <c r="AB28" s="141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70" t="s">
        <v>1286</v>
      </c>
      <c r="AZ28" s="170"/>
    </row>
    <row r="29" spans="1:52" x14ac:dyDescent="0.25">
      <c r="A29" s="25">
        <v>22</v>
      </c>
      <c r="B29" s="109" t="s">
        <v>17</v>
      </c>
      <c r="C29" s="109" t="s">
        <v>694</v>
      </c>
      <c r="D29" s="109"/>
      <c r="E29" s="109" t="s">
        <v>695</v>
      </c>
      <c r="F29" s="109" t="s">
        <v>752</v>
      </c>
      <c r="G29" s="22">
        <f t="shared" si="0"/>
        <v>0</v>
      </c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44"/>
      <c r="Z29" s="144"/>
      <c r="AA29" s="144"/>
      <c r="AB29" s="144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70" t="s">
        <v>1286</v>
      </c>
      <c r="AZ29" s="170"/>
    </row>
    <row r="30" spans="1:52" x14ac:dyDescent="0.25">
      <c r="A30" s="25">
        <v>23</v>
      </c>
      <c r="B30" s="109" t="s">
        <v>17</v>
      </c>
      <c r="C30" s="109" t="s">
        <v>692</v>
      </c>
      <c r="D30" s="109"/>
      <c r="E30" s="109" t="s">
        <v>693</v>
      </c>
      <c r="F30" s="109" t="s">
        <v>753</v>
      </c>
      <c r="G30" s="22">
        <f t="shared" si="0"/>
        <v>0</v>
      </c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44"/>
      <c r="Z30" s="144"/>
      <c r="AA30" s="144"/>
      <c r="AB30" s="144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9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70" t="s">
        <v>1286</v>
      </c>
      <c r="AZ30" s="170"/>
    </row>
    <row r="31" spans="1:52" x14ac:dyDescent="0.25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44"/>
      <c r="Z31" s="144"/>
      <c r="AA31" s="144"/>
      <c r="AB31" s="14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9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70" t="s">
        <v>1286</v>
      </c>
      <c r="AZ31" s="170"/>
    </row>
    <row r="32" spans="1:52" x14ac:dyDescent="0.25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0</v>
      </c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44"/>
      <c r="Z32" s="144"/>
      <c r="AA32" s="144"/>
      <c r="AB32" s="142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9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70" t="s">
        <v>1286</v>
      </c>
      <c r="AZ32" s="170"/>
    </row>
    <row r="33" spans="1:52" x14ac:dyDescent="0.25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44"/>
      <c r="Z33" s="144"/>
      <c r="AA33" s="144"/>
      <c r="AB33" s="142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70" t="s">
        <v>1286</v>
      </c>
      <c r="AZ33" s="170"/>
    </row>
    <row r="34" spans="1:52" x14ac:dyDescent="0.25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0</v>
      </c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44"/>
      <c r="Z34" s="144"/>
      <c r="AA34" s="144"/>
      <c r="AB34" s="155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170" t="s">
        <v>1286</v>
      </c>
      <c r="AZ34" s="170"/>
    </row>
    <row r="35" spans="1:52" x14ac:dyDescent="0.25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0</v>
      </c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44"/>
      <c r="Z35" s="144"/>
      <c r="AA35" s="144"/>
      <c r="AB35" s="142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70" t="s">
        <v>1286</v>
      </c>
      <c r="AZ35" s="170"/>
    </row>
    <row r="36" spans="1:52" x14ac:dyDescent="0.25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0</v>
      </c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44"/>
      <c r="Z36" s="144"/>
      <c r="AA36" s="144"/>
      <c r="AB36" s="155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70" t="s">
        <v>1286</v>
      </c>
      <c r="AZ36" s="170"/>
    </row>
    <row r="37" spans="1:52" x14ac:dyDescent="0.25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0</v>
      </c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44"/>
      <c r="Z37" s="144"/>
      <c r="AA37" s="144"/>
      <c r="AB37" s="144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70" t="s">
        <v>1286</v>
      </c>
      <c r="AZ37" s="170"/>
    </row>
    <row r="38" spans="1:52" x14ac:dyDescent="0.25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0</v>
      </c>
      <c r="H38" s="171"/>
      <c r="I38" s="171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44"/>
      <c r="Z38" s="144"/>
      <c r="AA38" s="144"/>
      <c r="AB38" s="143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9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70" t="s">
        <v>1286</v>
      </c>
      <c r="AZ38" s="170"/>
    </row>
    <row r="39" spans="1:52" x14ac:dyDescent="0.25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0</v>
      </c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44"/>
      <c r="Z39" s="144"/>
      <c r="AA39" s="144"/>
      <c r="AB39" s="144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70" t="s">
        <v>1286</v>
      </c>
      <c r="AZ39" s="170"/>
    </row>
    <row r="40" spans="1:52" x14ac:dyDescent="0.25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09" t="s">
        <v>833</v>
      </c>
      <c r="G40" s="22">
        <f t="shared" ref="G40:G71" si="4">SUM(H40:AB40)</f>
        <v>0</v>
      </c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44"/>
      <c r="Z40" s="144"/>
      <c r="AA40" s="144"/>
      <c r="AB40" s="14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ref="AE40:AE71" si="5">SUM(AF40:AT40)</f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ref="AV40:AV71" si="6">AC40*0.35</f>
        <v>0</v>
      </c>
      <c r="AW40" s="93" t="str">
        <f t="shared" ref="AW40:AW71" si="7">IF(AU40&gt;AV40,"Credit is above Limit. Requires HOTM approval",IF(AU40=0," ",IF(AV40&gt;=AU40,"Credit is within Limit","CheckInput")))</f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70" t="s">
        <v>1286</v>
      </c>
      <c r="AZ40" s="170"/>
    </row>
    <row r="41" spans="1:52" x14ac:dyDescent="0.25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09" t="s">
        <v>753</v>
      </c>
      <c r="G41" s="22">
        <f t="shared" si="4"/>
        <v>0</v>
      </c>
      <c r="H41" s="171"/>
      <c r="I41" s="171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44"/>
      <c r="Z41" s="144"/>
      <c r="AA41" s="144"/>
      <c r="AB41" s="144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3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70" t="s">
        <v>1286</v>
      </c>
      <c r="AZ41" s="170"/>
    </row>
    <row r="42" spans="1:52" x14ac:dyDescent="0.25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44"/>
      <c r="Z42" s="144"/>
      <c r="AA42" s="144"/>
      <c r="AB42" s="144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70" t="s">
        <v>1286</v>
      </c>
      <c r="AZ42" s="170"/>
    </row>
    <row r="43" spans="1:52" x14ac:dyDescent="0.25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44"/>
      <c r="Z43" s="144"/>
      <c r="AA43" s="144"/>
      <c r="AB43" s="144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70" t="s">
        <v>1286</v>
      </c>
      <c r="AZ43" s="170"/>
    </row>
    <row r="44" spans="1:52" x14ac:dyDescent="0.25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0</v>
      </c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44"/>
      <c r="Z44" s="144"/>
      <c r="AA44" s="144"/>
      <c r="AB44" s="156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9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70" t="s">
        <v>1286</v>
      </c>
      <c r="AZ44" s="170"/>
    </row>
    <row r="45" spans="1:52" x14ac:dyDescent="0.25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44"/>
      <c r="Z45" s="144"/>
      <c r="AA45" s="144"/>
      <c r="AB45" s="14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70" t="s">
        <v>1286</v>
      </c>
      <c r="AZ45" s="170"/>
    </row>
    <row r="46" spans="1:52" x14ac:dyDescent="0.25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172"/>
      <c r="Z46" s="172"/>
      <c r="AA46" s="140"/>
      <c r="AB46" s="140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70" t="s">
        <v>1286</v>
      </c>
      <c r="AZ46" s="170"/>
    </row>
    <row r="47" spans="1:52" x14ac:dyDescent="0.25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0</v>
      </c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172"/>
      <c r="Z47" s="172"/>
      <c r="AA47" s="140"/>
      <c r="AB47" s="140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70" t="s">
        <v>1286</v>
      </c>
      <c r="AZ47" s="170"/>
    </row>
    <row r="48" spans="1:52" x14ac:dyDescent="0.25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72"/>
      <c r="Z48" s="172"/>
      <c r="AA48" s="140"/>
      <c r="AB48" s="140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9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70" t="s">
        <v>1286</v>
      </c>
      <c r="AZ48" s="170"/>
    </row>
    <row r="49" spans="1:52" x14ac:dyDescent="0.25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0</v>
      </c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142"/>
      <c r="Z49" s="141"/>
      <c r="AA49" s="141"/>
      <c r="AB49" s="141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70" t="s">
        <v>1286</v>
      </c>
      <c r="AZ49" s="170"/>
    </row>
    <row r="50" spans="1:52" x14ac:dyDescent="0.25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0</v>
      </c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4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70" t="s">
        <v>1286</v>
      </c>
      <c r="AZ50" s="170"/>
    </row>
    <row r="51" spans="1:52" x14ac:dyDescent="0.25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72"/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4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70" t="s">
        <v>1286</v>
      </c>
      <c r="AZ51" s="170"/>
    </row>
    <row r="52" spans="1:52" x14ac:dyDescent="0.25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0</v>
      </c>
      <c r="H52" s="172"/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57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High Risk Customer</v>
      </c>
      <c r="AY52" s="170" t="s">
        <v>1290</v>
      </c>
      <c r="AZ52" s="170"/>
    </row>
    <row r="53" spans="1:52" x14ac:dyDescent="0.25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0</v>
      </c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55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70" t="s">
        <v>1290</v>
      </c>
      <c r="AZ53" s="170"/>
    </row>
    <row r="54" spans="1:52" x14ac:dyDescent="0.25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0</v>
      </c>
      <c r="H54" s="172"/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2"/>
      <c r="AB54" s="157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Medium Risk Customer</v>
      </c>
      <c r="AY54" s="170" t="s">
        <v>1290</v>
      </c>
      <c r="AZ54" s="170"/>
    </row>
    <row r="55" spans="1:52" x14ac:dyDescent="0.25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0</v>
      </c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57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70" t="s">
        <v>1291</v>
      </c>
      <c r="AZ55" s="170"/>
    </row>
    <row r="56" spans="1:52" x14ac:dyDescent="0.25">
      <c r="A56" s="25">
        <v>49</v>
      </c>
      <c r="B56" s="109" t="s">
        <v>13</v>
      </c>
      <c r="C56" s="109" t="s">
        <v>1308</v>
      </c>
      <c r="D56" s="109"/>
      <c r="E56" s="109" t="s">
        <v>1406</v>
      </c>
      <c r="F56" s="1" t="s">
        <v>752</v>
      </c>
      <c r="G56" s="22">
        <f t="shared" si="4"/>
        <v>0</v>
      </c>
      <c r="H56" s="172"/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42"/>
      <c r="AB56" s="14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70" t="s">
        <v>1290</v>
      </c>
      <c r="AZ56" s="170"/>
    </row>
    <row r="57" spans="1:52" x14ac:dyDescent="0.25">
      <c r="A57" s="25">
        <v>50</v>
      </c>
      <c r="B57" s="109" t="s">
        <v>13</v>
      </c>
      <c r="C57" s="109" t="s">
        <v>1408</v>
      </c>
      <c r="D57" s="109"/>
      <c r="E57" s="109" t="s">
        <v>1409</v>
      </c>
      <c r="F57" s="109" t="s">
        <v>752</v>
      </c>
      <c r="G57" s="22">
        <f t="shared" si="4"/>
        <v>0</v>
      </c>
      <c r="H57" s="172"/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42"/>
      <c r="AB57" s="14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70" t="s">
        <v>1290</v>
      </c>
      <c r="AZ57" s="170"/>
    </row>
    <row r="58" spans="1:52" x14ac:dyDescent="0.25">
      <c r="A58" s="25">
        <v>51</v>
      </c>
      <c r="B58" s="109" t="s">
        <v>13</v>
      </c>
      <c r="C58" s="109" t="s">
        <v>1309</v>
      </c>
      <c r="D58" s="109"/>
      <c r="E58" s="109" t="s">
        <v>1310</v>
      </c>
      <c r="F58" s="109" t="s">
        <v>753</v>
      </c>
      <c r="G58" s="22">
        <f t="shared" si="4"/>
        <v>0</v>
      </c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  <c r="AA58" s="172"/>
      <c r="AB58" s="157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70" t="s">
        <v>1286</v>
      </c>
      <c r="AZ58" s="170"/>
    </row>
    <row r="59" spans="1:52" x14ac:dyDescent="0.25">
      <c r="A59" s="25">
        <v>52</v>
      </c>
      <c r="B59" s="109" t="s">
        <v>13</v>
      </c>
      <c r="C59" s="109" t="s">
        <v>1495</v>
      </c>
      <c r="D59" s="109"/>
      <c r="E59" s="109" t="s">
        <v>1505</v>
      </c>
      <c r="F59" s="109" t="s">
        <v>753</v>
      </c>
      <c r="G59" s="22">
        <f t="shared" si="4"/>
        <v>0</v>
      </c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  <c r="AA59" s="172"/>
      <c r="AB59" s="157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70" t="s">
        <v>1286</v>
      </c>
      <c r="AZ59" s="170"/>
    </row>
    <row r="60" spans="1:52" x14ac:dyDescent="0.25">
      <c r="A60" s="25">
        <v>53</v>
      </c>
      <c r="B60" s="109" t="s">
        <v>13</v>
      </c>
      <c r="C60" s="109" t="s">
        <v>1496</v>
      </c>
      <c r="D60" s="109"/>
      <c r="E60" s="109" t="s">
        <v>1506</v>
      </c>
      <c r="F60" s="109" t="s">
        <v>753</v>
      </c>
      <c r="G60" s="22">
        <f t="shared" si="4"/>
        <v>0</v>
      </c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44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Medium Risk Customer</v>
      </c>
      <c r="AY60" s="170" t="s">
        <v>1286</v>
      </c>
      <c r="AZ60" s="170"/>
    </row>
    <row r="61" spans="1:52" x14ac:dyDescent="0.25">
      <c r="A61" s="25">
        <v>54</v>
      </c>
      <c r="B61" s="109" t="s">
        <v>13</v>
      </c>
      <c r="C61" s="109" t="s">
        <v>1497</v>
      </c>
      <c r="D61" s="109"/>
      <c r="E61" s="109" t="s">
        <v>1507</v>
      </c>
      <c r="F61" s="109" t="s">
        <v>753</v>
      </c>
      <c r="G61" s="22">
        <f t="shared" si="4"/>
        <v>0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44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70" t="s">
        <v>1286</v>
      </c>
      <c r="AZ61" s="170"/>
    </row>
    <row r="62" spans="1:52" x14ac:dyDescent="0.25">
      <c r="A62" s="25">
        <v>55</v>
      </c>
      <c r="B62" s="109" t="s">
        <v>13</v>
      </c>
      <c r="C62" s="109" t="s">
        <v>1498</v>
      </c>
      <c r="D62" s="109"/>
      <c r="E62" s="109" t="s">
        <v>1508</v>
      </c>
      <c r="F62" s="109" t="s">
        <v>753</v>
      </c>
      <c r="G62" s="22">
        <f t="shared" si="4"/>
        <v>0</v>
      </c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44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70" t="s">
        <v>1286</v>
      </c>
      <c r="AZ62" s="170"/>
    </row>
    <row r="63" spans="1:52" x14ac:dyDescent="0.25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0</v>
      </c>
      <c r="H63" s="172"/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  <c r="AA63" s="172"/>
      <c r="AB63" s="144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70" t="s">
        <v>1286</v>
      </c>
      <c r="AZ63" s="170"/>
    </row>
    <row r="64" spans="1:52" x14ac:dyDescent="0.25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0</v>
      </c>
      <c r="H64" s="72"/>
      <c r="I64" s="72"/>
      <c r="J64" s="72"/>
      <c r="K64" s="72"/>
      <c r="L64" s="72"/>
      <c r="M64" s="178"/>
      <c r="N64" s="178"/>
      <c r="O64" s="72"/>
      <c r="P64" s="178"/>
      <c r="Q64" s="178"/>
      <c r="R64" s="72"/>
      <c r="S64" s="72"/>
      <c r="T64" s="171"/>
      <c r="U64" s="72"/>
      <c r="V64" s="72"/>
      <c r="W64" s="72"/>
      <c r="X64" s="171"/>
      <c r="Y64" s="72"/>
      <c r="Z64" s="178"/>
      <c r="AA64" s="178"/>
      <c r="AB64" s="181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68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70" t="s">
        <v>1286</v>
      </c>
      <c r="AZ64" s="170"/>
    </row>
    <row r="65" spans="1:52" x14ac:dyDescent="0.25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0</v>
      </c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1"/>
      <c r="Y65" s="178"/>
      <c r="Z65" s="178"/>
      <c r="AA65" s="178"/>
      <c r="AB65" s="181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70" t="s">
        <v>1286</v>
      </c>
      <c r="AZ65" s="170"/>
    </row>
    <row r="66" spans="1:52" x14ac:dyDescent="0.25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8"/>
      <c r="AA66" s="178"/>
      <c r="AB66" s="181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70" t="s">
        <v>1286</v>
      </c>
      <c r="AZ66" s="170"/>
    </row>
    <row r="67" spans="1:52" x14ac:dyDescent="0.25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0</v>
      </c>
      <c r="H67" s="171"/>
      <c r="I67" s="171"/>
      <c r="J67" s="171"/>
      <c r="K67" s="171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8"/>
      <c r="AA67" s="178"/>
      <c r="AB67" s="181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70" t="s">
        <v>1286</v>
      </c>
      <c r="AZ67" s="170"/>
    </row>
    <row r="68" spans="1:52" x14ac:dyDescent="0.25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09" t="s">
        <v>752</v>
      </c>
      <c r="G68" s="22">
        <f t="shared" si="4"/>
        <v>0</v>
      </c>
      <c r="H68" s="171"/>
      <c r="I68" s="171"/>
      <c r="J68" s="171"/>
      <c r="K68" s="171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2"/>
      <c r="AA68" s="172"/>
      <c r="AB68" s="180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70" t="s">
        <v>1286</v>
      </c>
      <c r="AZ68" s="170"/>
    </row>
    <row r="69" spans="1:52" x14ac:dyDescent="0.25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0</v>
      </c>
      <c r="H69" s="171"/>
      <c r="I69" s="171"/>
      <c r="J69" s="171"/>
      <c r="K69" s="171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85"/>
      <c r="AA69" s="185"/>
      <c r="AB69" s="184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70" t="s">
        <v>1286</v>
      </c>
      <c r="AZ69" s="170"/>
    </row>
    <row r="70" spans="1:52" x14ac:dyDescent="0.25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0</v>
      </c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2"/>
      <c r="AA70" s="172"/>
      <c r="AB70" s="180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9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170" t="s">
        <v>1286</v>
      </c>
      <c r="AZ70" s="170"/>
    </row>
    <row r="71" spans="1:52" x14ac:dyDescent="0.25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0</v>
      </c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8"/>
      <c r="AA71" s="178"/>
      <c r="AB71" s="178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9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70" t="s">
        <v>1286</v>
      </c>
      <c r="AZ71" s="170"/>
    </row>
    <row r="72" spans="1:52" x14ac:dyDescent="0.25">
      <c r="A72" s="25">
        <v>65</v>
      </c>
      <c r="B72" s="109" t="s">
        <v>15</v>
      </c>
      <c r="C72" s="109" t="s">
        <v>594</v>
      </c>
      <c r="D72" s="109"/>
      <c r="E72" s="109" t="s">
        <v>64</v>
      </c>
      <c r="F72" s="109" t="s">
        <v>752</v>
      </c>
      <c r="G72" s="111">
        <f t="shared" ref="G72:G103" si="8">SUM(H72:AB72)</f>
        <v>0</v>
      </c>
      <c r="H72" s="171"/>
      <c r="I72" s="171"/>
      <c r="J72" s="171"/>
      <c r="K72" s="171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2"/>
      <c r="AA72" s="172"/>
      <c r="AB72" s="178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ref="AE72:AE103" si="9">SUM(AF72:AT72)</f>
        <v>0</v>
      </c>
      <c r="AF72" s="169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ref="AV72:AV103" si="10">AC72*0.35</f>
        <v>0</v>
      </c>
      <c r="AW72" s="93" t="str">
        <f t="shared" ref="AW72:AW103" si="11">IF(AU72&gt;AV72,"Credit is above Limit. Requires HOTM approval",IF(AU72=0," ",IF(AV72&gt;=AU72,"Credit is within Limit","CheckInput")))</f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70" t="s">
        <v>1286</v>
      </c>
      <c r="AZ72" s="170"/>
    </row>
    <row r="73" spans="1:52" x14ac:dyDescent="0.25">
      <c r="A73" s="25">
        <v>66</v>
      </c>
      <c r="B73" s="109" t="s">
        <v>15</v>
      </c>
      <c r="C73" s="109" t="s">
        <v>592</v>
      </c>
      <c r="D73" s="109"/>
      <c r="E73" s="109" t="s">
        <v>593</v>
      </c>
      <c r="F73" s="109" t="s">
        <v>752</v>
      </c>
      <c r="G73" s="22">
        <f t="shared" si="8"/>
        <v>0</v>
      </c>
      <c r="H73" s="172"/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1"/>
      <c r="Y73" s="172"/>
      <c r="Z73" s="172"/>
      <c r="AA73" s="179"/>
      <c r="AB73" s="17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si="9"/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10"/>
        <v>0</v>
      </c>
      <c r="AW73" s="93" t="str">
        <f t="shared" si="11"/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70" t="s">
        <v>1286</v>
      </c>
      <c r="AZ73" s="170"/>
    </row>
    <row r="74" spans="1:52" x14ac:dyDescent="0.25">
      <c r="A74" s="25">
        <v>67</v>
      </c>
      <c r="B74" s="109" t="s">
        <v>15</v>
      </c>
      <c r="C74" s="109" t="s">
        <v>763</v>
      </c>
      <c r="D74" s="109"/>
      <c r="E74" s="109" t="s">
        <v>764</v>
      </c>
      <c r="F74" s="109" t="s">
        <v>753</v>
      </c>
      <c r="G74" s="22">
        <f t="shared" si="8"/>
        <v>0</v>
      </c>
      <c r="H74" s="171"/>
      <c r="I74" s="171"/>
      <c r="J74" s="171"/>
      <c r="K74" s="171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2"/>
      <c r="AA74" s="172"/>
      <c r="AB74" s="1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9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70" t="s">
        <v>1286</v>
      </c>
      <c r="AZ74" s="170"/>
    </row>
    <row r="75" spans="1:52" x14ac:dyDescent="0.25">
      <c r="A75" s="25">
        <v>68</v>
      </c>
      <c r="B75" s="109" t="s">
        <v>15</v>
      </c>
      <c r="C75" s="109" t="s">
        <v>568</v>
      </c>
      <c r="D75" s="109"/>
      <c r="E75" s="109" t="s">
        <v>569</v>
      </c>
      <c r="F75" s="109" t="s">
        <v>753</v>
      </c>
      <c r="G75" s="22">
        <f t="shared" si="8"/>
        <v>0</v>
      </c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2"/>
      <c r="AA75" s="172"/>
      <c r="AB75" s="1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9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70" t="s">
        <v>1286</v>
      </c>
      <c r="AZ75" s="170"/>
    </row>
    <row r="76" spans="1:52" x14ac:dyDescent="0.25">
      <c r="A76" s="25">
        <v>69</v>
      </c>
      <c r="B76" s="109" t="s">
        <v>15</v>
      </c>
      <c r="C76" s="109" t="s">
        <v>542</v>
      </c>
      <c r="D76" s="109"/>
      <c r="E76" s="109" t="s">
        <v>543</v>
      </c>
      <c r="F76" s="109" t="s">
        <v>752</v>
      </c>
      <c r="G76" s="22">
        <f t="shared" si="8"/>
        <v>0</v>
      </c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2"/>
      <c r="AA76" s="172"/>
      <c r="AB76" s="1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9"/>
        <v>0</v>
      </c>
      <c r="AF76" s="169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70" t="s">
        <v>1286</v>
      </c>
      <c r="AZ76" s="170"/>
    </row>
    <row r="77" spans="1:52" x14ac:dyDescent="0.25">
      <c r="A77" s="25">
        <v>70</v>
      </c>
      <c r="B77" s="109" t="s">
        <v>15</v>
      </c>
      <c r="C77" s="109" t="s">
        <v>595</v>
      </c>
      <c r="D77" s="109"/>
      <c r="E77" s="109" t="s">
        <v>596</v>
      </c>
      <c r="F77" s="109" t="s">
        <v>753</v>
      </c>
      <c r="G77" s="22">
        <f t="shared" si="8"/>
        <v>0</v>
      </c>
      <c r="H77" s="172"/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1"/>
      <c r="Y77" s="172"/>
      <c r="Z77" s="172"/>
      <c r="AA77" s="172"/>
      <c r="AB77" s="1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70" t="s">
        <v>1286</v>
      </c>
      <c r="AZ77" s="170"/>
    </row>
    <row r="78" spans="1:52" x14ac:dyDescent="0.25">
      <c r="A78" s="25">
        <v>71</v>
      </c>
      <c r="B78" s="109" t="s">
        <v>15</v>
      </c>
      <c r="C78" s="109" t="s">
        <v>590</v>
      </c>
      <c r="D78" s="109"/>
      <c r="E78" s="109" t="s">
        <v>591</v>
      </c>
      <c r="F78" s="109" t="s">
        <v>752</v>
      </c>
      <c r="G78" s="22">
        <f t="shared" si="8"/>
        <v>0</v>
      </c>
      <c r="H78" s="94"/>
      <c r="I78" s="171"/>
      <c r="J78" s="94"/>
      <c r="K78" s="94"/>
      <c r="L78" s="94"/>
      <c r="M78" s="72"/>
      <c r="N78" s="72"/>
      <c r="O78" s="94"/>
      <c r="P78" s="72"/>
      <c r="Q78" s="72"/>
      <c r="R78" s="94"/>
      <c r="S78" s="94"/>
      <c r="T78" s="171"/>
      <c r="U78" s="94"/>
      <c r="V78" s="94"/>
      <c r="W78" s="94"/>
      <c r="X78" s="171"/>
      <c r="Y78" s="94"/>
      <c r="Z78" s="172"/>
      <c r="AA78" s="172"/>
      <c r="AB78" s="1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9"/>
        <v>0</v>
      </c>
      <c r="AF78" s="169"/>
      <c r="AG78" s="170"/>
      <c r="AH78" s="170"/>
      <c r="AI78" s="170"/>
      <c r="AJ78" s="170"/>
      <c r="AK78" s="170"/>
      <c r="AL78" s="168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70" t="s">
        <v>1286</v>
      </c>
      <c r="AZ78" s="170"/>
    </row>
    <row r="79" spans="1:52" x14ac:dyDescent="0.25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0</v>
      </c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  <c r="AA79" s="171"/>
      <c r="AB79" s="171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9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170" t="s">
        <v>1286</v>
      </c>
      <c r="AZ79" s="170"/>
    </row>
    <row r="80" spans="1:52" x14ac:dyDescent="0.25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1"/>
      <c r="Y80" s="179"/>
      <c r="Z80" s="179"/>
      <c r="AA80" s="172"/>
      <c r="AB80" s="171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70" t="s">
        <v>1286</v>
      </c>
      <c r="AZ80" s="170"/>
    </row>
    <row r="81" spans="1:52" x14ac:dyDescent="0.25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0</v>
      </c>
      <c r="H81" s="97"/>
      <c r="I81" s="171"/>
      <c r="J81" s="94"/>
      <c r="K81" s="97"/>
      <c r="L81" s="94"/>
      <c r="M81" s="189"/>
      <c r="N81" s="189"/>
      <c r="O81" s="94"/>
      <c r="P81" s="189"/>
      <c r="Q81" s="189"/>
      <c r="R81" s="94"/>
      <c r="S81" s="94"/>
      <c r="T81" s="171"/>
      <c r="U81" s="94"/>
      <c r="V81" s="97"/>
      <c r="W81" s="94"/>
      <c r="X81" s="171"/>
      <c r="Y81" s="97"/>
      <c r="Z81" s="189"/>
      <c r="AA81" s="179"/>
      <c r="AB81" s="180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9"/>
        <v>0</v>
      </c>
      <c r="AF81" s="190"/>
      <c r="AG81" s="191"/>
      <c r="AH81" s="191"/>
      <c r="AI81" s="191"/>
      <c r="AJ81" s="191"/>
      <c r="AK81" s="191"/>
      <c r="AL81" s="168"/>
      <c r="AM81" s="191"/>
      <c r="AN81" s="191"/>
      <c r="AO81" s="191"/>
      <c r="AP81" s="191"/>
      <c r="AQ81" s="191"/>
      <c r="AR81" s="191"/>
      <c r="AS81" s="191"/>
      <c r="AT81" s="191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70" t="s">
        <v>1286</v>
      </c>
      <c r="AZ81" s="170"/>
    </row>
    <row r="82" spans="1:52" x14ac:dyDescent="0.25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74"/>
      <c r="I82" s="174"/>
      <c r="J82" s="175"/>
      <c r="K82" s="174"/>
      <c r="L82" s="174"/>
      <c r="M82" s="171"/>
      <c r="N82" s="171"/>
      <c r="O82" s="174"/>
      <c r="P82" s="171"/>
      <c r="Q82" s="171"/>
      <c r="R82" s="177"/>
      <c r="S82" s="177"/>
      <c r="T82" s="178"/>
      <c r="U82" s="174"/>
      <c r="V82" s="174"/>
      <c r="W82" s="176"/>
      <c r="X82" s="171"/>
      <c r="Y82" s="174"/>
      <c r="Z82" s="171"/>
      <c r="AA82" s="171"/>
      <c r="AB82" s="171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70" t="s">
        <v>1286</v>
      </c>
      <c r="AZ82" s="170"/>
    </row>
    <row r="83" spans="1:52" x14ac:dyDescent="0.25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0</v>
      </c>
      <c r="H83" s="97"/>
      <c r="I83" s="171"/>
      <c r="J83" s="97"/>
      <c r="K83" s="97"/>
      <c r="L83" s="97"/>
      <c r="M83" s="72"/>
      <c r="N83" s="72"/>
      <c r="O83" s="97"/>
      <c r="P83" s="172"/>
      <c r="Q83" s="172"/>
      <c r="R83" s="97"/>
      <c r="S83" s="97"/>
      <c r="T83" s="171"/>
      <c r="U83" s="97"/>
      <c r="V83" s="97"/>
      <c r="W83" s="97"/>
      <c r="X83" s="171"/>
      <c r="Y83" s="97"/>
      <c r="Z83" s="172"/>
      <c r="AA83" s="172"/>
      <c r="AB83" s="1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9"/>
        <v>0</v>
      </c>
      <c r="AF83" s="169"/>
      <c r="AG83" s="170"/>
      <c r="AH83" s="170"/>
      <c r="AI83" s="170"/>
      <c r="AJ83" s="170"/>
      <c r="AK83" s="170"/>
      <c r="AL83" s="168"/>
      <c r="AM83" s="170"/>
      <c r="AN83" s="170"/>
      <c r="AO83" s="170"/>
      <c r="AP83" s="170"/>
      <c r="AQ83" s="170"/>
      <c r="AR83" s="170"/>
      <c r="AS83" s="170"/>
      <c r="AT83" s="17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70" t="s">
        <v>1286</v>
      </c>
      <c r="AZ83" s="170"/>
    </row>
    <row r="84" spans="1:52" x14ac:dyDescent="0.25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2"/>
      <c r="I84" s="72"/>
      <c r="J84" s="72"/>
      <c r="K84" s="72"/>
      <c r="L84" s="72"/>
      <c r="M84" s="29"/>
      <c r="N84" s="29"/>
      <c r="O84" s="72"/>
      <c r="P84" s="29"/>
      <c r="Q84" s="29"/>
      <c r="R84" s="72"/>
      <c r="S84" s="72"/>
      <c r="T84" s="171"/>
      <c r="U84" s="72"/>
      <c r="V84" s="72"/>
      <c r="W84" s="72"/>
      <c r="X84" s="171"/>
      <c r="Y84" s="72"/>
      <c r="Z84" s="171"/>
      <c r="AA84" s="171"/>
      <c r="AB84" s="171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69"/>
      <c r="AG84" s="170"/>
      <c r="AH84" s="170"/>
      <c r="AI84" s="170"/>
      <c r="AJ84" s="170"/>
      <c r="AK84" s="170"/>
      <c r="AL84" s="168"/>
      <c r="AM84" s="170"/>
      <c r="AN84" s="170"/>
      <c r="AO84" s="170"/>
      <c r="AP84" s="170"/>
      <c r="AQ84" s="170"/>
      <c r="AR84" s="170"/>
      <c r="AS84" s="170"/>
      <c r="AT84" s="17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70" t="s">
        <v>1286</v>
      </c>
      <c r="AZ84" s="170"/>
    </row>
    <row r="85" spans="1:52" x14ac:dyDescent="0.25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71"/>
      <c r="I85" s="171"/>
      <c r="J85" s="171"/>
      <c r="K85" s="171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  <c r="AA85" s="171"/>
      <c r="AB85" s="171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70" t="s">
        <v>1286</v>
      </c>
      <c r="AZ85" s="170"/>
    </row>
    <row r="86" spans="1:52" x14ac:dyDescent="0.25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0</v>
      </c>
      <c r="H86" s="72"/>
      <c r="I86" s="72"/>
      <c r="J86" s="72"/>
      <c r="K86" s="72"/>
      <c r="L86" s="72"/>
      <c r="M86" s="29"/>
      <c r="N86" s="29"/>
      <c r="O86" s="72"/>
      <c r="P86" s="29"/>
      <c r="Q86" s="29"/>
      <c r="R86" s="72"/>
      <c r="S86" s="72"/>
      <c r="T86" s="171"/>
      <c r="U86" s="72"/>
      <c r="V86" s="72"/>
      <c r="W86" s="72"/>
      <c r="X86" s="171"/>
      <c r="Y86" s="72"/>
      <c r="Z86" s="171"/>
      <c r="AA86" s="171"/>
      <c r="AB86" s="171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9"/>
        <v>0</v>
      </c>
      <c r="AF86" s="169"/>
      <c r="AG86" s="170"/>
      <c r="AH86" s="170"/>
      <c r="AI86" s="170"/>
      <c r="AJ86" s="170"/>
      <c r="AK86" s="170"/>
      <c r="AL86" s="168"/>
      <c r="AM86" s="170"/>
      <c r="AN86" s="170"/>
      <c r="AO86" s="170"/>
      <c r="AP86" s="170"/>
      <c r="AQ86" s="170"/>
      <c r="AR86" s="170"/>
      <c r="AS86" s="170"/>
      <c r="AT86" s="17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70" t="s">
        <v>1286</v>
      </c>
      <c r="AZ86" s="170"/>
    </row>
    <row r="87" spans="1:52" x14ac:dyDescent="0.25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0</v>
      </c>
      <c r="H87" s="72"/>
      <c r="I87" s="72"/>
      <c r="J87" s="72"/>
      <c r="K87" s="72"/>
      <c r="L87" s="72"/>
      <c r="M87" s="29"/>
      <c r="N87" s="29"/>
      <c r="O87" s="72"/>
      <c r="P87" s="29"/>
      <c r="Q87" s="29"/>
      <c r="R87" s="72"/>
      <c r="S87" s="72"/>
      <c r="T87" s="171"/>
      <c r="U87" s="72"/>
      <c r="V87" s="72"/>
      <c r="W87" s="72"/>
      <c r="X87" s="171"/>
      <c r="Y87" s="72"/>
      <c r="Z87" s="171"/>
      <c r="AA87" s="171"/>
      <c r="AB87" s="171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9"/>
        <v>0</v>
      </c>
      <c r="AF87" s="169"/>
      <c r="AG87" s="170"/>
      <c r="AH87" s="170"/>
      <c r="AI87" s="170"/>
      <c r="AJ87" s="170"/>
      <c r="AK87" s="170"/>
      <c r="AL87" s="168"/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70" t="s">
        <v>1286</v>
      </c>
      <c r="AZ87" s="170"/>
    </row>
    <row r="88" spans="1:52" x14ac:dyDescent="0.25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0</v>
      </c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9"/>
        <v>0</v>
      </c>
      <c r="AF88" s="169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70" t="s">
        <v>1286</v>
      </c>
      <c r="AZ88" s="170"/>
    </row>
    <row r="89" spans="1:52" x14ac:dyDescent="0.25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78"/>
      <c r="V89" s="178"/>
      <c r="W89" s="178"/>
      <c r="X89" s="171"/>
      <c r="Y89" s="178"/>
      <c r="Z89" s="178"/>
      <c r="AA89" s="171"/>
      <c r="AB89" s="171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70" t="s">
        <v>1286</v>
      </c>
      <c r="AZ89" s="170"/>
    </row>
    <row r="90" spans="1:52" x14ac:dyDescent="0.25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0</v>
      </c>
      <c r="H90" s="172"/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1"/>
      <c r="Y90" s="172"/>
      <c r="Z90" s="171"/>
      <c r="AA90" s="171"/>
      <c r="AB90" s="171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9"/>
        <v>0</v>
      </c>
      <c r="AF90" s="169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70" t="s">
        <v>1286</v>
      </c>
      <c r="AZ90" s="170"/>
    </row>
    <row r="91" spans="1:52" x14ac:dyDescent="0.25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0</v>
      </c>
      <c r="H91" s="172"/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1"/>
      <c r="Y91" s="172"/>
      <c r="Z91" s="178"/>
      <c r="AA91" s="171"/>
      <c r="AB91" s="171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9"/>
        <v>0</v>
      </c>
      <c r="AF91" s="169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70" t="s">
        <v>1286</v>
      </c>
      <c r="AZ91" s="170"/>
    </row>
    <row r="92" spans="1:52" x14ac:dyDescent="0.25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78"/>
      <c r="V92" s="178"/>
      <c r="W92" s="178"/>
      <c r="X92" s="171"/>
      <c r="Y92" s="178"/>
      <c r="Z92" s="178"/>
      <c r="AA92" s="171"/>
      <c r="AB92" s="171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69"/>
      <c r="AG92" s="170"/>
      <c r="AH92" s="170"/>
      <c r="AI92" s="170"/>
      <c r="AJ92" s="170"/>
      <c r="AK92" s="170"/>
      <c r="AL92" s="118"/>
      <c r="AM92" s="170"/>
      <c r="AN92" s="170"/>
      <c r="AO92" s="170"/>
      <c r="AP92" s="170"/>
      <c r="AQ92" s="170"/>
      <c r="AR92" s="170"/>
      <c r="AS92" s="170"/>
      <c r="AT92" s="17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70" t="s">
        <v>1286</v>
      </c>
      <c r="AZ92" s="170"/>
    </row>
    <row r="93" spans="1:52" x14ac:dyDescent="0.25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71"/>
      <c r="I93" s="171"/>
      <c r="J93" s="171"/>
      <c r="K93" s="171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  <c r="AA93" s="171"/>
      <c r="AB93" s="171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69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4" t="s">
        <v>1286</v>
      </c>
      <c r="AZ93" s="114"/>
    </row>
    <row r="94" spans="1:52" x14ac:dyDescent="0.25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0</v>
      </c>
      <c r="H94" s="97"/>
      <c r="I94" s="94"/>
      <c r="J94" s="94"/>
      <c r="K94" s="97"/>
      <c r="L94" s="94"/>
      <c r="M94" s="29"/>
      <c r="N94" s="29"/>
      <c r="O94" s="94"/>
      <c r="P94" s="29"/>
      <c r="Q94" s="29"/>
      <c r="R94" s="94"/>
      <c r="S94" s="94"/>
      <c r="T94" s="171"/>
      <c r="U94" s="94"/>
      <c r="V94" s="97"/>
      <c r="W94" s="94"/>
      <c r="X94" s="171"/>
      <c r="Y94" s="97"/>
      <c r="Z94" s="171"/>
      <c r="AA94" s="171"/>
      <c r="AB94" s="171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9"/>
        <v>0</v>
      </c>
      <c r="AF94" s="169"/>
      <c r="AG94" s="170"/>
      <c r="AH94" s="170"/>
      <c r="AI94" s="170"/>
      <c r="AJ94" s="170"/>
      <c r="AK94" s="170"/>
      <c r="AL94" s="168"/>
      <c r="AM94" s="170"/>
      <c r="AN94" s="170"/>
      <c r="AO94" s="170"/>
      <c r="AP94" s="170"/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170" t="s">
        <v>1286</v>
      </c>
      <c r="AZ94" s="170"/>
    </row>
    <row r="95" spans="1:52" x14ac:dyDescent="0.25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2"/>
      <c r="I95" s="72"/>
      <c r="J95" s="72"/>
      <c r="K95" s="72"/>
      <c r="L95" s="172"/>
      <c r="M95" s="171"/>
      <c r="N95" s="171"/>
      <c r="O95" s="72"/>
      <c r="P95" s="171"/>
      <c r="Q95" s="171"/>
      <c r="R95" s="72"/>
      <c r="S95" s="224"/>
      <c r="T95" s="206"/>
      <c r="U95" s="72"/>
      <c r="V95" s="72"/>
      <c r="W95" s="72"/>
      <c r="X95" s="171"/>
      <c r="Y95" s="72"/>
      <c r="Z95" s="171"/>
      <c r="AA95" s="171"/>
      <c r="AB95" s="171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69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70" t="s">
        <v>1286</v>
      </c>
      <c r="AZ95" s="170"/>
    </row>
    <row r="96" spans="1:52" x14ac:dyDescent="0.25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  <c r="S96" s="186"/>
      <c r="T96" s="186"/>
      <c r="U96" s="186"/>
      <c r="V96" s="186"/>
      <c r="W96" s="186"/>
      <c r="X96" s="186"/>
      <c r="Y96" s="186"/>
      <c r="Z96" s="186"/>
      <c r="AA96" s="172"/>
      <c r="AB96" s="17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87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70" t="s">
        <v>1286</v>
      </c>
      <c r="AZ96" s="170"/>
    </row>
    <row r="97" spans="1:52" x14ac:dyDescent="0.25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09" t="s">
        <v>753</v>
      </c>
      <c r="G97" s="22">
        <f t="shared" si="8"/>
        <v>0</v>
      </c>
      <c r="H97" s="149"/>
      <c r="I97" s="149"/>
      <c r="J97" s="149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72"/>
      <c r="AB97" s="14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9"/>
        <v>0</v>
      </c>
      <c r="AF97" s="165"/>
      <c r="AG97" s="166"/>
      <c r="AH97" s="166"/>
      <c r="AI97" s="166"/>
      <c r="AJ97" s="166"/>
      <c r="AK97" s="166"/>
      <c r="AL97" s="166"/>
      <c r="AM97" s="166"/>
      <c r="AN97" s="166"/>
      <c r="AO97" s="166"/>
      <c r="AP97" s="166"/>
      <c r="AQ97" s="166"/>
      <c r="AR97" s="166"/>
      <c r="AS97" s="166"/>
      <c r="AT97" s="166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70" t="s">
        <v>1286</v>
      </c>
      <c r="AZ97" s="170"/>
    </row>
    <row r="98" spans="1:52" x14ac:dyDescent="0.25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09" t="s">
        <v>752</v>
      </c>
      <c r="G98" s="22">
        <f t="shared" si="8"/>
        <v>0</v>
      </c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72"/>
      <c r="AB98" s="142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9"/>
        <v>0</v>
      </c>
      <c r="AF98" s="165"/>
      <c r="AG98" s="166"/>
      <c r="AH98" s="166"/>
      <c r="AI98" s="166"/>
      <c r="AJ98" s="166"/>
      <c r="AK98" s="166"/>
      <c r="AL98" s="166"/>
      <c r="AM98" s="166"/>
      <c r="AN98" s="166"/>
      <c r="AO98" s="166"/>
      <c r="AP98" s="166"/>
      <c r="AQ98" s="166"/>
      <c r="AR98" s="166"/>
      <c r="AS98" s="166"/>
      <c r="AT98" s="166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5" t="s">
        <v>1286</v>
      </c>
      <c r="AZ98" s="115"/>
    </row>
    <row r="99" spans="1:52" x14ac:dyDescent="0.25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0</v>
      </c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72"/>
      <c r="AB99" s="142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9"/>
        <v>0</v>
      </c>
      <c r="AF99" s="165"/>
      <c r="AG99" s="166"/>
      <c r="AH99" s="166"/>
      <c r="AI99" s="166"/>
      <c r="AJ99" s="166"/>
      <c r="AK99" s="166"/>
      <c r="AL99" s="166"/>
      <c r="AM99" s="166"/>
      <c r="AN99" s="166"/>
      <c r="AO99" s="166"/>
      <c r="AP99" s="166"/>
      <c r="AQ99" s="166"/>
      <c r="AR99" s="166"/>
      <c r="AS99" s="166"/>
      <c r="AT99" s="166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5" t="s">
        <v>1286</v>
      </c>
      <c r="AZ99" s="115"/>
    </row>
    <row r="100" spans="1:52" x14ac:dyDescent="0.25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0</v>
      </c>
      <c r="H100" s="149"/>
      <c r="I100" s="149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72"/>
      <c r="AB100" s="14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9"/>
        <v>0</v>
      </c>
      <c r="AF100" s="165"/>
      <c r="AG100" s="166"/>
      <c r="AH100" s="166"/>
      <c r="AI100" s="166"/>
      <c r="AJ100" s="166"/>
      <c r="AK100" s="166"/>
      <c r="AL100" s="166"/>
      <c r="AM100" s="166"/>
      <c r="AN100" s="166"/>
      <c r="AO100" s="166"/>
      <c r="AP100" s="166"/>
      <c r="AQ100" s="166"/>
      <c r="AR100" s="166"/>
      <c r="AS100" s="166"/>
      <c r="AT100" s="166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70" t="s">
        <v>1290</v>
      </c>
      <c r="AZ100" s="170"/>
    </row>
    <row r="101" spans="1:52" x14ac:dyDescent="0.25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51"/>
      <c r="I101" s="151"/>
      <c r="J101" s="152"/>
      <c r="K101" s="151"/>
      <c r="L101" s="151"/>
      <c r="M101" s="151"/>
      <c r="N101" s="151"/>
      <c r="O101" s="151"/>
      <c r="P101" s="151"/>
      <c r="Q101" s="151"/>
      <c r="R101" s="153"/>
      <c r="S101" s="153"/>
      <c r="T101" s="153"/>
      <c r="U101" s="151"/>
      <c r="V101" s="151"/>
      <c r="W101" s="150"/>
      <c r="X101" s="150"/>
      <c r="Y101" s="150"/>
      <c r="Z101" s="150"/>
      <c r="AA101" s="158"/>
      <c r="AB101" s="15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65"/>
      <c r="AG101" s="166"/>
      <c r="AH101" s="166"/>
      <c r="AI101" s="166"/>
      <c r="AJ101" s="166"/>
      <c r="AK101" s="166"/>
      <c r="AL101" s="166"/>
      <c r="AM101" s="166"/>
      <c r="AN101" s="166"/>
      <c r="AO101" s="166"/>
      <c r="AP101" s="166"/>
      <c r="AQ101" s="166"/>
      <c r="AR101" s="166"/>
      <c r="AS101" s="166"/>
      <c r="AT101" s="166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High Risk Customer</v>
      </c>
      <c r="AY101" s="170" t="s">
        <v>1290</v>
      </c>
      <c r="AZ101" s="170"/>
    </row>
    <row r="102" spans="1:52" x14ac:dyDescent="0.25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0</v>
      </c>
      <c r="H102" s="151"/>
      <c r="I102" s="154"/>
      <c r="J102" s="154"/>
      <c r="K102" s="151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1"/>
      <c r="W102" s="154"/>
      <c r="X102" s="151"/>
      <c r="Y102" s="151"/>
      <c r="Z102" s="151"/>
      <c r="AA102" s="160"/>
      <c r="AB102" s="161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9"/>
        <v>0</v>
      </c>
      <c r="AF102" s="165"/>
      <c r="AG102" s="166"/>
      <c r="AH102" s="166"/>
      <c r="AI102" s="166"/>
      <c r="AJ102" s="166"/>
      <c r="AK102" s="166"/>
      <c r="AL102" s="166"/>
      <c r="AM102" s="166"/>
      <c r="AN102" s="166"/>
      <c r="AO102" s="166"/>
      <c r="AP102" s="166"/>
      <c r="AQ102" s="166"/>
      <c r="AR102" s="166"/>
      <c r="AS102" s="166"/>
      <c r="AT102" s="166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70" t="s">
        <v>1286</v>
      </c>
      <c r="AZ102" s="170"/>
    </row>
    <row r="103" spans="1:52" x14ac:dyDescent="0.25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0</v>
      </c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60"/>
      <c r="AB103" s="161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9"/>
        <v>0</v>
      </c>
      <c r="AF103" s="165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6"/>
      <c r="AQ103" s="166"/>
      <c r="AR103" s="166"/>
      <c r="AS103" s="166"/>
      <c r="AT103" s="166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Medium Risk Customer</v>
      </c>
      <c r="AY103" s="170" t="s">
        <v>1286</v>
      </c>
      <c r="AZ103" s="170"/>
    </row>
    <row r="104" spans="1:52" x14ac:dyDescent="0.25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0</v>
      </c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72"/>
      <c r="AB104" s="14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ref="AE104:AE136" si="13">SUM(AF104:AT104)</f>
        <v>0</v>
      </c>
      <c r="AF104" s="165"/>
      <c r="AG104" s="166"/>
      <c r="AH104" s="166"/>
      <c r="AI104" s="166"/>
      <c r="AJ104" s="166"/>
      <c r="AK104" s="166"/>
      <c r="AL104" s="166"/>
      <c r="AM104" s="166"/>
      <c r="AN104" s="166"/>
      <c r="AO104" s="166"/>
      <c r="AP104" s="166"/>
      <c r="AQ104" s="166"/>
      <c r="AR104" s="166"/>
      <c r="AS104" s="166"/>
      <c r="AT104" s="166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ref="AV104:AV136" si="14">AC104*0.35</f>
        <v>0</v>
      </c>
      <c r="AW104" s="93" t="str">
        <f t="shared" ref="AW104:AW136" si="15">IF(AU104&gt;AV104,"Credit is above Limit. Requires HOTM approval",IF(AU104=0," ",IF(AV104&gt;=AU104,"Credit is within Limit","CheckInput")))</f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70" t="s">
        <v>1290</v>
      </c>
      <c r="AZ104" s="170"/>
    </row>
    <row r="105" spans="1:52" x14ac:dyDescent="0.25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0</v>
      </c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72"/>
      <c r="AB105" s="14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13"/>
        <v>0</v>
      </c>
      <c r="AF105" s="165"/>
      <c r="AG105" s="166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  <c r="AT105" s="166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4"/>
        <v>0</v>
      </c>
      <c r="AW105" s="93" t="str">
        <f t="shared" si="15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70" t="s">
        <v>1290</v>
      </c>
      <c r="AZ105" s="170"/>
    </row>
    <row r="106" spans="1:52" x14ac:dyDescent="0.25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72"/>
      <c r="AB106" s="14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82"/>
      <c r="AG106" s="183"/>
      <c r="AH106" s="183"/>
      <c r="AI106" s="183"/>
      <c r="AJ106" s="183"/>
      <c r="AK106" s="183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70" t="s">
        <v>1291</v>
      </c>
      <c r="AZ106" s="170"/>
    </row>
    <row r="107" spans="1:52" x14ac:dyDescent="0.25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0</v>
      </c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72"/>
      <c r="AB107" s="14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3"/>
        <v>0</v>
      </c>
      <c r="AF107" s="182"/>
      <c r="AG107" s="183"/>
      <c r="AH107" s="183"/>
      <c r="AI107" s="183"/>
      <c r="AJ107" s="183"/>
      <c r="AK107" s="183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70" t="s">
        <v>1290</v>
      </c>
      <c r="AZ107" s="170"/>
    </row>
    <row r="108" spans="1:52" x14ac:dyDescent="0.25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0</v>
      </c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72"/>
      <c r="AB108" s="14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3"/>
        <v>0</v>
      </c>
      <c r="AF108" s="165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70" t="s">
        <v>1290</v>
      </c>
      <c r="AZ108" s="170"/>
    </row>
    <row r="109" spans="1:52" x14ac:dyDescent="0.25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0</v>
      </c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50"/>
      <c r="T109" s="150"/>
      <c r="U109" s="150"/>
      <c r="V109" s="150"/>
      <c r="W109" s="150"/>
      <c r="X109" s="150"/>
      <c r="Y109" s="150"/>
      <c r="Z109" s="150"/>
      <c r="AA109" s="172"/>
      <c r="AB109" s="14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3"/>
        <v>0</v>
      </c>
      <c r="AF109" s="182"/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70" t="s">
        <v>1290</v>
      </c>
      <c r="AZ109" s="170"/>
    </row>
    <row r="110" spans="1:52" x14ac:dyDescent="0.25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0</v>
      </c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72"/>
      <c r="AB110" s="14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3"/>
        <v>0</v>
      </c>
      <c r="AF110" s="165"/>
      <c r="AG110" s="166"/>
      <c r="AH110" s="166"/>
      <c r="AI110" s="166"/>
      <c r="AJ110" s="166"/>
      <c r="AK110" s="166"/>
      <c r="AL110" s="166"/>
      <c r="AM110" s="166"/>
      <c r="AN110" s="166"/>
      <c r="AO110" s="166"/>
      <c r="AP110" s="166"/>
      <c r="AQ110" s="166"/>
      <c r="AR110" s="166"/>
      <c r="AS110" s="166"/>
      <c r="AT110" s="166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70" t="s">
        <v>1290</v>
      </c>
      <c r="AZ110" s="170"/>
    </row>
    <row r="111" spans="1:52" x14ac:dyDescent="0.25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0</v>
      </c>
      <c r="H111" s="150"/>
      <c r="I111" s="150"/>
      <c r="J111" s="150"/>
      <c r="K111" s="150"/>
      <c r="L111" s="150"/>
      <c r="M111" s="150"/>
      <c r="N111" s="150"/>
      <c r="O111" s="150"/>
      <c r="P111" s="150"/>
      <c r="Q111" s="150"/>
      <c r="R111" s="150"/>
      <c r="S111" s="150"/>
      <c r="T111" s="150"/>
      <c r="U111" s="150"/>
      <c r="V111" s="150"/>
      <c r="W111" s="150"/>
      <c r="X111" s="150"/>
      <c r="Y111" s="150"/>
      <c r="Z111" s="150"/>
      <c r="AA111" s="172"/>
      <c r="AB111" s="14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3"/>
        <v>0</v>
      </c>
      <c r="AF111" s="165"/>
      <c r="AG111" s="166"/>
      <c r="AH111" s="166"/>
      <c r="AI111" s="166"/>
      <c r="AJ111" s="166"/>
      <c r="AK111" s="166"/>
      <c r="AL111" s="166"/>
      <c r="AM111" s="166"/>
      <c r="AN111" s="166"/>
      <c r="AO111" s="166"/>
      <c r="AP111" s="166"/>
      <c r="AQ111" s="166"/>
      <c r="AR111" s="166"/>
      <c r="AS111" s="166"/>
      <c r="AT111" s="166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70" t="s">
        <v>1290</v>
      </c>
      <c r="AZ111" s="170"/>
    </row>
    <row r="112" spans="1:52" x14ac:dyDescent="0.25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0</v>
      </c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72"/>
      <c r="AB112" s="14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3"/>
        <v>0</v>
      </c>
      <c r="AF112" s="165"/>
      <c r="AG112" s="166"/>
      <c r="AH112" s="166"/>
      <c r="AI112" s="166"/>
      <c r="AJ112" s="166"/>
      <c r="AK112" s="166"/>
      <c r="AL112" s="166"/>
      <c r="AM112" s="166"/>
      <c r="AN112" s="166"/>
      <c r="AO112" s="166"/>
      <c r="AP112" s="166"/>
      <c r="AQ112" s="166"/>
      <c r="AR112" s="166"/>
      <c r="AS112" s="166"/>
      <c r="AT112" s="166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70" t="s">
        <v>1290</v>
      </c>
      <c r="AZ112" s="170"/>
    </row>
    <row r="113" spans="1:52" x14ac:dyDescent="0.25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0</v>
      </c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60"/>
      <c r="AB113" s="161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3"/>
        <v>0</v>
      </c>
      <c r="AF113" s="165"/>
      <c r="AG113" s="166"/>
      <c r="AH113" s="166"/>
      <c r="AI113" s="166"/>
      <c r="AJ113" s="166"/>
      <c r="AK113" s="166"/>
      <c r="AL113" s="166"/>
      <c r="AM113" s="166"/>
      <c r="AN113" s="166"/>
      <c r="AO113" s="166"/>
      <c r="AP113" s="166"/>
      <c r="AQ113" s="166"/>
      <c r="AR113" s="166"/>
      <c r="AS113" s="166"/>
      <c r="AT113" s="166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Medium Risk Customer</v>
      </c>
      <c r="AY113" s="170" t="s">
        <v>1290</v>
      </c>
      <c r="AZ113" s="170"/>
    </row>
    <row r="114" spans="1:52" x14ac:dyDescent="0.25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82"/>
      <c r="AG114" s="183"/>
      <c r="AH114" s="183"/>
      <c r="AI114" s="183"/>
      <c r="AJ114" s="183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70" t="s">
        <v>1290</v>
      </c>
      <c r="AZ114" s="170"/>
    </row>
    <row r="115" spans="1:52" x14ac:dyDescent="0.25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0</v>
      </c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60"/>
      <c r="X115" s="161"/>
      <c r="Y115" s="150"/>
      <c r="Z115" s="150"/>
      <c r="AA115" s="162"/>
      <c r="AB115" s="163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3"/>
        <v>0</v>
      </c>
      <c r="AF115" s="165"/>
      <c r="AG115" s="166"/>
      <c r="AH115" s="166"/>
      <c r="AI115" s="166"/>
      <c r="AJ115" s="166"/>
      <c r="AK115" s="166"/>
      <c r="AL115" s="166"/>
      <c r="AM115" s="166"/>
      <c r="AN115" s="166"/>
      <c r="AO115" s="166"/>
      <c r="AP115" s="166"/>
      <c r="AQ115" s="166"/>
      <c r="AR115" s="166"/>
      <c r="AS115" s="166"/>
      <c r="AT115" s="166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70" t="s">
        <v>1290</v>
      </c>
      <c r="AZ115" s="170"/>
    </row>
    <row r="116" spans="1:52" ht="16.5" customHeight="1" x14ac:dyDescent="0.25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0</v>
      </c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60"/>
      <c r="AB116" s="161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3"/>
        <v>0</v>
      </c>
      <c r="AF116" s="165"/>
      <c r="AG116" s="166"/>
      <c r="AH116" s="166"/>
      <c r="AI116" s="166"/>
      <c r="AJ116" s="166"/>
      <c r="AK116" s="166"/>
      <c r="AL116" s="166"/>
      <c r="AM116" s="166"/>
      <c r="AN116" s="166"/>
      <c r="AO116" s="166"/>
      <c r="AP116" s="166"/>
      <c r="AQ116" s="166"/>
      <c r="AR116" s="166"/>
      <c r="AS116" s="166"/>
      <c r="AT116" s="166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Medium Risk Customer</v>
      </c>
      <c r="AY116" s="170" t="s">
        <v>1290</v>
      </c>
      <c r="AZ116" s="170"/>
    </row>
    <row r="117" spans="1:52" x14ac:dyDescent="0.25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0</v>
      </c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60"/>
      <c r="AB117" s="161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3"/>
        <v>0</v>
      </c>
      <c r="AF117" s="165"/>
      <c r="AG117" s="166"/>
      <c r="AH117" s="166"/>
      <c r="AI117" s="166"/>
      <c r="AJ117" s="166"/>
      <c r="AK117" s="166"/>
      <c r="AL117" s="166"/>
      <c r="AM117" s="166"/>
      <c r="AN117" s="166"/>
      <c r="AO117" s="166"/>
      <c r="AP117" s="166"/>
      <c r="AQ117" s="166"/>
      <c r="AR117" s="166"/>
      <c r="AS117" s="166"/>
      <c r="AT117" s="166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70" t="s">
        <v>1290</v>
      </c>
      <c r="AZ117" s="170"/>
    </row>
    <row r="118" spans="1:52" x14ac:dyDescent="0.25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0</v>
      </c>
      <c r="H118" s="150"/>
      <c r="I118" s="150"/>
      <c r="J118" s="150"/>
      <c r="K118" s="150"/>
      <c r="L118" s="150"/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72"/>
      <c r="AB118" s="14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3"/>
        <v>0</v>
      </c>
      <c r="AF118" s="165"/>
      <c r="AG118" s="166"/>
      <c r="AH118" s="166"/>
      <c r="AI118" s="166"/>
      <c r="AJ118" s="166"/>
      <c r="AK118" s="166"/>
      <c r="AL118" s="166"/>
      <c r="AM118" s="166"/>
      <c r="AN118" s="166"/>
      <c r="AO118" s="166"/>
      <c r="AP118" s="166"/>
      <c r="AQ118" s="166"/>
      <c r="AR118" s="166"/>
      <c r="AS118" s="166"/>
      <c r="AT118" s="166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70" t="s">
        <v>1290</v>
      </c>
      <c r="AZ118" s="170"/>
    </row>
    <row r="119" spans="1:52" x14ac:dyDescent="0.25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150"/>
      <c r="I119" s="150"/>
      <c r="J119" s="150"/>
      <c r="K119" s="150"/>
      <c r="L119" s="150"/>
      <c r="M119" s="150"/>
      <c r="N119" s="150"/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72"/>
      <c r="AB119" s="14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65"/>
      <c r="AG119" s="166"/>
      <c r="AH119" s="166"/>
      <c r="AI119" s="166"/>
      <c r="AJ119" s="166"/>
      <c r="AK119" s="166"/>
      <c r="AL119" s="166"/>
      <c r="AM119" s="166"/>
      <c r="AN119" s="166"/>
      <c r="AO119" s="166"/>
      <c r="AP119" s="166"/>
      <c r="AQ119" s="166"/>
      <c r="AR119" s="166"/>
      <c r="AS119" s="166"/>
      <c r="AT119" s="166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70" t="s">
        <v>1291</v>
      </c>
      <c r="AZ119" s="170"/>
    </row>
    <row r="120" spans="1:52" x14ac:dyDescent="0.25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0</v>
      </c>
      <c r="H120" s="150"/>
      <c r="I120" s="150"/>
      <c r="J120" s="150"/>
      <c r="K120" s="150"/>
      <c r="L120" s="150"/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72"/>
      <c r="AB120" s="14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3"/>
        <v>0</v>
      </c>
      <c r="AF120" s="182"/>
      <c r="AG120" s="183"/>
      <c r="AH120" s="183"/>
      <c r="AI120" s="183"/>
      <c r="AJ120" s="183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70" t="s">
        <v>1290</v>
      </c>
      <c r="AZ120" s="170"/>
    </row>
    <row r="121" spans="1:52" x14ac:dyDescent="0.25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0</v>
      </c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3"/>
        <v>0</v>
      </c>
      <c r="AF121" s="182"/>
      <c r="AG121" s="183"/>
      <c r="AH121" s="183"/>
      <c r="AI121" s="183"/>
      <c r="AJ121" s="183"/>
      <c r="AK121" s="183"/>
      <c r="AL121" s="192"/>
      <c r="AM121" s="183"/>
      <c r="AN121" s="183"/>
      <c r="AO121" s="183"/>
      <c r="AP121" s="183"/>
      <c r="AQ121" s="183"/>
      <c r="AR121" s="183"/>
      <c r="AS121" s="183"/>
      <c r="AT121" s="183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70" t="s">
        <v>1290</v>
      </c>
      <c r="AZ121" s="170"/>
    </row>
    <row r="122" spans="1:52" x14ac:dyDescent="0.25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  <c r="AA122" s="172"/>
      <c r="AB122" s="1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65"/>
      <c r="AG122" s="166"/>
      <c r="AH122" s="166"/>
      <c r="AI122" s="166"/>
      <c r="AJ122" s="166"/>
      <c r="AK122" s="166"/>
      <c r="AL122" s="166"/>
      <c r="AM122" s="166"/>
      <c r="AN122" s="166"/>
      <c r="AO122" s="166"/>
      <c r="AP122" s="166"/>
      <c r="AQ122" s="166"/>
      <c r="AR122" s="166"/>
      <c r="AS122" s="166"/>
      <c r="AT122" s="166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70" t="s">
        <v>1290</v>
      </c>
      <c r="AZ122" s="170"/>
    </row>
    <row r="123" spans="1:52" x14ac:dyDescent="0.25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0</v>
      </c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  <c r="AA123" s="172"/>
      <c r="AB123" s="1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3"/>
        <v>0</v>
      </c>
      <c r="AF123" s="165"/>
      <c r="AG123" s="166"/>
      <c r="AH123" s="166"/>
      <c r="AI123" s="166"/>
      <c r="AJ123" s="166"/>
      <c r="AK123" s="166"/>
      <c r="AL123" s="166"/>
      <c r="AM123" s="166"/>
      <c r="AN123" s="166"/>
      <c r="AO123" s="166"/>
      <c r="AP123" s="166"/>
      <c r="AQ123" s="166"/>
      <c r="AR123" s="166"/>
      <c r="AS123" s="166"/>
      <c r="AT123" s="166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170" t="s">
        <v>1290</v>
      </c>
      <c r="AZ123" s="170"/>
    </row>
    <row r="124" spans="1:52" x14ac:dyDescent="0.25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0</v>
      </c>
      <c r="H124" s="150"/>
      <c r="I124" s="150"/>
      <c r="J124" s="150"/>
      <c r="K124" s="150"/>
      <c r="L124" s="150"/>
      <c r="M124" s="150"/>
      <c r="N124" s="150"/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64"/>
      <c r="AB124" s="1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3"/>
        <v>0</v>
      </c>
      <c r="AF124" s="182"/>
      <c r="AG124" s="183"/>
      <c r="AH124" s="183"/>
      <c r="AI124" s="183"/>
      <c r="AJ124" s="183"/>
      <c r="AK124" s="183"/>
      <c r="AL124" s="192"/>
      <c r="AM124" s="183"/>
      <c r="AN124" s="183"/>
      <c r="AO124" s="183"/>
      <c r="AP124" s="183"/>
      <c r="AQ124" s="183"/>
      <c r="AR124" s="183"/>
      <c r="AS124" s="183"/>
      <c r="AT124" s="183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70" t="s">
        <v>1290</v>
      </c>
      <c r="AZ124" s="170"/>
    </row>
    <row r="125" spans="1:52" x14ac:dyDescent="0.25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0</v>
      </c>
      <c r="H125" s="150"/>
      <c r="I125" s="150"/>
      <c r="J125" s="150"/>
      <c r="K125" s="150"/>
      <c r="L125" s="150"/>
      <c r="M125" s="150"/>
      <c r="N125" s="150"/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72"/>
      <c r="AB125" s="14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3"/>
        <v>0</v>
      </c>
      <c r="AF125" s="165"/>
      <c r="AG125" s="166"/>
      <c r="AH125" s="166"/>
      <c r="AI125" s="166"/>
      <c r="AJ125" s="166"/>
      <c r="AK125" s="166"/>
      <c r="AL125" s="166"/>
      <c r="AM125" s="166"/>
      <c r="AN125" s="166"/>
      <c r="AO125" s="166"/>
      <c r="AP125" s="166"/>
      <c r="AQ125" s="166"/>
      <c r="AR125" s="166"/>
      <c r="AS125" s="166"/>
      <c r="AT125" s="166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70" t="s">
        <v>1290</v>
      </c>
      <c r="AZ125" s="170"/>
    </row>
    <row r="126" spans="1:52" x14ac:dyDescent="0.25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1"/>
      <c r="AB126" s="174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82"/>
      <c r="AG126" s="183"/>
      <c r="AH126" s="183"/>
      <c r="AI126" s="183"/>
      <c r="AJ126" s="183"/>
      <c r="AK126" s="183"/>
      <c r="AL126" s="170"/>
      <c r="AM126" s="183"/>
      <c r="AN126" s="183"/>
      <c r="AO126" s="183"/>
      <c r="AP126" s="183"/>
      <c r="AQ126" s="183"/>
      <c r="AR126" s="183"/>
      <c r="AS126" s="183"/>
      <c r="AT126" s="183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70" t="s">
        <v>1290</v>
      </c>
      <c r="AZ126" s="170"/>
    </row>
    <row r="127" spans="1:52" x14ac:dyDescent="0.25">
      <c r="A127" s="25">
        <v>120</v>
      </c>
      <c r="B127" s="109" t="s">
        <v>9</v>
      </c>
      <c r="C127" s="109" t="s">
        <v>809</v>
      </c>
      <c r="D127" s="109"/>
      <c r="E127" s="109" t="s">
        <v>1113</v>
      </c>
      <c r="F127" s="109" t="s">
        <v>753</v>
      </c>
      <c r="G127" s="111">
        <f t="shared" ref="G127" si="16">SUM(H127:AB127)</f>
        <v>0</v>
      </c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  <c r="AA127" s="172"/>
      <c r="AB127" s="171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ref="AE127" si="17">SUM(AF127:AT127)</f>
        <v>0</v>
      </c>
      <c r="AF127" s="165"/>
      <c r="AG127" s="166"/>
      <c r="AH127" s="166"/>
      <c r="AI127" s="166"/>
      <c r="AJ127" s="166"/>
      <c r="AK127" s="166"/>
      <c r="AL127" s="166"/>
      <c r="AM127" s="166"/>
      <c r="AN127" s="166"/>
      <c r="AO127" s="166"/>
      <c r="AP127" s="166"/>
      <c r="AQ127" s="166"/>
      <c r="AR127" s="166"/>
      <c r="AS127" s="166"/>
      <c r="AT127" s="166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>AC127*0.35</f>
        <v>0</v>
      </c>
      <c r="AW127" s="93" t="str">
        <f t="shared" ref="AW127" si="18">IF(AU127&gt;AV127,"Credit is above Limit. Requires HOTM approval",IF(AU127=0," ",IF(AV127&gt;=AU127,"Credit is within Limit","CheckInput")))</f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70" t="s">
        <v>1290</v>
      </c>
      <c r="AZ127" s="170"/>
    </row>
    <row r="128" spans="1:52" x14ac:dyDescent="0.25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0</v>
      </c>
      <c r="H128" s="172"/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  <c r="AA128" s="147"/>
      <c r="AB128" s="147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3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4"/>
        <v>0</v>
      </c>
      <c r="AW128" s="93" t="str">
        <f t="shared" si="15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70" t="s">
        <v>1290</v>
      </c>
      <c r="AZ128" s="170"/>
    </row>
    <row r="129" spans="1:52" x14ac:dyDescent="0.25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0</v>
      </c>
      <c r="H129" s="172"/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  <c r="AA129" s="147"/>
      <c r="AB129" s="147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3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4"/>
        <v>0</v>
      </c>
      <c r="AW129" s="93" t="str">
        <f t="shared" si="15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70" t="s">
        <v>1290</v>
      </c>
      <c r="AZ129" s="170"/>
    </row>
    <row r="130" spans="1:52" x14ac:dyDescent="0.25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0</v>
      </c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  <c r="AA130" s="147"/>
      <c r="AB130" s="147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3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0</v>
      </c>
      <c r="AW130" s="93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 t="s">
        <v>1290</v>
      </c>
      <c r="AZ130" s="170"/>
    </row>
    <row r="131" spans="1:52" x14ac:dyDescent="0.25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  <c r="AA131" s="147"/>
      <c r="AB131" s="147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3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 t="s">
        <v>1290</v>
      </c>
      <c r="AZ131" s="170"/>
    </row>
    <row r="132" spans="1:52" x14ac:dyDescent="0.25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172"/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47"/>
      <c r="AB132" s="147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3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70" t="s">
        <v>1290</v>
      </c>
      <c r="AZ132" s="170"/>
    </row>
    <row r="133" spans="1:52" x14ac:dyDescent="0.25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0</v>
      </c>
      <c r="H133" s="172"/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47"/>
      <c r="AB133" s="147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3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4"/>
        <v>0</v>
      </c>
      <c r="AW133" s="93" t="str">
        <f t="shared" si="15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 t="s">
        <v>1290</v>
      </c>
      <c r="AZ133" s="170"/>
    </row>
    <row r="134" spans="1:52" x14ac:dyDescent="0.25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09" t="s">
        <v>752</v>
      </c>
      <c r="G134" s="22">
        <f t="shared" si="12"/>
        <v>0</v>
      </c>
      <c r="H134" s="172"/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47"/>
      <c r="AB134" s="147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3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4"/>
        <v>0</v>
      </c>
      <c r="AW134" s="93" t="str">
        <f t="shared" si="15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70" t="s">
        <v>1290</v>
      </c>
      <c r="AZ134" s="170"/>
    </row>
    <row r="135" spans="1:52" x14ac:dyDescent="0.25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0</v>
      </c>
      <c r="H135" s="148"/>
      <c r="I135" s="148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46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3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4"/>
        <v>0</v>
      </c>
      <c r="AW135" s="93" t="str">
        <f t="shared" si="15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70" t="s">
        <v>1290</v>
      </c>
      <c r="AZ135" s="170"/>
    </row>
    <row r="136" spans="1:52" x14ac:dyDescent="0.25">
      <c r="A136" s="25">
        <v>129</v>
      </c>
      <c r="B136" s="109" t="s">
        <v>32</v>
      </c>
      <c r="C136" s="109" t="s">
        <v>1503</v>
      </c>
      <c r="D136" s="109"/>
      <c r="E136" s="109" t="s">
        <v>1512</v>
      </c>
      <c r="F136" s="109" t="s">
        <v>753</v>
      </c>
      <c r="G136" s="22">
        <f t="shared" si="12"/>
        <v>0</v>
      </c>
      <c r="H136" s="146"/>
      <c r="I136" s="146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46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3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 t="s">
        <v>1290</v>
      </c>
      <c r="AZ136" s="170"/>
    </row>
    <row r="137" spans="1:52" x14ac:dyDescent="0.25">
      <c r="A137" s="25">
        <v>130</v>
      </c>
      <c r="B137" s="109" t="s">
        <v>33</v>
      </c>
      <c r="C137" s="109" t="s">
        <v>151</v>
      </c>
      <c r="D137" s="109"/>
      <c r="E137" s="109" t="s">
        <v>152</v>
      </c>
      <c r="F137" s="109" t="s">
        <v>752</v>
      </c>
      <c r="G137" s="22">
        <f t="shared" ref="G137:G144" si="19">SUM(H137:AB137)</f>
        <v>0</v>
      </c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:AE144" si="20">SUM(AF137:AT137)</f>
        <v>0</v>
      </c>
      <c r="AF137" s="169"/>
      <c r="AG137" s="170"/>
      <c r="AH137" s="167"/>
      <c r="AI137" s="168"/>
      <c r="AJ137" s="168"/>
      <c r="AK137" s="168"/>
      <c r="AL137" s="168"/>
      <c r="AM137" s="168"/>
      <c r="AN137" s="168"/>
      <c r="AO137" s="168"/>
      <c r="AP137" s="168"/>
      <c r="AQ137" s="168"/>
      <c r="AR137" s="168"/>
      <c r="AS137" s="168"/>
      <c r="AT137" s="168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0</v>
      </c>
      <c r="AW137" s="93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High Risk Customer</v>
      </c>
      <c r="AY137" s="170" t="s">
        <v>1290</v>
      </c>
      <c r="AZ137" s="170"/>
    </row>
    <row r="138" spans="1:52" x14ac:dyDescent="0.25">
      <c r="A138" s="25">
        <v>131</v>
      </c>
      <c r="B138" s="109" t="s">
        <v>33</v>
      </c>
      <c r="C138" s="109" t="s">
        <v>146</v>
      </c>
      <c r="D138" s="109"/>
      <c r="E138" s="109" t="s">
        <v>147</v>
      </c>
      <c r="F138" s="109" t="s">
        <v>753</v>
      </c>
      <c r="G138" s="22">
        <f t="shared" si="19"/>
        <v>0</v>
      </c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si="20"/>
        <v>0</v>
      </c>
      <c r="AF138" s="169"/>
      <c r="AG138" s="170"/>
      <c r="AH138" s="167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21"/>
        <v>0</v>
      </c>
      <c r="AW138" s="93" t="str">
        <f t="shared" si="22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 t="s">
        <v>1290</v>
      </c>
      <c r="AZ138" s="170"/>
    </row>
    <row r="139" spans="1:52" x14ac:dyDescent="0.25">
      <c r="A139" s="25">
        <v>132</v>
      </c>
      <c r="B139" s="109" t="s">
        <v>33</v>
      </c>
      <c r="C139" s="109" t="s">
        <v>144</v>
      </c>
      <c r="D139" s="109"/>
      <c r="E139" s="109" t="s">
        <v>815</v>
      </c>
      <c r="F139" s="109" t="s">
        <v>753</v>
      </c>
      <c r="G139" s="22">
        <f t="shared" si="19"/>
        <v>0</v>
      </c>
      <c r="H139" s="72"/>
      <c r="I139" s="72"/>
      <c r="J139" s="72"/>
      <c r="K139" s="72"/>
      <c r="L139" s="72"/>
      <c r="M139" s="72"/>
      <c r="N139" s="72"/>
      <c r="O139" s="29"/>
      <c r="P139" s="29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69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3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70" t="s">
        <v>1290</v>
      </c>
      <c r="AZ139" s="170"/>
    </row>
    <row r="140" spans="1:52" x14ac:dyDescent="0.25">
      <c r="A140" s="25">
        <v>133</v>
      </c>
      <c r="B140" s="109" t="s">
        <v>33</v>
      </c>
      <c r="C140" s="109" t="s">
        <v>138</v>
      </c>
      <c r="D140" s="109"/>
      <c r="E140" s="109" t="s">
        <v>139</v>
      </c>
      <c r="F140" s="109" t="s">
        <v>753</v>
      </c>
      <c r="G140" s="22">
        <f t="shared" si="19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69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3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 t="s">
        <v>1290</v>
      </c>
      <c r="AZ140" s="170"/>
    </row>
    <row r="141" spans="1:52" x14ac:dyDescent="0.25">
      <c r="A141" s="25">
        <v>134</v>
      </c>
      <c r="B141" s="109" t="s">
        <v>33</v>
      </c>
      <c r="C141" s="109" t="s">
        <v>130</v>
      </c>
      <c r="D141" s="109"/>
      <c r="E141" s="109" t="s">
        <v>131</v>
      </c>
      <c r="F141" s="109" t="s">
        <v>752</v>
      </c>
      <c r="G141" s="22">
        <f t="shared" si="19"/>
        <v>0</v>
      </c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72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69"/>
      <c r="AG141" s="170"/>
      <c r="AH141" s="170"/>
      <c r="AI141" s="170"/>
      <c r="AJ141" s="170"/>
      <c r="AK141" s="170"/>
      <c r="AL141" s="168"/>
      <c r="AM141" s="170"/>
      <c r="AN141" s="170"/>
      <c r="AO141" s="170"/>
      <c r="AP141" s="170"/>
      <c r="AQ141" s="170"/>
      <c r="AR141" s="170"/>
      <c r="AS141" s="170"/>
      <c r="AT141" s="170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3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 t="s">
        <v>1290</v>
      </c>
      <c r="AZ141" s="170"/>
    </row>
    <row r="142" spans="1:52" x14ac:dyDescent="0.25">
      <c r="A142" s="25">
        <v>135</v>
      </c>
      <c r="B142" s="109" t="s">
        <v>33</v>
      </c>
      <c r="C142" s="109" t="s">
        <v>128</v>
      </c>
      <c r="D142" s="109"/>
      <c r="E142" s="109" t="s">
        <v>129</v>
      </c>
      <c r="F142" s="109" t="s">
        <v>833</v>
      </c>
      <c r="G142" s="22">
        <f t="shared" si="19"/>
        <v>0</v>
      </c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20"/>
        <v>0</v>
      </c>
      <c r="AF142" s="169"/>
      <c r="AG142" s="170"/>
      <c r="AH142" s="167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93" t="str">
        <f t="shared" si="22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 t="s">
        <v>1290</v>
      </c>
      <c r="AZ142" s="170"/>
    </row>
    <row r="143" spans="1:52" x14ac:dyDescent="0.25">
      <c r="A143" s="25">
        <v>136</v>
      </c>
      <c r="B143" s="109" t="s">
        <v>33</v>
      </c>
      <c r="C143" s="109" t="s">
        <v>126</v>
      </c>
      <c r="D143" s="109"/>
      <c r="E143" s="109" t="s">
        <v>127</v>
      </c>
      <c r="F143" s="109" t="s">
        <v>752</v>
      </c>
      <c r="G143" s="22">
        <f t="shared" si="19"/>
        <v>0</v>
      </c>
      <c r="H143" s="97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7"/>
      <c r="V143" s="94"/>
      <c r="W143" s="97"/>
      <c r="X143" s="97"/>
      <c r="Y143" s="97"/>
      <c r="Z143" s="98"/>
      <c r="AA143" s="98"/>
      <c r="AB143" s="98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3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 t="s">
        <v>1290</v>
      </c>
      <c r="AZ143" s="170"/>
    </row>
    <row r="144" spans="1:52" x14ac:dyDescent="0.25">
      <c r="A144" s="25">
        <v>137</v>
      </c>
      <c r="B144" s="109" t="s">
        <v>33</v>
      </c>
      <c r="C144" s="109" t="s">
        <v>118</v>
      </c>
      <c r="D144" s="109"/>
      <c r="E144" s="109" t="s">
        <v>119</v>
      </c>
      <c r="F144" s="109" t="s">
        <v>753</v>
      </c>
      <c r="G144" s="22">
        <f t="shared" si="19"/>
        <v>0</v>
      </c>
      <c r="H144" s="172"/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69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3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70" t="s">
        <v>1290</v>
      </c>
      <c r="AZ144" s="170"/>
    </row>
    <row r="145" spans="1:52" x14ac:dyDescent="0.25">
      <c r="A145" s="25">
        <v>138</v>
      </c>
      <c r="B145" s="132" t="s">
        <v>33</v>
      </c>
      <c r="C145" s="132" t="s">
        <v>1516</v>
      </c>
      <c r="D145" s="25"/>
      <c r="E145" s="25" t="s">
        <v>1529</v>
      </c>
      <c r="F145" s="109" t="s">
        <v>752</v>
      </c>
      <c r="G145" s="111">
        <f t="shared" ref="G145" si="23">SUM(H145:AB145)</f>
        <v>0</v>
      </c>
      <c r="H145" s="142"/>
      <c r="I145" s="142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144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69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3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70" t="s">
        <v>1290</v>
      </c>
      <c r="AZ145" s="170"/>
    </row>
    <row r="146" spans="1:52" x14ac:dyDescent="0.25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25">
      <c r="AC147" s="193"/>
    </row>
    <row r="148" spans="1:52" x14ac:dyDescent="0.25">
      <c r="AC148" s="77"/>
    </row>
  </sheetData>
  <sheetProtection algorithmName="SHA-512" hashValue="ZjCGibw7kQ5ieSPau217Tnd/hhhy/GVV725vsB9kz5RINQJ+1entg5hyW4ItnVcJ6owfDKdyt+aQOROVxbR+4A==" saltValue="F/r6JVDuCx94MThiZKYmUg==" spinCount="100000"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8" xr:uid="{493CEF86-C498-4932-9AF7-538675CCF978}"/>
  <mergeCells count="3">
    <mergeCell ref="B4:E5"/>
    <mergeCell ref="H4:AC5"/>
    <mergeCell ref="AE4:AX5"/>
  </mergeCells>
  <conditionalFormatting sqref="AW8:AW1048576">
    <cfRule type="cellIs" dxfId="119" priority="71" operator="equal">
      <formula>"Credit is above Limit. Requires HOTM approval"</formula>
    </cfRule>
    <cfRule type="cellIs" dxfId="118" priority="72" operator="equal">
      <formula>"Credit is within limit"</formula>
    </cfRule>
  </conditionalFormatting>
  <conditionalFormatting sqref="F2">
    <cfRule type="cellIs" dxfId="117" priority="70" operator="greaterThan">
      <formula>$F$1</formula>
    </cfRule>
  </conditionalFormatting>
  <conditionalFormatting sqref="AX8">
    <cfRule type="cellIs" dxfId="116" priority="68" operator="equal">
      <formula>"Credit is above Limit. Requires HOTM approval"</formula>
    </cfRule>
    <cfRule type="cellIs" dxfId="115" priority="69" operator="equal">
      <formula>"Credit is within limit"</formula>
    </cfRule>
  </conditionalFormatting>
  <conditionalFormatting sqref="AW127">
    <cfRule type="cellIs" dxfId="114" priority="9" operator="equal">
      <formula>"Credit is above Limit. Requires HOTM approval"</formula>
    </cfRule>
    <cfRule type="cellIs" dxfId="113" priority="10" operator="equal">
      <formula>"Credit is within limit"</formula>
    </cfRule>
  </conditionalFormatting>
  <conditionalFormatting sqref="AW145">
    <cfRule type="cellIs" dxfId="112" priority="4" operator="equal">
      <formula>"Credit is above Limit. Requires HOTM approval"</formula>
    </cfRule>
    <cfRule type="cellIs" dxfId="111" priority="5" operator="equal">
      <formula>"Credit is within limit"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zoomScale="80" zoomScaleNormal="80" workbookViewId="0">
      <pane xSplit="5" ySplit="8" topLeftCell="AM9" activePane="bottomRight" state="frozen"/>
      <selection activeCell="AV20" sqref="AV20"/>
      <selection pane="topRight" activeCell="AV20" sqref="AV20"/>
      <selection pane="bottomLeft" activeCell="AV20" sqref="AV20"/>
      <selection pane="bottomRight" activeCell="AP3" sqref="AP3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4.57031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140625" style="3" customWidth="1" outlineLevel="1"/>
    <col min="19" max="19" width="9.85546875" style="3" customWidth="1" outlineLevel="1"/>
    <col min="20" max="20" width="12.42578125" style="3" customWidth="1" outlineLevel="1"/>
    <col min="21" max="21" width="10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14" style="3" hidden="1" customWidth="1"/>
    <col min="52" max="52" width="15.425781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Allocation'!G16</f>
        <v>117351163.59345973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  <c r="AZ6" s="219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110">
        <v>1</v>
      </c>
      <c r="B9" s="123" t="s">
        <v>22</v>
      </c>
      <c r="C9" s="123" t="s">
        <v>1119</v>
      </c>
      <c r="D9" s="123"/>
      <c r="E9" s="123" t="s">
        <v>1151</v>
      </c>
      <c r="F9" s="123" t="s">
        <v>61</v>
      </c>
      <c r="G9" s="22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7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>AC9*0.35</f>
        <v>0</v>
      </c>
      <c r="AW9" s="24" t="str">
        <f t="shared" ref="AW9:AW40" si="2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 t="s">
        <v>1286</v>
      </c>
      <c r="AZ9" s="170"/>
    </row>
    <row r="10" spans="1:52" x14ac:dyDescent="0.25">
      <c r="A10" s="110">
        <v>2</v>
      </c>
      <c r="B10" s="124" t="s">
        <v>22</v>
      </c>
      <c r="C10" s="124" t="s">
        <v>1120</v>
      </c>
      <c r="D10" s="124"/>
      <c r="E10" s="124" t="s">
        <v>1152</v>
      </c>
      <c r="F10" s="124" t="s">
        <v>753</v>
      </c>
      <c r="G10" s="2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9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ref="AV10:AV73" si="3">AC10*0.35</f>
        <v>0</v>
      </c>
      <c r="AW10" s="24" t="str">
        <f t="shared" si="2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 t="s">
        <v>1286</v>
      </c>
      <c r="AZ10" s="170"/>
    </row>
    <row r="11" spans="1:52" x14ac:dyDescent="0.25">
      <c r="A11" s="110">
        <v>3</v>
      </c>
      <c r="B11" s="124" t="s">
        <v>22</v>
      </c>
      <c r="C11" s="124" t="s">
        <v>1121</v>
      </c>
      <c r="D11" s="124"/>
      <c r="E11" s="124" t="s">
        <v>1153</v>
      </c>
      <c r="F11" s="124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9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 t="s">
        <v>1286</v>
      </c>
      <c r="AZ11" s="170"/>
    </row>
    <row r="12" spans="1:52" x14ac:dyDescent="0.25">
      <c r="A12" s="110">
        <v>4</v>
      </c>
      <c r="B12" s="124" t="s">
        <v>22</v>
      </c>
      <c r="C12" s="124" t="s">
        <v>1122</v>
      </c>
      <c r="D12" s="124"/>
      <c r="E12" s="124" t="s">
        <v>1154</v>
      </c>
      <c r="F12" s="124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9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 t="s">
        <v>1286</v>
      </c>
      <c r="AZ12" s="170"/>
    </row>
    <row r="13" spans="1:52" x14ac:dyDescent="0.25">
      <c r="A13" s="110">
        <v>5</v>
      </c>
      <c r="B13" s="124" t="s">
        <v>22</v>
      </c>
      <c r="C13" s="124" t="s">
        <v>1040</v>
      </c>
      <c r="D13" s="124"/>
      <c r="E13" s="124" t="s">
        <v>1155</v>
      </c>
      <c r="F13" s="124" t="s">
        <v>753</v>
      </c>
      <c r="G13" s="2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9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0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 t="s">
        <v>1286</v>
      </c>
      <c r="AZ13" s="170"/>
    </row>
    <row r="14" spans="1:52" x14ac:dyDescent="0.25">
      <c r="A14" s="110">
        <v>6</v>
      </c>
      <c r="B14" s="124" t="s">
        <v>22</v>
      </c>
      <c r="C14" s="124" t="s">
        <v>1041</v>
      </c>
      <c r="D14" s="124"/>
      <c r="E14" s="124" t="s">
        <v>1156</v>
      </c>
      <c r="F14" s="124" t="s">
        <v>753</v>
      </c>
      <c r="G14" s="2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0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 t="s">
        <v>1286</v>
      </c>
      <c r="AZ14" s="170"/>
    </row>
    <row r="15" spans="1:52" x14ac:dyDescent="0.25">
      <c r="A15" s="110">
        <v>7</v>
      </c>
      <c r="B15" s="124" t="s">
        <v>22</v>
      </c>
      <c r="C15" s="124" t="s">
        <v>880</v>
      </c>
      <c r="D15" s="124"/>
      <c r="E15" s="124" t="s">
        <v>881</v>
      </c>
      <c r="F15" s="124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 t="s">
        <v>1286</v>
      </c>
      <c r="AZ15" s="170"/>
    </row>
    <row r="16" spans="1:52" x14ac:dyDescent="0.25">
      <c r="A16" s="110">
        <v>8</v>
      </c>
      <c r="B16" s="124" t="s">
        <v>22</v>
      </c>
      <c r="C16" s="124" t="s">
        <v>883</v>
      </c>
      <c r="D16" s="124"/>
      <c r="E16" s="124" t="s">
        <v>1157</v>
      </c>
      <c r="F16" s="124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9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 t="s">
        <v>1286</v>
      </c>
      <c r="AZ16" s="170"/>
    </row>
    <row r="17" spans="1:52" x14ac:dyDescent="0.25">
      <c r="A17" s="110">
        <v>9</v>
      </c>
      <c r="B17" s="124" t="s">
        <v>22</v>
      </c>
      <c r="C17" s="124" t="s">
        <v>748</v>
      </c>
      <c r="D17" s="124"/>
      <c r="E17" s="124" t="s">
        <v>749</v>
      </c>
      <c r="F17" s="124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9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 t="s">
        <v>1286</v>
      </c>
      <c r="AZ17" s="170"/>
    </row>
    <row r="18" spans="1:52" x14ac:dyDescent="0.25">
      <c r="A18" s="110">
        <v>10</v>
      </c>
      <c r="B18" s="124" t="s">
        <v>22</v>
      </c>
      <c r="C18" s="124" t="s">
        <v>847</v>
      </c>
      <c r="D18" s="124"/>
      <c r="E18" s="124" t="s">
        <v>848</v>
      </c>
      <c r="F18" s="124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9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 t="s">
        <v>1286</v>
      </c>
      <c r="AZ18" s="170"/>
    </row>
    <row r="19" spans="1:52" x14ac:dyDescent="0.25">
      <c r="A19" s="110">
        <v>11</v>
      </c>
      <c r="B19" s="124" t="s">
        <v>22</v>
      </c>
      <c r="C19" s="124" t="s">
        <v>1123</v>
      </c>
      <c r="D19" s="124"/>
      <c r="E19" s="124" t="s">
        <v>1158</v>
      </c>
      <c r="F19" s="124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 t="s">
        <v>1286</v>
      </c>
      <c r="AZ19" s="170"/>
    </row>
    <row r="20" spans="1:52" x14ac:dyDescent="0.25">
      <c r="A20" s="110">
        <v>12</v>
      </c>
      <c r="B20" s="124" t="s">
        <v>22</v>
      </c>
      <c r="C20" s="124" t="s">
        <v>1124</v>
      </c>
      <c r="D20" s="124"/>
      <c r="E20" s="124" t="s">
        <v>1159</v>
      </c>
      <c r="F20" s="124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9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70" t="s">
        <v>1286</v>
      </c>
      <c r="AZ20" s="170"/>
    </row>
    <row r="21" spans="1:52" x14ac:dyDescent="0.25">
      <c r="A21" s="110">
        <v>13</v>
      </c>
      <c r="B21" s="124" t="s">
        <v>22</v>
      </c>
      <c r="C21" s="124" t="s">
        <v>1125</v>
      </c>
      <c r="D21" s="124"/>
      <c r="E21" s="124" t="s">
        <v>1160</v>
      </c>
      <c r="F21" s="124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9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70" t="s">
        <v>1286</v>
      </c>
      <c r="AZ21" s="170"/>
    </row>
    <row r="22" spans="1:52" x14ac:dyDescent="0.25">
      <c r="A22" s="110">
        <v>14</v>
      </c>
      <c r="B22" s="124" t="s">
        <v>22</v>
      </c>
      <c r="C22" s="124" t="s">
        <v>849</v>
      </c>
      <c r="D22" s="124"/>
      <c r="E22" s="124" t="s">
        <v>850</v>
      </c>
      <c r="F22" s="124" t="s">
        <v>753</v>
      </c>
      <c r="G22" s="2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9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3"/>
        <v>0</v>
      </c>
      <c r="AW22" s="24" t="str">
        <f t="shared" si="2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70" t="s">
        <v>1286</v>
      </c>
      <c r="AZ22" s="170"/>
    </row>
    <row r="23" spans="1:52" x14ac:dyDescent="0.25">
      <c r="A23" s="110">
        <v>15</v>
      </c>
      <c r="B23" s="124" t="s">
        <v>22</v>
      </c>
      <c r="C23" s="124" t="s">
        <v>1126</v>
      </c>
      <c r="D23" s="124"/>
      <c r="E23" s="124" t="s">
        <v>1161</v>
      </c>
      <c r="F23" s="124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9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70" t="s">
        <v>1286</v>
      </c>
      <c r="AZ23" s="170"/>
    </row>
    <row r="24" spans="1:52" x14ac:dyDescent="0.25">
      <c r="A24" s="110">
        <v>16</v>
      </c>
      <c r="B24" s="124" t="s">
        <v>22</v>
      </c>
      <c r="C24" s="124" t="s">
        <v>1042</v>
      </c>
      <c r="D24" s="124"/>
      <c r="E24" s="124" t="s">
        <v>1162</v>
      </c>
      <c r="F24" s="124" t="s">
        <v>753</v>
      </c>
      <c r="G24" s="2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9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3"/>
        <v>0</v>
      </c>
      <c r="AW24" s="24" t="str">
        <f t="shared" si="2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70" t="s">
        <v>1286</v>
      </c>
      <c r="AZ24" s="170"/>
    </row>
    <row r="25" spans="1:52" x14ac:dyDescent="0.25">
      <c r="A25" s="110">
        <v>17</v>
      </c>
      <c r="B25" s="124" t="s">
        <v>22</v>
      </c>
      <c r="C25" s="124" t="s">
        <v>884</v>
      </c>
      <c r="D25" s="124"/>
      <c r="E25" s="124" t="s">
        <v>1163</v>
      </c>
      <c r="F25" s="124" t="s">
        <v>752</v>
      </c>
      <c r="G25" s="2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0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70" t="s">
        <v>1286</v>
      </c>
      <c r="AZ25" s="170"/>
    </row>
    <row r="26" spans="1:52" x14ac:dyDescent="0.25">
      <c r="A26" s="110">
        <v>18</v>
      </c>
      <c r="B26" s="124" t="s">
        <v>22</v>
      </c>
      <c r="C26" s="124" t="s">
        <v>878</v>
      </c>
      <c r="D26" s="124"/>
      <c r="E26" s="124" t="s">
        <v>879</v>
      </c>
      <c r="F26" s="124" t="s">
        <v>753</v>
      </c>
      <c r="G26" s="2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0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70" t="s">
        <v>1286</v>
      </c>
      <c r="AZ26" s="170"/>
    </row>
    <row r="27" spans="1:52" x14ac:dyDescent="0.25">
      <c r="A27" s="110">
        <v>19</v>
      </c>
      <c r="B27" s="124" t="s">
        <v>22</v>
      </c>
      <c r="C27" s="124" t="s">
        <v>875</v>
      </c>
      <c r="D27" s="124"/>
      <c r="E27" s="124" t="s">
        <v>1164</v>
      </c>
      <c r="F27" s="124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70" t="s">
        <v>1286</v>
      </c>
      <c r="AZ27" s="170"/>
    </row>
    <row r="28" spans="1:52" x14ac:dyDescent="0.25">
      <c r="A28" s="110">
        <v>20</v>
      </c>
      <c r="B28" s="124" t="s">
        <v>22</v>
      </c>
      <c r="C28" s="124" t="s">
        <v>874</v>
      </c>
      <c r="D28" s="124"/>
      <c r="E28" s="124" t="s">
        <v>1165</v>
      </c>
      <c r="F28" s="124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70" t="s">
        <v>1286</v>
      </c>
      <c r="AZ28" s="170"/>
    </row>
    <row r="29" spans="1:52" x14ac:dyDescent="0.25">
      <c r="A29" s="110">
        <v>21</v>
      </c>
      <c r="B29" s="124" t="s">
        <v>22</v>
      </c>
      <c r="C29" s="124" t="s">
        <v>873</v>
      </c>
      <c r="D29" s="124"/>
      <c r="E29" s="124" t="s">
        <v>1166</v>
      </c>
      <c r="F29" s="124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70" t="s">
        <v>1286</v>
      </c>
      <c r="AZ29" s="170"/>
    </row>
    <row r="30" spans="1:52" x14ac:dyDescent="0.25">
      <c r="A30" s="110">
        <v>22</v>
      </c>
      <c r="B30" s="124" t="s">
        <v>22</v>
      </c>
      <c r="C30" s="124" t="s">
        <v>255</v>
      </c>
      <c r="D30" s="124"/>
      <c r="E30" s="124" t="s">
        <v>256</v>
      </c>
      <c r="F30" s="124" t="s">
        <v>752</v>
      </c>
      <c r="G30" s="2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9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3"/>
        <v>0</v>
      </c>
      <c r="AW30" s="24" t="str">
        <f t="shared" si="2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70" t="s">
        <v>1286</v>
      </c>
      <c r="AZ30" s="170"/>
    </row>
    <row r="31" spans="1:52" x14ac:dyDescent="0.25">
      <c r="A31" s="110">
        <v>23</v>
      </c>
      <c r="B31" s="124" t="s">
        <v>22</v>
      </c>
      <c r="C31" s="124" t="s">
        <v>253</v>
      </c>
      <c r="D31" s="124"/>
      <c r="E31" s="124" t="s">
        <v>254</v>
      </c>
      <c r="F31" s="124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9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70" t="s">
        <v>1286</v>
      </c>
      <c r="AZ31" s="170"/>
    </row>
    <row r="32" spans="1:52" x14ac:dyDescent="0.25">
      <c r="A32" s="110">
        <v>24</v>
      </c>
      <c r="B32" s="124" t="s">
        <v>22</v>
      </c>
      <c r="C32" s="124" t="s">
        <v>1127</v>
      </c>
      <c r="D32" s="124"/>
      <c r="E32" s="124" t="s">
        <v>858</v>
      </c>
      <c r="F32" s="124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9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70" t="s">
        <v>1286</v>
      </c>
      <c r="AZ32" s="170"/>
    </row>
    <row r="33" spans="1:52" x14ac:dyDescent="0.25">
      <c r="A33" s="110">
        <v>25</v>
      </c>
      <c r="B33" s="124" t="s">
        <v>22</v>
      </c>
      <c r="C33" s="124" t="s">
        <v>251</v>
      </c>
      <c r="D33" s="124"/>
      <c r="E33" s="124" t="s">
        <v>252</v>
      </c>
      <c r="F33" s="124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70" t="s">
        <v>1286</v>
      </c>
      <c r="AZ33" s="170"/>
    </row>
    <row r="34" spans="1:52" x14ac:dyDescent="0.25">
      <c r="A34" s="110">
        <v>26</v>
      </c>
      <c r="B34" s="124" t="s">
        <v>22</v>
      </c>
      <c r="C34" s="124" t="s">
        <v>855</v>
      </c>
      <c r="D34" s="124"/>
      <c r="E34" s="124" t="s">
        <v>856</v>
      </c>
      <c r="F34" s="124" t="s">
        <v>753</v>
      </c>
      <c r="G34" s="2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3"/>
        <v>0</v>
      </c>
      <c r="AW34" s="24" t="str">
        <f t="shared" si="2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70" t="s">
        <v>1286</v>
      </c>
      <c r="AZ34" s="170"/>
    </row>
    <row r="35" spans="1:52" x14ac:dyDescent="0.25">
      <c r="A35" s="110">
        <v>27</v>
      </c>
      <c r="B35" s="124" t="s">
        <v>22</v>
      </c>
      <c r="C35" s="124" t="s">
        <v>1128</v>
      </c>
      <c r="D35" s="124"/>
      <c r="E35" s="124" t="s">
        <v>854</v>
      </c>
      <c r="F35" s="124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70" t="s">
        <v>1286</v>
      </c>
      <c r="AZ35" s="170"/>
    </row>
    <row r="36" spans="1:52" x14ac:dyDescent="0.25">
      <c r="A36" s="110">
        <v>28</v>
      </c>
      <c r="B36" s="124" t="s">
        <v>22</v>
      </c>
      <c r="C36" s="124" t="s">
        <v>1129</v>
      </c>
      <c r="D36" s="124"/>
      <c r="E36" s="124" t="s">
        <v>842</v>
      </c>
      <c r="F36" s="124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70" t="s">
        <v>1286</v>
      </c>
      <c r="AZ36" s="170"/>
    </row>
    <row r="37" spans="1:52" x14ac:dyDescent="0.25">
      <c r="A37" s="110">
        <v>29</v>
      </c>
      <c r="B37" s="124" t="s">
        <v>22</v>
      </c>
      <c r="C37" s="124" t="s">
        <v>1130</v>
      </c>
      <c r="D37" s="124"/>
      <c r="E37" s="124" t="s">
        <v>216</v>
      </c>
      <c r="F37" s="124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70" t="s">
        <v>1286</v>
      </c>
      <c r="AZ37" s="170"/>
    </row>
    <row r="38" spans="1:52" x14ac:dyDescent="0.25">
      <c r="A38" s="110">
        <v>30</v>
      </c>
      <c r="B38" s="124" t="s">
        <v>22</v>
      </c>
      <c r="C38" s="124" t="s">
        <v>851</v>
      </c>
      <c r="D38" s="124"/>
      <c r="E38" s="124" t="s">
        <v>852</v>
      </c>
      <c r="F38" s="124" t="s">
        <v>753</v>
      </c>
      <c r="G38" s="22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29"/>
      <c r="U38" s="72"/>
      <c r="V38" s="29"/>
      <c r="W38" s="72"/>
      <c r="X38" s="72"/>
      <c r="Y38" s="29"/>
      <c r="Z38" s="29"/>
      <c r="AA38" s="29"/>
      <c r="AB38" s="72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9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70" t="s">
        <v>1286</v>
      </c>
      <c r="AZ38" s="170"/>
    </row>
    <row r="39" spans="1:52" x14ac:dyDescent="0.25">
      <c r="A39" s="110">
        <v>31</v>
      </c>
      <c r="B39" s="124" t="s">
        <v>22</v>
      </c>
      <c r="C39" s="124" t="s">
        <v>845</v>
      </c>
      <c r="D39" s="124"/>
      <c r="E39" s="124" t="s">
        <v>846</v>
      </c>
      <c r="F39" s="124" t="s">
        <v>753</v>
      </c>
      <c r="G39" s="2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3"/>
        <v>0</v>
      </c>
      <c r="AW39" s="24" t="str">
        <f t="shared" si="2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70" t="s">
        <v>1286</v>
      </c>
      <c r="AZ39" s="170"/>
    </row>
    <row r="40" spans="1:52" x14ac:dyDescent="0.25">
      <c r="A40" s="110">
        <v>32</v>
      </c>
      <c r="B40" s="124" t="s">
        <v>22</v>
      </c>
      <c r="C40" s="124" t="s">
        <v>249</v>
      </c>
      <c r="D40" s="124"/>
      <c r="E40" s="124" t="s">
        <v>250</v>
      </c>
      <c r="F40" s="124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70" t="s">
        <v>1286</v>
      </c>
      <c r="AZ40" s="170"/>
    </row>
    <row r="41" spans="1:52" x14ac:dyDescent="0.25">
      <c r="A41" s="110">
        <v>33</v>
      </c>
      <c r="B41" s="124" t="s">
        <v>22</v>
      </c>
      <c r="C41" s="124" t="s">
        <v>843</v>
      </c>
      <c r="D41" s="124"/>
      <c r="E41" s="124" t="s">
        <v>844</v>
      </c>
      <c r="F41" s="124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70" t="s">
        <v>1286</v>
      </c>
      <c r="AZ41" s="170"/>
    </row>
    <row r="42" spans="1:52" x14ac:dyDescent="0.25">
      <c r="A42" s="110">
        <v>34</v>
      </c>
      <c r="B42" s="124" t="s">
        <v>22</v>
      </c>
      <c r="C42" s="124" t="s">
        <v>1131</v>
      </c>
      <c r="D42" s="124"/>
      <c r="E42" s="124" t="s">
        <v>1167</v>
      </c>
      <c r="F42" s="124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70" t="s">
        <v>1286</v>
      </c>
      <c r="AZ42" s="170"/>
    </row>
    <row r="43" spans="1:52" x14ac:dyDescent="0.25">
      <c r="A43" s="110">
        <v>35</v>
      </c>
      <c r="B43" s="124" t="s">
        <v>22</v>
      </c>
      <c r="C43" s="124" t="s">
        <v>248</v>
      </c>
      <c r="D43" s="124"/>
      <c r="E43" s="124" t="s">
        <v>214</v>
      </c>
      <c r="F43" s="124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70" t="s">
        <v>1286</v>
      </c>
      <c r="AZ43" s="170"/>
    </row>
    <row r="44" spans="1:52" x14ac:dyDescent="0.25">
      <c r="A44" s="110">
        <v>36</v>
      </c>
      <c r="B44" s="124" t="s">
        <v>22</v>
      </c>
      <c r="C44" s="124" t="s">
        <v>246</v>
      </c>
      <c r="D44" s="124"/>
      <c r="E44" s="124" t="s">
        <v>247</v>
      </c>
      <c r="F44" s="124" t="s">
        <v>752</v>
      </c>
      <c r="G44" s="2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9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3"/>
        <v>0</v>
      </c>
      <c r="AW44" s="24" t="str">
        <f t="shared" si="6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70" t="s">
        <v>1286</v>
      </c>
      <c r="AZ44" s="170"/>
    </row>
    <row r="45" spans="1:52" x14ac:dyDescent="0.25">
      <c r="A45" s="110">
        <v>37</v>
      </c>
      <c r="B45" s="124" t="s">
        <v>22</v>
      </c>
      <c r="C45" s="124" t="s">
        <v>1132</v>
      </c>
      <c r="D45" s="124"/>
      <c r="E45" s="124" t="s">
        <v>1168</v>
      </c>
      <c r="F45" s="124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70" t="s">
        <v>1286</v>
      </c>
      <c r="AZ45" s="170"/>
    </row>
    <row r="46" spans="1:52" x14ac:dyDescent="0.25">
      <c r="A46" s="110">
        <v>38</v>
      </c>
      <c r="B46" s="124" t="s">
        <v>22</v>
      </c>
      <c r="C46" s="124" t="s">
        <v>1133</v>
      </c>
      <c r="D46" s="124"/>
      <c r="E46" s="124" t="s">
        <v>866</v>
      </c>
      <c r="F46" s="124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70" t="s">
        <v>1286</v>
      </c>
      <c r="AZ46" s="170"/>
    </row>
    <row r="47" spans="1:52" x14ac:dyDescent="0.25">
      <c r="A47" s="110">
        <v>39</v>
      </c>
      <c r="B47" s="124" t="s">
        <v>22</v>
      </c>
      <c r="C47" s="124" t="s">
        <v>1134</v>
      </c>
      <c r="D47" s="124"/>
      <c r="E47" s="124" t="s">
        <v>872</v>
      </c>
      <c r="F47" s="124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70" t="s">
        <v>1286</v>
      </c>
      <c r="AZ47" s="170"/>
    </row>
    <row r="48" spans="1:52" x14ac:dyDescent="0.25">
      <c r="A48" s="110">
        <v>40</v>
      </c>
      <c r="B48" s="124" t="s">
        <v>22</v>
      </c>
      <c r="C48" s="124" t="s">
        <v>1135</v>
      </c>
      <c r="D48" s="124"/>
      <c r="E48" s="124" t="s">
        <v>860</v>
      </c>
      <c r="F48" s="124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29"/>
      <c r="W48" s="72"/>
      <c r="X48" s="72"/>
      <c r="Y48" s="72"/>
      <c r="Z48" s="72"/>
      <c r="AA48" s="72"/>
      <c r="AB48" s="72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9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70" t="s">
        <v>1286</v>
      </c>
      <c r="AZ48" s="170"/>
    </row>
    <row r="49" spans="1:52" x14ac:dyDescent="0.25">
      <c r="A49" s="110">
        <v>41</v>
      </c>
      <c r="B49" s="124" t="s">
        <v>22</v>
      </c>
      <c r="C49" s="124" t="s">
        <v>245</v>
      </c>
      <c r="D49" s="124"/>
      <c r="E49" s="124" t="s">
        <v>1169</v>
      </c>
      <c r="F49" s="124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70" t="s">
        <v>1286</v>
      </c>
      <c r="AZ49" s="170"/>
    </row>
    <row r="50" spans="1:52" x14ac:dyDescent="0.25">
      <c r="A50" s="110">
        <v>42</v>
      </c>
      <c r="B50" s="124" t="s">
        <v>22</v>
      </c>
      <c r="C50" s="124" t="s">
        <v>861</v>
      </c>
      <c r="D50" s="124"/>
      <c r="E50" s="124" t="s">
        <v>862</v>
      </c>
      <c r="F50" s="124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70" t="s">
        <v>1286</v>
      </c>
      <c r="AZ50" s="170"/>
    </row>
    <row r="51" spans="1:52" x14ac:dyDescent="0.25">
      <c r="A51" s="110">
        <v>43</v>
      </c>
      <c r="B51" s="124" t="s">
        <v>22</v>
      </c>
      <c r="C51" s="124" t="s">
        <v>1136</v>
      </c>
      <c r="D51" s="124"/>
      <c r="E51" s="124" t="s">
        <v>1170</v>
      </c>
      <c r="F51" s="124" t="s">
        <v>753</v>
      </c>
      <c r="G51" s="2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70" t="s">
        <v>1286</v>
      </c>
      <c r="AZ51" s="170"/>
    </row>
    <row r="52" spans="1:52" x14ac:dyDescent="0.25">
      <c r="A52" s="110">
        <v>44</v>
      </c>
      <c r="B52" s="124" t="s">
        <v>22</v>
      </c>
      <c r="C52" s="124" t="s">
        <v>1137</v>
      </c>
      <c r="D52" s="124"/>
      <c r="E52" s="124" t="s">
        <v>1171</v>
      </c>
      <c r="F52" s="124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70" t="s">
        <v>1286</v>
      </c>
      <c r="AZ52" s="170"/>
    </row>
    <row r="53" spans="1:52" x14ac:dyDescent="0.25">
      <c r="A53" s="110">
        <v>45</v>
      </c>
      <c r="B53" s="124" t="s">
        <v>22</v>
      </c>
      <c r="C53" s="124" t="s">
        <v>1138</v>
      </c>
      <c r="D53" s="124"/>
      <c r="E53" s="124" t="s">
        <v>1172</v>
      </c>
      <c r="F53" s="124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70" t="s">
        <v>1286</v>
      </c>
      <c r="AZ53" s="170"/>
    </row>
    <row r="54" spans="1:52" x14ac:dyDescent="0.25">
      <c r="A54" s="110">
        <v>46</v>
      </c>
      <c r="B54" s="124" t="s">
        <v>22</v>
      </c>
      <c r="C54" s="124" t="s">
        <v>1139</v>
      </c>
      <c r="D54" s="124"/>
      <c r="E54" s="124" t="s">
        <v>1173</v>
      </c>
      <c r="F54" s="124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70" t="s">
        <v>1286</v>
      </c>
      <c r="AZ54" s="170"/>
    </row>
    <row r="55" spans="1:52" x14ac:dyDescent="0.25">
      <c r="A55" s="110">
        <v>47</v>
      </c>
      <c r="B55" s="124" t="s">
        <v>22</v>
      </c>
      <c r="C55" s="124" t="s">
        <v>865</v>
      </c>
      <c r="D55" s="124"/>
      <c r="E55" s="124" t="s">
        <v>866</v>
      </c>
      <c r="F55" s="124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70" t="s">
        <v>1286</v>
      </c>
      <c r="AZ55" s="170"/>
    </row>
    <row r="56" spans="1:52" x14ac:dyDescent="0.25">
      <c r="A56" s="110">
        <v>48</v>
      </c>
      <c r="B56" s="124" t="s">
        <v>22</v>
      </c>
      <c r="C56" s="124" t="s">
        <v>863</v>
      </c>
      <c r="D56" s="124"/>
      <c r="E56" s="124" t="s">
        <v>864</v>
      </c>
      <c r="F56" s="124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70" t="s">
        <v>1286</v>
      </c>
      <c r="AZ56" s="170"/>
    </row>
    <row r="57" spans="1:52" x14ac:dyDescent="0.25">
      <c r="A57" s="110">
        <v>49</v>
      </c>
      <c r="B57" s="124" t="s">
        <v>22</v>
      </c>
      <c r="C57" s="124" t="s">
        <v>871</v>
      </c>
      <c r="D57" s="124"/>
      <c r="E57" s="124" t="s">
        <v>872</v>
      </c>
      <c r="F57" s="124" t="s">
        <v>752</v>
      </c>
      <c r="G57" s="22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70" t="s">
        <v>1286</v>
      </c>
      <c r="AZ57" s="170"/>
    </row>
    <row r="58" spans="1:52" x14ac:dyDescent="0.25">
      <c r="A58" s="110">
        <v>50</v>
      </c>
      <c r="B58" s="124" t="s">
        <v>22</v>
      </c>
      <c r="C58" s="124" t="s">
        <v>876</v>
      </c>
      <c r="D58" s="124"/>
      <c r="E58" s="124" t="s">
        <v>877</v>
      </c>
      <c r="F58" s="124" t="s">
        <v>752</v>
      </c>
      <c r="G58" s="22">
        <f t="shared" si="4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0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70" t="s">
        <v>1286</v>
      </c>
      <c r="AZ58" s="170"/>
    </row>
    <row r="59" spans="1:52" x14ac:dyDescent="0.25">
      <c r="A59" s="110">
        <v>51</v>
      </c>
      <c r="B59" s="124" t="s">
        <v>22</v>
      </c>
      <c r="C59" s="124" t="s">
        <v>859</v>
      </c>
      <c r="D59" s="124"/>
      <c r="E59" s="124" t="s">
        <v>860</v>
      </c>
      <c r="F59" s="124" t="s">
        <v>752</v>
      </c>
      <c r="G59" s="22">
        <f t="shared" si="4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70" t="s">
        <v>1286</v>
      </c>
      <c r="AZ59" s="170"/>
    </row>
    <row r="60" spans="1:52" x14ac:dyDescent="0.25">
      <c r="A60" s="110">
        <v>52</v>
      </c>
      <c r="B60" s="124" t="s">
        <v>22</v>
      </c>
      <c r="C60" s="124" t="s">
        <v>867</v>
      </c>
      <c r="D60" s="124"/>
      <c r="E60" s="124" t="s">
        <v>868</v>
      </c>
      <c r="F60" s="124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70" t="s">
        <v>1286</v>
      </c>
      <c r="AZ60" s="170"/>
    </row>
    <row r="61" spans="1:52" x14ac:dyDescent="0.25">
      <c r="A61" s="110">
        <v>53</v>
      </c>
      <c r="B61" s="124" t="s">
        <v>22</v>
      </c>
      <c r="C61" s="124" t="s">
        <v>869</v>
      </c>
      <c r="D61" s="124"/>
      <c r="E61" s="124" t="s">
        <v>870</v>
      </c>
      <c r="F61" s="124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70" t="s">
        <v>1286</v>
      </c>
      <c r="AZ61" s="170"/>
    </row>
    <row r="62" spans="1:52" x14ac:dyDescent="0.25">
      <c r="A62" s="110">
        <v>54</v>
      </c>
      <c r="B62" s="124" t="s">
        <v>22</v>
      </c>
      <c r="C62" s="124" t="s">
        <v>841</v>
      </c>
      <c r="D62" s="124"/>
      <c r="E62" s="124" t="s">
        <v>842</v>
      </c>
      <c r="F62" s="124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70" t="s">
        <v>1286</v>
      </c>
      <c r="AZ62" s="170"/>
    </row>
    <row r="63" spans="1:52" x14ac:dyDescent="0.25">
      <c r="A63" s="110">
        <v>55</v>
      </c>
      <c r="B63" s="124" t="s">
        <v>22</v>
      </c>
      <c r="C63" s="124" t="s">
        <v>215</v>
      </c>
      <c r="D63" s="124"/>
      <c r="E63" s="124" t="s">
        <v>216</v>
      </c>
      <c r="F63" s="124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70" t="s">
        <v>1286</v>
      </c>
      <c r="AZ63" s="170"/>
    </row>
    <row r="64" spans="1:52" x14ac:dyDescent="0.25">
      <c r="A64" s="110">
        <v>56</v>
      </c>
      <c r="B64" s="124" t="s">
        <v>22</v>
      </c>
      <c r="C64" s="124" t="s">
        <v>1140</v>
      </c>
      <c r="D64" s="124"/>
      <c r="E64" s="124" t="s">
        <v>852</v>
      </c>
      <c r="F64" s="124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70" t="s">
        <v>1286</v>
      </c>
      <c r="AZ64" s="170"/>
    </row>
    <row r="65" spans="1:52" x14ac:dyDescent="0.25">
      <c r="A65" s="110">
        <v>57</v>
      </c>
      <c r="B65" s="124" t="s">
        <v>22</v>
      </c>
      <c r="C65" s="124" t="s">
        <v>1141</v>
      </c>
      <c r="D65" s="124"/>
      <c r="E65" s="124" t="s">
        <v>846</v>
      </c>
      <c r="F65" s="124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70" t="s">
        <v>1286</v>
      </c>
      <c r="AZ65" s="170"/>
    </row>
    <row r="66" spans="1:52" x14ac:dyDescent="0.25">
      <c r="A66" s="110">
        <v>58</v>
      </c>
      <c r="B66" s="124" t="s">
        <v>22</v>
      </c>
      <c r="C66" s="124" t="s">
        <v>1142</v>
      </c>
      <c r="D66" s="124"/>
      <c r="E66" s="124" t="s">
        <v>844</v>
      </c>
      <c r="F66" s="124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70" t="s">
        <v>1286</v>
      </c>
      <c r="AZ66" s="170"/>
    </row>
    <row r="67" spans="1:52" x14ac:dyDescent="0.25">
      <c r="A67" s="110">
        <v>59</v>
      </c>
      <c r="B67" s="124" t="s">
        <v>22</v>
      </c>
      <c r="C67" s="124" t="s">
        <v>213</v>
      </c>
      <c r="D67" s="124"/>
      <c r="E67" s="124" t="s">
        <v>214</v>
      </c>
      <c r="F67" s="124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70" t="s">
        <v>1286</v>
      </c>
      <c r="AZ67" s="170"/>
    </row>
    <row r="68" spans="1:52" x14ac:dyDescent="0.25">
      <c r="A68" s="110">
        <v>60</v>
      </c>
      <c r="B68" s="124" t="s">
        <v>22</v>
      </c>
      <c r="C68" s="124" t="s">
        <v>1143</v>
      </c>
      <c r="D68" s="124"/>
      <c r="E68" s="124" t="s">
        <v>247</v>
      </c>
      <c r="F68" s="124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70" t="s">
        <v>1286</v>
      </c>
      <c r="AZ68" s="170"/>
    </row>
    <row r="69" spans="1:52" x14ac:dyDescent="0.25">
      <c r="A69" s="110">
        <v>61</v>
      </c>
      <c r="B69" s="124" t="s">
        <v>22</v>
      </c>
      <c r="C69" s="124" t="s">
        <v>1144</v>
      </c>
      <c r="D69" s="124"/>
      <c r="E69" s="124" t="s">
        <v>256</v>
      </c>
      <c r="F69" s="124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70" t="s">
        <v>1286</v>
      </c>
      <c r="AZ69" s="170"/>
    </row>
    <row r="70" spans="1:52" x14ac:dyDescent="0.25">
      <c r="A70" s="110">
        <v>62</v>
      </c>
      <c r="B70" s="124" t="s">
        <v>22</v>
      </c>
      <c r="C70" s="124" t="s">
        <v>1145</v>
      </c>
      <c r="D70" s="124"/>
      <c r="E70" s="124" t="s">
        <v>1174</v>
      </c>
      <c r="F70" s="124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9"/>
      <c r="AG70" s="170"/>
      <c r="AH70" s="170"/>
      <c r="AI70" s="170"/>
      <c r="AJ70" s="170"/>
      <c r="AK70" s="170"/>
      <c r="AL70" s="170"/>
      <c r="AM70" s="170"/>
      <c r="AN70" s="170"/>
      <c r="AO70" s="170"/>
      <c r="AP70" s="170"/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70" t="s">
        <v>1286</v>
      </c>
      <c r="AZ70" s="170"/>
    </row>
    <row r="71" spans="1:52" x14ac:dyDescent="0.25">
      <c r="A71" s="110">
        <v>63</v>
      </c>
      <c r="B71" s="124" t="s">
        <v>22</v>
      </c>
      <c r="C71" s="124" t="s">
        <v>1146</v>
      </c>
      <c r="D71" s="124"/>
      <c r="E71" s="124" t="s">
        <v>1175</v>
      </c>
      <c r="F71" s="124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9"/>
      <c r="AG71" s="170"/>
      <c r="AH71" s="170"/>
      <c r="AI71" s="170"/>
      <c r="AJ71" s="170"/>
      <c r="AK71" s="170"/>
      <c r="AL71" s="170"/>
      <c r="AM71" s="170"/>
      <c r="AN71" s="170"/>
      <c r="AO71" s="170"/>
      <c r="AP71" s="170"/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70" t="s">
        <v>1286</v>
      </c>
      <c r="AZ71" s="170"/>
    </row>
    <row r="72" spans="1:52" x14ac:dyDescent="0.25">
      <c r="A72" s="110">
        <v>64</v>
      </c>
      <c r="B72" s="124" t="s">
        <v>22</v>
      </c>
      <c r="C72" s="124" t="s">
        <v>1147</v>
      </c>
      <c r="D72" s="124"/>
      <c r="E72" s="124" t="s">
        <v>252</v>
      </c>
      <c r="F72" s="124" t="s">
        <v>752</v>
      </c>
      <c r="G72" s="22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9"/>
      <c r="AG72" s="170"/>
      <c r="AH72" s="170"/>
      <c r="AI72" s="170"/>
      <c r="AJ72" s="170"/>
      <c r="AK72" s="170"/>
      <c r="AL72" s="170"/>
      <c r="AM72" s="170"/>
      <c r="AN72" s="170"/>
      <c r="AO72" s="170"/>
      <c r="AP72" s="170"/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70" t="s">
        <v>1286</v>
      </c>
      <c r="AZ72" s="170"/>
    </row>
    <row r="73" spans="1:52" x14ac:dyDescent="0.25">
      <c r="A73" s="110">
        <v>65</v>
      </c>
      <c r="B73" s="124" t="s">
        <v>22</v>
      </c>
      <c r="C73" s="124" t="s">
        <v>1148</v>
      </c>
      <c r="D73" s="124"/>
      <c r="E73" s="124" t="s">
        <v>856</v>
      </c>
      <c r="F73" s="124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70" t="s">
        <v>1286</v>
      </c>
      <c r="AZ73" s="170"/>
    </row>
    <row r="74" spans="1:52" x14ac:dyDescent="0.25">
      <c r="A74" s="110">
        <v>66</v>
      </c>
      <c r="B74" s="124" t="s">
        <v>22</v>
      </c>
      <c r="C74" s="124" t="s">
        <v>853</v>
      </c>
      <c r="D74" s="124"/>
      <c r="E74" s="124" t="s">
        <v>854</v>
      </c>
      <c r="F74" s="124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70" t="s">
        <v>1286</v>
      </c>
      <c r="AZ74" s="170"/>
    </row>
    <row r="75" spans="1:52" x14ac:dyDescent="0.25">
      <c r="A75" s="110">
        <v>67</v>
      </c>
      <c r="B75" s="124" t="s">
        <v>22</v>
      </c>
      <c r="C75" s="124" t="s">
        <v>1149</v>
      </c>
      <c r="D75" s="124"/>
      <c r="E75" s="124" t="s">
        <v>1176</v>
      </c>
      <c r="F75" s="124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70" t="s">
        <v>1286</v>
      </c>
      <c r="AZ75" s="170"/>
    </row>
    <row r="76" spans="1:52" x14ac:dyDescent="0.25">
      <c r="A76" s="110">
        <v>68</v>
      </c>
      <c r="B76" s="124" t="s">
        <v>22</v>
      </c>
      <c r="C76" s="124" t="s">
        <v>219</v>
      </c>
      <c r="D76" s="124"/>
      <c r="E76" s="124" t="s">
        <v>220</v>
      </c>
      <c r="F76" s="124" t="s">
        <v>752</v>
      </c>
      <c r="G76" s="22">
        <f t="shared" si="7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9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24" t="str">
        <f t="shared" si="9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Medium Risk Customer</v>
      </c>
      <c r="AY76" s="170" t="s">
        <v>1286</v>
      </c>
      <c r="AZ76" s="170"/>
    </row>
    <row r="77" spans="1:52" x14ac:dyDescent="0.25">
      <c r="A77" s="110">
        <v>69</v>
      </c>
      <c r="B77" s="124" t="s">
        <v>22</v>
      </c>
      <c r="C77" s="124" t="s">
        <v>1150</v>
      </c>
      <c r="D77" s="124"/>
      <c r="E77" s="124" t="s">
        <v>254</v>
      </c>
      <c r="F77" s="124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70" t="s">
        <v>1286</v>
      </c>
      <c r="AZ77" s="170"/>
    </row>
    <row r="78" spans="1:52" x14ac:dyDescent="0.25">
      <c r="A78" s="110">
        <v>70</v>
      </c>
      <c r="B78" s="124" t="s">
        <v>22</v>
      </c>
      <c r="C78" s="124" t="s">
        <v>857</v>
      </c>
      <c r="D78" s="124"/>
      <c r="E78" s="124" t="s">
        <v>858</v>
      </c>
      <c r="F78" s="124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9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70" t="s">
        <v>1286</v>
      </c>
      <c r="AZ78" s="170"/>
    </row>
    <row r="79" spans="1:52" x14ac:dyDescent="0.25">
      <c r="A79" s="110">
        <v>71</v>
      </c>
      <c r="B79" s="124" t="s">
        <v>22</v>
      </c>
      <c r="C79" s="124" t="s">
        <v>1339</v>
      </c>
      <c r="D79" s="124"/>
      <c r="E79" s="124" t="s">
        <v>1340</v>
      </c>
      <c r="F79" s="124" t="s">
        <v>753</v>
      </c>
      <c r="G79" s="22">
        <f t="shared" si="7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70" t="s">
        <v>1286</v>
      </c>
      <c r="AZ79" s="170"/>
    </row>
    <row r="80" spans="1:52" x14ac:dyDescent="0.25">
      <c r="A80" s="110">
        <v>72</v>
      </c>
      <c r="B80" s="124" t="s">
        <v>22</v>
      </c>
      <c r="C80" s="124" t="s">
        <v>1341</v>
      </c>
      <c r="D80" s="124"/>
      <c r="E80" s="124" t="s">
        <v>1342</v>
      </c>
      <c r="F80" s="124" t="s">
        <v>753</v>
      </c>
      <c r="G80" s="22">
        <f t="shared" si="7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70" t="s">
        <v>1286</v>
      </c>
      <c r="AZ80" s="170"/>
    </row>
    <row r="81" spans="1:52" x14ac:dyDescent="0.25">
      <c r="A81" s="110">
        <v>73</v>
      </c>
      <c r="B81" s="124" t="s">
        <v>22</v>
      </c>
      <c r="C81" s="124" t="s">
        <v>1343</v>
      </c>
      <c r="D81" s="124"/>
      <c r="E81" s="124" t="s">
        <v>1344</v>
      </c>
      <c r="F81" s="124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9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70" t="s">
        <v>1286</v>
      </c>
      <c r="AZ81" s="170"/>
    </row>
    <row r="82" spans="1:52" x14ac:dyDescent="0.25">
      <c r="A82" s="110">
        <v>74</v>
      </c>
      <c r="B82" s="124" t="s">
        <v>22</v>
      </c>
      <c r="C82" s="124" t="s">
        <v>1345</v>
      </c>
      <c r="D82" s="124"/>
      <c r="E82" s="124" t="s">
        <v>1346</v>
      </c>
      <c r="F82" s="124" t="s">
        <v>753</v>
      </c>
      <c r="G82" s="22">
        <f t="shared" si="7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70" t="s">
        <v>1286</v>
      </c>
      <c r="AZ82" s="170"/>
    </row>
    <row r="83" spans="1:52" x14ac:dyDescent="0.25">
      <c r="A83" s="110">
        <v>75</v>
      </c>
      <c r="B83" s="124" t="s">
        <v>22</v>
      </c>
      <c r="C83" s="124" t="s">
        <v>1347</v>
      </c>
      <c r="D83" s="124"/>
      <c r="E83" s="124" t="s">
        <v>1348</v>
      </c>
      <c r="F83" s="124" t="s">
        <v>753</v>
      </c>
      <c r="G83" s="22">
        <f t="shared" si="7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9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24" t="str">
        <f t="shared" si="9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70" t="s">
        <v>1286</v>
      </c>
      <c r="AZ83" s="170"/>
    </row>
    <row r="84" spans="1:52" x14ac:dyDescent="0.25">
      <c r="A84" s="110">
        <v>76</v>
      </c>
      <c r="B84" s="124" t="s">
        <v>22</v>
      </c>
      <c r="C84" s="124" t="s">
        <v>1349</v>
      </c>
      <c r="D84" s="124"/>
      <c r="E84" s="124" t="s">
        <v>1350</v>
      </c>
      <c r="F84" s="124" t="s">
        <v>752</v>
      </c>
      <c r="G84" s="22">
        <f t="shared" si="7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9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24" t="str">
        <f t="shared" si="9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70" t="s">
        <v>1286</v>
      </c>
      <c r="AZ84" s="170"/>
    </row>
    <row r="85" spans="1:52" x14ac:dyDescent="0.25">
      <c r="A85" s="110">
        <v>77</v>
      </c>
      <c r="B85" s="124" t="s">
        <v>22</v>
      </c>
      <c r="C85" s="124" t="s">
        <v>1351</v>
      </c>
      <c r="D85" s="124"/>
      <c r="E85" s="124" t="s">
        <v>1352</v>
      </c>
      <c r="F85" s="124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70" t="s">
        <v>1286</v>
      </c>
      <c r="AZ85" s="170"/>
    </row>
    <row r="86" spans="1:52" x14ac:dyDescent="0.25">
      <c r="A86" s="110">
        <v>78</v>
      </c>
      <c r="B86" s="124" t="s">
        <v>22</v>
      </c>
      <c r="C86" s="124" t="s">
        <v>1353</v>
      </c>
      <c r="D86" s="124"/>
      <c r="E86" s="124" t="s">
        <v>1354</v>
      </c>
      <c r="F86" s="124" t="s">
        <v>753</v>
      </c>
      <c r="G86" s="22">
        <f t="shared" si="7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9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24" t="str">
        <f t="shared" si="9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70" t="s">
        <v>1286</v>
      </c>
      <c r="AZ86" s="170"/>
    </row>
    <row r="87" spans="1:52" x14ac:dyDescent="0.25">
      <c r="A87" s="110">
        <v>79</v>
      </c>
      <c r="B87" s="124" t="s">
        <v>22</v>
      </c>
      <c r="C87" s="124" t="s">
        <v>1355</v>
      </c>
      <c r="D87" s="124"/>
      <c r="E87" s="124" t="s">
        <v>1356</v>
      </c>
      <c r="F87" s="124" t="s">
        <v>753</v>
      </c>
      <c r="G87" s="22">
        <f t="shared" si="7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9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24" t="str">
        <f t="shared" si="9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70" t="s">
        <v>1286</v>
      </c>
      <c r="AZ87" s="170"/>
    </row>
    <row r="88" spans="1:52" x14ac:dyDescent="0.25">
      <c r="A88" s="110">
        <v>80</v>
      </c>
      <c r="B88" s="124" t="s">
        <v>22</v>
      </c>
      <c r="C88" s="124" t="s">
        <v>1357</v>
      </c>
      <c r="D88" s="124"/>
      <c r="E88" s="124" t="s">
        <v>1358</v>
      </c>
      <c r="F88" s="124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9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70" t="s">
        <v>1286</v>
      </c>
      <c r="AZ88" s="170"/>
    </row>
    <row r="89" spans="1:52" x14ac:dyDescent="0.25">
      <c r="A89" s="110">
        <v>81</v>
      </c>
      <c r="B89" s="124" t="s">
        <v>22</v>
      </c>
      <c r="C89" s="124" t="s">
        <v>1359</v>
      </c>
      <c r="D89" s="124"/>
      <c r="E89" s="124" t="s">
        <v>1360</v>
      </c>
      <c r="F89" s="124" t="s">
        <v>752</v>
      </c>
      <c r="G89" s="22">
        <f t="shared" si="7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70" t="s">
        <v>1286</v>
      </c>
      <c r="AZ89" s="170"/>
    </row>
    <row r="90" spans="1:52" x14ac:dyDescent="0.25">
      <c r="A90" s="110">
        <v>82</v>
      </c>
      <c r="B90" s="124" t="s">
        <v>22</v>
      </c>
      <c r="C90" s="124" t="s">
        <v>1361</v>
      </c>
      <c r="D90" s="124"/>
      <c r="E90" s="124" t="s">
        <v>1362</v>
      </c>
      <c r="F90" s="124" t="s">
        <v>753</v>
      </c>
      <c r="G90" s="22">
        <f t="shared" si="7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9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70" t="s">
        <v>1286</v>
      </c>
      <c r="AZ90" s="170"/>
    </row>
    <row r="91" spans="1:52" x14ac:dyDescent="0.25">
      <c r="A91" s="110">
        <v>83</v>
      </c>
      <c r="B91" s="124" t="s">
        <v>22</v>
      </c>
      <c r="C91" s="124" t="s">
        <v>1413</v>
      </c>
      <c r="D91" s="124"/>
      <c r="E91" s="124" t="s">
        <v>1415</v>
      </c>
      <c r="F91" s="124" t="s">
        <v>61</v>
      </c>
      <c r="G91" s="111">
        <f t="shared" ref="G91" si="11">SUM(H91:AB91)</f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ref="AE91" si="12">SUM(AF91:AT91)</f>
        <v>0</v>
      </c>
      <c r="AF91" s="169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ref="AV91" si="13">AC91*0.35</f>
        <v>0</v>
      </c>
      <c r="AW91" s="24" t="str">
        <f t="shared" ref="AW91" si="14">IF(AU91&gt;AV91,"Credit is above Limit. Requires HOTM approval",IF(AU91=0," ",IF(AV91&gt;=AU91,"Credit is within Limit","CheckInput")))</f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170" t="s">
        <v>1286</v>
      </c>
      <c r="AZ91" s="170"/>
    </row>
    <row r="92" spans="1:52" x14ac:dyDescent="0.25">
      <c r="A92" s="110">
        <v>83</v>
      </c>
      <c r="B92" s="124" t="s">
        <v>22</v>
      </c>
      <c r="C92" s="124" t="s">
        <v>1551</v>
      </c>
      <c r="D92" s="124"/>
      <c r="E92" s="124" t="s">
        <v>1552</v>
      </c>
      <c r="F92" s="124" t="s">
        <v>752</v>
      </c>
      <c r="G92" s="22">
        <f t="shared" si="7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9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24" t="str">
        <f t="shared" si="9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70" t="s">
        <v>1286</v>
      </c>
      <c r="AZ92" s="170"/>
    </row>
    <row r="93" spans="1:52" x14ac:dyDescent="0.25">
      <c r="A93" s="110">
        <v>84</v>
      </c>
      <c r="B93" s="124" t="s">
        <v>25</v>
      </c>
      <c r="C93" s="124" t="s">
        <v>710</v>
      </c>
      <c r="D93" s="124"/>
      <c r="E93" s="124" t="s">
        <v>711</v>
      </c>
      <c r="F93" s="124" t="s">
        <v>753</v>
      </c>
      <c r="G93" s="22">
        <f t="shared" si="7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9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24" t="str">
        <f t="shared" si="9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70" t="s">
        <v>1286</v>
      </c>
      <c r="AZ93" s="170"/>
    </row>
    <row r="94" spans="1:52" x14ac:dyDescent="0.25">
      <c r="A94" s="110">
        <v>85</v>
      </c>
      <c r="B94" s="124" t="s">
        <v>25</v>
      </c>
      <c r="C94" s="124" t="s">
        <v>700</v>
      </c>
      <c r="D94" s="124"/>
      <c r="E94" s="124" t="s">
        <v>701</v>
      </c>
      <c r="F94" s="124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9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70" t="s">
        <v>1286</v>
      </c>
      <c r="AZ94" s="170"/>
    </row>
    <row r="95" spans="1:52" x14ac:dyDescent="0.25">
      <c r="A95" s="110">
        <v>86</v>
      </c>
      <c r="B95" s="124" t="s">
        <v>25</v>
      </c>
      <c r="C95" s="124" t="s">
        <v>696</v>
      </c>
      <c r="D95" s="124"/>
      <c r="E95" s="124" t="s">
        <v>697</v>
      </c>
      <c r="F95" s="124" t="s">
        <v>752</v>
      </c>
      <c r="G95" s="22">
        <f t="shared" si="7"/>
        <v>0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9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24" t="str">
        <f t="shared" si="9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170" t="s">
        <v>1286</v>
      </c>
      <c r="AZ95" s="170"/>
    </row>
    <row r="96" spans="1:52" x14ac:dyDescent="0.25">
      <c r="A96" s="110">
        <v>87</v>
      </c>
      <c r="B96" s="124" t="s">
        <v>25</v>
      </c>
      <c r="C96" s="124" t="s">
        <v>566</v>
      </c>
      <c r="D96" s="124"/>
      <c r="E96" s="124" t="s">
        <v>567</v>
      </c>
      <c r="F96" s="124" t="s">
        <v>753</v>
      </c>
      <c r="G96" s="22">
        <f t="shared" si="7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9"/>
      <c r="AG96" s="170"/>
      <c r="AH96" s="170"/>
      <c r="AI96" s="17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24" t="str">
        <f t="shared" si="9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70" t="s">
        <v>1286</v>
      </c>
      <c r="AZ96" s="170"/>
    </row>
    <row r="97" spans="1:52" x14ac:dyDescent="0.25">
      <c r="A97" s="110">
        <v>88</v>
      </c>
      <c r="B97" s="124" t="s">
        <v>25</v>
      </c>
      <c r="C97" s="124" t="s">
        <v>1177</v>
      </c>
      <c r="D97" s="124"/>
      <c r="E97" s="124" t="s">
        <v>1183</v>
      </c>
      <c r="F97" s="124" t="s">
        <v>753</v>
      </c>
      <c r="G97" s="22">
        <f t="shared" si="7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9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70" t="s">
        <v>1286</v>
      </c>
      <c r="AZ97" s="170"/>
    </row>
    <row r="98" spans="1:52" x14ac:dyDescent="0.25">
      <c r="A98" s="110">
        <v>89</v>
      </c>
      <c r="B98" s="124" t="s">
        <v>25</v>
      </c>
      <c r="C98" s="124" t="s">
        <v>1178</v>
      </c>
      <c r="D98" s="124"/>
      <c r="E98" s="124" t="s">
        <v>1184</v>
      </c>
      <c r="F98" s="124" t="s">
        <v>753</v>
      </c>
      <c r="G98" s="22">
        <f t="shared" si="7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9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70" t="s">
        <v>1286</v>
      </c>
      <c r="AZ98" s="170"/>
    </row>
    <row r="99" spans="1:52" x14ac:dyDescent="0.25">
      <c r="A99" s="110">
        <v>90</v>
      </c>
      <c r="B99" s="124" t="s">
        <v>25</v>
      </c>
      <c r="C99" s="124" t="s">
        <v>1179</v>
      </c>
      <c r="D99" s="124"/>
      <c r="E99" s="124" t="s">
        <v>1185</v>
      </c>
      <c r="F99" s="124" t="s">
        <v>753</v>
      </c>
      <c r="G99" s="22">
        <f t="shared" si="7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9"/>
      <c r="AG99" s="170"/>
      <c r="AH99" s="170"/>
      <c r="AI99" s="17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24" t="str">
        <f t="shared" si="9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70" t="s">
        <v>1286</v>
      </c>
      <c r="AZ99" s="170"/>
    </row>
    <row r="100" spans="1:52" x14ac:dyDescent="0.25">
      <c r="A100" s="110">
        <v>91</v>
      </c>
      <c r="B100" s="124" t="s">
        <v>25</v>
      </c>
      <c r="C100" s="124" t="s">
        <v>1180</v>
      </c>
      <c r="D100" s="124"/>
      <c r="E100" s="124" t="s">
        <v>583</v>
      </c>
      <c r="F100" s="124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9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70" t="s">
        <v>1286</v>
      </c>
      <c r="AZ100" s="170"/>
    </row>
    <row r="101" spans="1:52" x14ac:dyDescent="0.25">
      <c r="A101" s="110">
        <v>92</v>
      </c>
      <c r="B101" s="124" t="s">
        <v>25</v>
      </c>
      <c r="C101" s="124" t="s">
        <v>603</v>
      </c>
      <c r="D101" s="124"/>
      <c r="E101" s="124" t="s">
        <v>892</v>
      </c>
      <c r="F101" s="124" t="s">
        <v>753</v>
      </c>
      <c r="G101" s="22">
        <f t="shared" si="7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9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24" t="str">
        <f t="shared" si="9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70" t="s">
        <v>1286</v>
      </c>
      <c r="AZ101" s="170"/>
    </row>
    <row r="102" spans="1:52" x14ac:dyDescent="0.25">
      <c r="A102" s="110">
        <v>93</v>
      </c>
      <c r="B102" s="124" t="s">
        <v>25</v>
      </c>
      <c r="C102" s="124" t="s">
        <v>1181</v>
      </c>
      <c r="D102" s="124"/>
      <c r="E102" s="124" t="s">
        <v>1186</v>
      </c>
      <c r="F102" s="124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9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70" t="s">
        <v>1286</v>
      </c>
      <c r="AZ102" s="170"/>
    </row>
    <row r="103" spans="1:52" x14ac:dyDescent="0.25">
      <c r="A103" s="110">
        <v>94</v>
      </c>
      <c r="B103" s="124" t="s">
        <v>25</v>
      </c>
      <c r="C103" s="124" t="s">
        <v>1182</v>
      </c>
      <c r="D103" s="124"/>
      <c r="E103" s="124" t="s">
        <v>1187</v>
      </c>
      <c r="F103" s="124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9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70" t="s">
        <v>1286</v>
      </c>
      <c r="AZ103" s="170"/>
    </row>
    <row r="104" spans="1:52" x14ac:dyDescent="0.25">
      <c r="A104" s="110">
        <v>95</v>
      </c>
      <c r="B104" s="124" t="s">
        <v>25</v>
      </c>
      <c r="C104" s="124" t="s">
        <v>736</v>
      </c>
      <c r="D104" s="124"/>
      <c r="E104" s="124" t="s">
        <v>737</v>
      </c>
      <c r="F104" s="124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9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70" t="s">
        <v>1286</v>
      </c>
      <c r="AZ104" s="170"/>
    </row>
    <row r="105" spans="1:52" x14ac:dyDescent="0.25">
      <c r="A105" s="110">
        <v>96</v>
      </c>
      <c r="B105" s="124" t="s">
        <v>25</v>
      </c>
      <c r="C105" s="124" t="s">
        <v>734</v>
      </c>
      <c r="D105" s="124"/>
      <c r="E105" s="124" t="s">
        <v>735</v>
      </c>
      <c r="F105" s="124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69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70" t="s">
        <v>1286</v>
      </c>
      <c r="AZ105" s="170"/>
    </row>
    <row r="106" spans="1:52" x14ac:dyDescent="0.25">
      <c r="A106" s="110">
        <v>97</v>
      </c>
      <c r="B106" s="124" t="s">
        <v>25</v>
      </c>
      <c r="C106" s="124" t="s">
        <v>609</v>
      </c>
      <c r="D106" s="124"/>
      <c r="E106" s="124" t="s">
        <v>610</v>
      </c>
      <c r="F106" s="124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69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70" t="s">
        <v>1286</v>
      </c>
      <c r="AZ106" s="170"/>
    </row>
    <row r="107" spans="1:52" x14ac:dyDescent="0.25">
      <c r="A107" s="110">
        <v>98</v>
      </c>
      <c r="B107" s="124" t="s">
        <v>25</v>
      </c>
      <c r="C107" s="124" t="s">
        <v>605</v>
      </c>
      <c r="D107" s="124"/>
      <c r="E107" s="124" t="s">
        <v>889</v>
      </c>
      <c r="F107" s="124" t="s">
        <v>752</v>
      </c>
      <c r="G107" s="22">
        <f t="shared" si="15"/>
        <v>0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6"/>
        <v>0</v>
      </c>
      <c r="AF107" s="169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0"/>
        <v>0</v>
      </c>
      <c r="AW107" s="24" t="str">
        <f t="shared" si="17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70" t="s">
        <v>1286</v>
      </c>
      <c r="AZ107" s="170"/>
    </row>
    <row r="108" spans="1:52" x14ac:dyDescent="0.25">
      <c r="A108" s="110">
        <v>99</v>
      </c>
      <c r="B108" s="124" t="s">
        <v>25</v>
      </c>
      <c r="C108" s="124" t="s">
        <v>586</v>
      </c>
      <c r="D108" s="124"/>
      <c r="E108" s="124" t="s">
        <v>587</v>
      </c>
      <c r="F108" s="124" t="s">
        <v>753</v>
      </c>
      <c r="G108" s="22">
        <f t="shared" si="15"/>
        <v>0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6"/>
        <v>0</v>
      </c>
      <c r="AF108" s="169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0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70" t="s">
        <v>1286</v>
      </c>
      <c r="AZ108" s="170"/>
    </row>
    <row r="109" spans="1:52" x14ac:dyDescent="0.25">
      <c r="A109" s="110">
        <v>100</v>
      </c>
      <c r="B109" s="124" t="s">
        <v>25</v>
      </c>
      <c r="C109" s="124" t="s">
        <v>584</v>
      </c>
      <c r="D109" s="124"/>
      <c r="E109" s="124" t="s">
        <v>585</v>
      </c>
      <c r="F109" s="124" t="s">
        <v>753</v>
      </c>
      <c r="G109" s="22">
        <f t="shared" si="15"/>
        <v>0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6"/>
        <v>0</v>
      </c>
      <c r="AF109" s="169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0"/>
        <v>0</v>
      </c>
      <c r="AW109" s="24" t="str">
        <f t="shared" si="17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70" t="s">
        <v>1286</v>
      </c>
      <c r="AZ109" s="170"/>
    </row>
    <row r="110" spans="1:52" x14ac:dyDescent="0.25">
      <c r="A110" s="110">
        <v>101</v>
      </c>
      <c r="B110" s="124" t="s">
        <v>25</v>
      </c>
      <c r="C110" s="124" t="s">
        <v>885</v>
      </c>
      <c r="D110" s="124"/>
      <c r="E110" s="124" t="s">
        <v>886</v>
      </c>
      <c r="F110" s="124" t="s">
        <v>753</v>
      </c>
      <c r="G110" s="22">
        <f t="shared" si="15"/>
        <v>0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6"/>
        <v>0</v>
      </c>
      <c r="AF110" s="169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0"/>
        <v>0</v>
      </c>
      <c r="AW110" s="24" t="str">
        <f t="shared" si="17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70" t="s">
        <v>1286</v>
      </c>
      <c r="AZ110" s="170"/>
    </row>
    <row r="111" spans="1:52" x14ac:dyDescent="0.25">
      <c r="A111" s="110">
        <v>102</v>
      </c>
      <c r="B111" s="124" t="s">
        <v>25</v>
      </c>
      <c r="C111" s="124" t="s">
        <v>572</v>
      </c>
      <c r="D111" s="124"/>
      <c r="E111" s="124" t="s">
        <v>573</v>
      </c>
      <c r="F111" s="124" t="s">
        <v>753</v>
      </c>
      <c r="G111" s="22">
        <f t="shared" si="15"/>
        <v>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6"/>
        <v>0</v>
      </c>
      <c r="AF111" s="169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0"/>
        <v>0</v>
      </c>
      <c r="AW111" s="24" t="str">
        <f t="shared" si="17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70" t="s">
        <v>1286</v>
      </c>
      <c r="AZ111" s="170"/>
    </row>
    <row r="112" spans="1:52" x14ac:dyDescent="0.25">
      <c r="A112" s="110">
        <v>103</v>
      </c>
      <c r="B112" s="124" t="s">
        <v>25</v>
      </c>
      <c r="C112" s="124" t="s">
        <v>570</v>
      </c>
      <c r="D112" s="124"/>
      <c r="E112" s="124" t="s">
        <v>571</v>
      </c>
      <c r="F112" s="124" t="s">
        <v>753</v>
      </c>
      <c r="G112" s="22">
        <f t="shared" si="15"/>
        <v>0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69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0"/>
      <c r="AT112" s="170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Medium Risk Customer</v>
      </c>
      <c r="AY112" s="170" t="s">
        <v>1286</v>
      </c>
      <c r="AZ112" s="170"/>
    </row>
    <row r="113" spans="1:52" x14ac:dyDescent="0.25">
      <c r="A113" s="110">
        <v>104</v>
      </c>
      <c r="B113" s="124" t="s">
        <v>25</v>
      </c>
      <c r="C113" s="124" t="s">
        <v>890</v>
      </c>
      <c r="D113" s="124"/>
      <c r="E113" s="124" t="s">
        <v>891</v>
      </c>
      <c r="F113" s="124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69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70" t="s">
        <v>1286</v>
      </c>
      <c r="AZ113" s="170"/>
    </row>
    <row r="114" spans="1:52" x14ac:dyDescent="0.25">
      <c r="A114" s="110">
        <v>105</v>
      </c>
      <c r="B114" s="124" t="s">
        <v>25</v>
      </c>
      <c r="C114" s="124" t="s">
        <v>564</v>
      </c>
      <c r="D114" s="124"/>
      <c r="E114" s="124" t="s">
        <v>565</v>
      </c>
      <c r="F114" s="124" t="s">
        <v>833</v>
      </c>
      <c r="G114" s="22">
        <f t="shared" si="15"/>
        <v>0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69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High Risk Customer</v>
      </c>
      <c r="AY114" s="170" t="s">
        <v>1286</v>
      </c>
      <c r="AZ114" s="170"/>
    </row>
    <row r="115" spans="1:52" x14ac:dyDescent="0.25">
      <c r="A115" s="110">
        <v>106</v>
      </c>
      <c r="B115" s="124" t="s">
        <v>25</v>
      </c>
      <c r="C115" s="124" t="s">
        <v>887</v>
      </c>
      <c r="D115" s="124"/>
      <c r="E115" s="124" t="s">
        <v>888</v>
      </c>
      <c r="F115" s="124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69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70" t="s">
        <v>1286</v>
      </c>
      <c r="AZ115" s="170"/>
    </row>
    <row r="116" spans="1:52" x14ac:dyDescent="0.25">
      <c r="A116" s="110">
        <v>107</v>
      </c>
      <c r="B116" s="124" t="s">
        <v>25</v>
      </c>
      <c r="C116" s="124" t="s">
        <v>562</v>
      </c>
      <c r="D116" s="124"/>
      <c r="E116" s="124" t="s">
        <v>563</v>
      </c>
      <c r="F116" s="124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69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70" t="s">
        <v>1286</v>
      </c>
      <c r="AZ116" s="170"/>
    </row>
    <row r="117" spans="1:52" x14ac:dyDescent="0.25">
      <c r="A117" s="110">
        <v>108</v>
      </c>
      <c r="B117" s="124" t="s">
        <v>25</v>
      </c>
      <c r="C117" s="124" t="s">
        <v>560</v>
      </c>
      <c r="D117" s="124"/>
      <c r="E117" s="124" t="s">
        <v>561</v>
      </c>
      <c r="F117" s="124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69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70" t="s">
        <v>1286</v>
      </c>
      <c r="AZ117" s="170"/>
    </row>
    <row r="118" spans="1:52" x14ac:dyDescent="0.25">
      <c r="A118" s="110">
        <v>109</v>
      </c>
      <c r="B118" s="124" t="s">
        <v>25</v>
      </c>
      <c r="C118" s="124" t="s">
        <v>556</v>
      </c>
      <c r="D118" s="124"/>
      <c r="E118" s="124" t="s">
        <v>557</v>
      </c>
      <c r="F118" s="124" t="s">
        <v>752</v>
      </c>
      <c r="G118" s="22">
        <f t="shared" si="15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29"/>
      <c r="U118" s="72"/>
      <c r="V118" s="29"/>
      <c r="W118" s="72"/>
      <c r="X118" s="72"/>
      <c r="Y118" s="29"/>
      <c r="Z118" s="29"/>
      <c r="AA118" s="29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6"/>
        <v>0</v>
      </c>
      <c r="AF118" s="169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0"/>
      <c r="AT118" s="170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0"/>
        <v>0</v>
      </c>
      <c r="AW118" s="24" t="str">
        <f t="shared" si="17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70" t="s">
        <v>1286</v>
      </c>
      <c r="AZ118" s="170"/>
    </row>
    <row r="119" spans="1:52" x14ac:dyDescent="0.25">
      <c r="A119" s="110">
        <v>110</v>
      </c>
      <c r="B119" s="124" t="s">
        <v>25</v>
      </c>
      <c r="C119" s="124" t="s">
        <v>621</v>
      </c>
      <c r="D119" s="124"/>
      <c r="E119" s="124" t="s">
        <v>622</v>
      </c>
      <c r="F119" s="124" t="s">
        <v>753</v>
      </c>
      <c r="G119" s="22">
        <f t="shared" si="15"/>
        <v>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6"/>
        <v>0</v>
      </c>
      <c r="AF119" s="169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0"/>
        <v>0</v>
      </c>
      <c r="AW119" s="24" t="str">
        <f t="shared" si="17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70" t="s">
        <v>1286</v>
      </c>
      <c r="AZ119" s="170"/>
    </row>
    <row r="120" spans="1:52" x14ac:dyDescent="0.25">
      <c r="A120" s="110">
        <v>111</v>
      </c>
      <c r="B120" s="124" t="s">
        <v>25</v>
      </c>
      <c r="C120" s="124" t="s">
        <v>619</v>
      </c>
      <c r="D120" s="124"/>
      <c r="E120" s="124" t="s">
        <v>620</v>
      </c>
      <c r="F120" s="124" t="s">
        <v>753</v>
      </c>
      <c r="G120" s="22">
        <f t="shared" si="15"/>
        <v>0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6"/>
        <v>0</v>
      </c>
      <c r="AF120" s="169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0"/>
        <v>0</v>
      </c>
      <c r="AW120" s="24" t="str">
        <f t="shared" si="17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70" t="s">
        <v>1286</v>
      </c>
      <c r="AZ120" s="170"/>
    </row>
    <row r="121" spans="1:52" x14ac:dyDescent="0.25">
      <c r="A121" s="110">
        <v>112</v>
      </c>
      <c r="B121" s="124" t="s">
        <v>25</v>
      </c>
      <c r="C121" s="124" t="s">
        <v>617</v>
      </c>
      <c r="D121" s="124"/>
      <c r="E121" s="124" t="s">
        <v>618</v>
      </c>
      <c r="F121" s="124" t="s">
        <v>753</v>
      </c>
      <c r="G121" s="22">
        <f t="shared" si="15"/>
        <v>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6"/>
        <v>0</v>
      </c>
      <c r="AF121" s="169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0"/>
        <v>0</v>
      </c>
      <c r="AW121" s="24" t="str">
        <f t="shared" si="17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70" t="s">
        <v>1286</v>
      </c>
      <c r="AZ121" s="170"/>
    </row>
    <row r="122" spans="1:52" x14ac:dyDescent="0.25">
      <c r="A122" s="110">
        <v>113</v>
      </c>
      <c r="B122" s="124" t="s">
        <v>25</v>
      </c>
      <c r="C122" s="124" t="s">
        <v>615</v>
      </c>
      <c r="D122" s="124"/>
      <c r="E122" s="124" t="s">
        <v>616</v>
      </c>
      <c r="F122" s="124" t="s">
        <v>753</v>
      </c>
      <c r="G122" s="22">
        <f t="shared" si="15"/>
        <v>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6"/>
        <v>0</v>
      </c>
      <c r="AF122" s="169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0"/>
        <v>0</v>
      </c>
      <c r="AW122" s="24" t="str">
        <f t="shared" si="17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70" t="s">
        <v>1286</v>
      </c>
      <c r="AZ122" s="170"/>
    </row>
    <row r="123" spans="1:52" x14ac:dyDescent="0.25">
      <c r="A123" s="110">
        <v>114</v>
      </c>
      <c r="B123" s="124" t="s">
        <v>25</v>
      </c>
      <c r="C123" s="124" t="s">
        <v>1363</v>
      </c>
      <c r="D123" s="124" t="s">
        <v>1364</v>
      </c>
      <c r="E123" s="124" t="s">
        <v>1365</v>
      </c>
      <c r="F123" s="124" t="s">
        <v>753</v>
      </c>
      <c r="G123" s="22">
        <f t="shared" si="15"/>
        <v>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69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70" t="s">
        <v>1286</v>
      </c>
      <c r="AZ123" s="170"/>
    </row>
    <row r="124" spans="1:52" x14ac:dyDescent="0.25">
      <c r="A124" s="110">
        <v>115</v>
      </c>
      <c r="B124" s="124" t="s">
        <v>25</v>
      </c>
      <c r="C124" s="124" t="s">
        <v>1366</v>
      </c>
      <c r="D124" s="124" t="s">
        <v>1364</v>
      </c>
      <c r="E124" s="124" t="s">
        <v>1367</v>
      </c>
      <c r="F124" s="124" t="s">
        <v>753</v>
      </c>
      <c r="G124" s="22">
        <f t="shared" si="15"/>
        <v>0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6"/>
        <v>0</v>
      </c>
      <c r="AF124" s="169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0"/>
        <v>0</v>
      </c>
      <c r="AW124" s="24" t="str">
        <f t="shared" si="17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70" t="s">
        <v>1286</v>
      </c>
      <c r="AZ124" s="170"/>
    </row>
    <row r="125" spans="1:52" x14ac:dyDescent="0.25">
      <c r="A125" s="110">
        <v>116</v>
      </c>
      <c r="B125" s="124" t="s">
        <v>25</v>
      </c>
      <c r="C125" s="124" t="s">
        <v>1412</v>
      </c>
      <c r="D125" s="124"/>
      <c r="E125" s="124" t="s">
        <v>1414</v>
      </c>
      <c r="F125" s="124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69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70" t="s">
        <v>1286</v>
      </c>
      <c r="AZ125" s="170"/>
    </row>
    <row r="126" spans="1:52" x14ac:dyDescent="0.25">
      <c r="A126" s="110">
        <v>117</v>
      </c>
      <c r="B126" s="124" t="s">
        <v>23</v>
      </c>
      <c r="C126" s="124" t="s">
        <v>1188</v>
      </c>
      <c r="D126" s="124"/>
      <c r="E126" s="124" t="s">
        <v>1191</v>
      </c>
      <c r="F126" s="124" t="s">
        <v>61</v>
      </c>
      <c r="G126" s="22">
        <f t="shared" si="15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29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69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70" t="s">
        <v>1286</v>
      </c>
      <c r="AZ126" s="170"/>
    </row>
    <row r="127" spans="1:52" x14ac:dyDescent="0.25">
      <c r="A127" s="110">
        <v>118</v>
      </c>
      <c r="B127" s="124" t="s">
        <v>23</v>
      </c>
      <c r="C127" s="124" t="s">
        <v>882</v>
      </c>
      <c r="D127" s="124"/>
      <c r="E127" s="124" t="s">
        <v>1192</v>
      </c>
      <c r="F127" s="124" t="s">
        <v>753</v>
      </c>
      <c r="G127" s="22">
        <f t="shared" si="15"/>
        <v>0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6"/>
        <v>0</v>
      </c>
      <c r="AF127" s="169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0"/>
      <c r="AT127" s="170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0"/>
        <v>0</v>
      </c>
      <c r="AW127" s="24" t="str">
        <f t="shared" si="17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70" t="s">
        <v>1286</v>
      </c>
      <c r="AZ127" s="170"/>
    </row>
    <row r="128" spans="1:52" x14ac:dyDescent="0.25">
      <c r="A128" s="110">
        <v>119</v>
      </c>
      <c r="B128" s="124" t="s">
        <v>23</v>
      </c>
      <c r="C128" s="124" t="s">
        <v>750</v>
      </c>
      <c r="D128" s="124"/>
      <c r="E128" s="124" t="s">
        <v>751</v>
      </c>
      <c r="F128" s="124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70" t="s">
        <v>1286</v>
      </c>
      <c r="AZ128" s="170"/>
    </row>
    <row r="129" spans="1:52" x14ac:dyDescent="0.25">
      <c r="A129" s="110">
        <v>120</v>
      </c>
      <c r="B129" s="124" t="s">
        <v>23</v>
      </c>
      <c r="C129" s="124" t="s">
        <v>915</v>
      </c>
      <c r="D129" s="124"/>
      <c r="E129" s="124" t="s">
        <v>916</v>
      </c>
      <c r="F129" s="124" t="s">
        <v>753</v>
      </c>
      <c r="G129" s="22">
        <f t="shared" si="15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6"/>
        <v>0</v>
      </c>
      <c r="AF129" s="169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0"/>
        <v>0</v>
      </c>
      <c r="AW129" s="24" t="str">
        <f t="shared" si="17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Medium Risk Customer</v>
      </c>
      <c r="AY129" s="170" t="s">
        <v>1286</v>
      </c>
      <c r="AZ129" s="170"/>
    </row>
    <row r="130" spans="1:52" x14ac:dyDescent="0.25">
      <c r="A130" s="110">
        <v>121</v>
      </c>
      <c r="B130" s="124" t="s">
        <v>23</v>
      </c>
      <c r="C130" s="124" t="s">
        <v>262</v>
      </c>
      <c r="D130" s="124"/>
      <c r="E130" s="124" t="s">
        <v>263</v>
      </c>
      <c r="F130" s="124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70" t="s">
        <v>1286</v>
      </c>
      <c r="AZ130" s="170"/>
    </row>
    <row r="131" spans="1:52" x14ac:dyDescent="0.25">
      <c r="A131" s="110">
        <v>122</v>
      </c>
      <c r="B131" s="123" t="s">
        <v>23</v>
      </c>
      <c r="C131" s="123" t="s">
        <v>257</v>
      </c>
      <c r="D131" s="123"/>
      <c r="E131" s="123" t="s">
        <v>258</v>
      </c>
      <c r="F131" s="123" t="s">
        <v>753</v>
      </c>
      <c r="G131" s="22">
        <f t="shared" si="15"/>
        <v>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6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0"/>
        <v>0</v>
      </c>
      <c r="AW131" s="24" t="str">
        <f t="shared" si="17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70" t="s">
        <v>1286</v>
      </c>
      <c r="AZ131" s="170"/>
    </row>
    <row r="132" spans="1:52" x14ac:dyDescent="0.25">
      <c r="A132" s="110">
        <v>123</v>
      </c>
      <c r="B132" s="124" t="s">
        <v>23</v>
      </c>
      <c r="C132" s="124" t="s">
        <v>914</v>
      </c>
      <c r="D132" s="124"/>
      <c r="E132" s="124" t="s">
        <v>1049</v>
      </c>
      <c r="F132" s="123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69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70" t="s">
        <v>1286</v>
      </c>
      <c r="AZ132" s="170"/>
    </row>
    <row r="133" spans="1:52" x14ac:dyDescent="0.25">
      <c r="A133" s="110">
        <v>124</v>
      </c>
      <c r="B133" s="124" t="s">
        <v>23</v>
      </c>
      <c r="C133" s="124" t="s">
        <v>241</v>
      </c>
      <c r="D133" s="124"/>
      <c r="E133" s="124" t="s">
        <v>242</v>
      </c>
      <c r="F133" s="123" t="s">
        <v>753</v>
      </c>
      <c r="G133" s="22">
        <f t="shared" si="15"/>
        <v>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6"/>
        <v>0</v>
      </c>
      <c r="AF133" s="169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0"/>
        <v>0</v>
      </c>
      <c r="AW133" s="24" t="str">
        <f t="shared" si="17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70" t="s">
        <v>1286</v>
      </c>
      <c r="AZ133" s="170"/>
    </row>
    <row r="134" spans="1:52" x14ac:dyDescent="0.25">
      <c r="A134" s="110">
        <v>125</v>
      </c>
      <c r="B134" s="124" t="s">
        <v>23</v>
      </c>
      <c r="C134" s="124" t="s">
        <v>1189</v>
      </c>
      <c r="D134" s="124"/>
      <c r="E134" s="124" t="s">
        <v>1193</v>
      </c>
      <c r="F134" s="123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70" t="s">
        <v>1286</v>
      </c>
      <c r="AZ134" s="170"/>
    </row>
    <row r="135" spans="1:52" x14ac:dyDescent="0.25">
      <c r="A135" s="110">
        <v>126</v>
      </c>
      <c r="B135" s="124" t="s">
        <v>23</v>
      </c>
      <c r="C135" s="124" t="s">
        <v>898</v>
      </c>
      <c r="D135" s="124"/>
      <c r="E135" s="124" t="s">
        <v>899</v>
      </c>
      <c r="F135" s="123" t="s">
        <v>753</v>
      </c>
      <c r="G135" s="22">
        <f t="shared" si="15"/>
        <v>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6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0"/>
        <v>0</v>
      </c>
      <c r="AW135" s="24" t="str">
        <f t="shared" si="17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70" t="s">
        <v>1286</v>
      </c>
      <c r="AZ135" s="170"/>
    </row>
    <row r="136" spans="1:52" x14ac:dyDescent="0.25">
      <c r="A136" s="110">
        <v>127</v>
      </c>
      <c r="B136" s="124" t="s">
        <v>23</v>
      </c>
      <c r="C136" s="124" t="s">
        <v>191</v>
      </c>
      <c r="D136" s="124"/>
      <c r="E136" s="124" t="s">
        <v>895</v>
      </c>
      <c r="F136" s="123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70" t="s">
        <v>1286</v>
      </c>
      <c r="AZ136" s="170"/>
    </row>
    <row r="137" spans="1:52" x14ac:dyDescent="0.25">
      <c r="A137" s="110">
        <v>128</v>
      </c>
      <c r="B137" s="124" t="s">
        <v>23</v>
      </c>
      <c r="C137" s="124" t="s">
        <v>908</v>
      </c>
      <c r="D137" s="124"/>
      <c r="E137" s="124" t="s">
        <v>909</v>
      </c>
      <c r="F137" s="123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69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70" t="s">
        <v>1286</v>
      </c>
      <c r="AZ137" s="170"/>
    </row>
    <row r="138" spans="1:52" x14ac:dyDescent="0.25">
      <c r="A138" s="110">
        <v>129</v>
      </c>
      <c r="B138" s="124" t="s">
        <v>23</v>
      </c>
      <c r="C138" s="124" t="s">
        <v>169</v>
      </c>
      <c r="D138" s="124"/>
      <c r="E138" s="124" t="s">
        <v>910</v>
      </c>
      <c r="F138" s="123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69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 t="s">
        <v>1286</v>
      </c>
      <c r="AZ138" s="170"/>
    </row>
    <row r="139" spans="1:52" x14ac:dyDescent="0.25">
      <c r="A139" s="110">
        <v>130</v>
      </c>
      <c r="B139" s="124" t="s">
        <v>23</v>
      </c>
      <c r="C139" s="124" t="s">
        <v>902</v>
      </c>
      <c r="D139" s="124"/>
      <c r="E139" s="124" t="s">
        <v>903</v>
      </c>
      <c r="F139" s="123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69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70" t="s">
        <v>1286</v>
      </c>
      <c r="AZ139" s="170"/>
    </row>
    <row r="140" spans="1:52" x14ac:dyDescent="0.25">
      <c r="A140" s="110">
        <v>131</v>
      </c>
      <c r="B140" s="124" t="s">
        <v>23</v>
      </c>
      <c r="C140" s="124" t="s">
        <v>904</v>
      </c>
      <c r="D140" s="124"/>
      <c r="E140" s="124" t="s">
        <v>905</v>
      </c>
      <c r="F140" s="123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69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70" t="s">
        <v>1286</v>
      </c>
      <c r="AZ140" s="170"/>
    </row>
    <row r="141" spans="1:52" x14ac:dyDescent="0.25">
      <c r="A141" s="110">
        <v>132</v>
      </c>
      <c r="B141" s="124" t="s">
        <v>23</v>
      </c>
      <c r="C141" s="124" t="s">
        <v>1190</v>
      </c>
      <c r="D141" s="124"/>
      <c r="E141" s="124" t="s">
        <v>1194</v>
      </c>
      <c r="F141" s="123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69"/>
      <c r="AG141" s="170"/>
      <c r="AH141" s="170"/>
      <c r="AI141" s="170"/>
      <c r="AJ141" s="170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70" t="s">
        <v>1286</v>
      </c>
      <c r="AZ141" s="170"/>
    </row>
    <row r="142" spans="1:52" x14ac:dyDescent="0.25">
      <c r="A142" s="110">
        <v>133</v>
      </c>
      <c r="B142" s="124" t="s">
        <v>23</v>
      </c>
      <c r="C142" s="124" t="s">
        <v>207</v>
      </c>
      <c r="D142" s="124"/>
      <c r="E142" s="124" t="s">
        <v>208</v>
      </c>
      <c r="F142" s="123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69"/>
      <c r="AG142" s="170"/>
      <c r="AH142" s="170"/>
      <c r="AI142" s="170"/>
      <c r="AJ142" s="170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70" t="s">
        <v>1286</v>
      </c>
      <c r="AZ142" s="170"/>
    </row>
    <row r="143" spans="1:52" x14ac:dyDescent="0.25">
      <c r="A143" s="110">
        <v>134</v>
      </c>
      <c r="B143" s="124" t="s">
        <v>23</v>
      </c>
      <c r="C143" s="124" t="s">
        <v>183</v>
      </c>
      <c r="D143" s="124"/>
      <c r="E143" s="124" t="s">
        <v>184</v>
      </c>
      <c r="F143" s="123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69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70" t="s">
        <v>1286</v>
      </c>
      <c r="AZ143" s="170"/>
    </row>
    <row r="144" spans="1:52" x14ac:dyDescent="0.25">
      <c r="A144" s="110">
        <v>135</v>
      </c>
      <c r="B144" s="124" t="s">
        <v>23</v>
      </c>
      <c r="C144" s="124" t="s">
        <v>167</v>
      </c>
      <c r="D144" s="124"/>
      <c r="E144" s="124" t="s">
        <v>168</v>
      </c>
      <c r="F144" s="123" t="s">
        <v>752</v>
      </c>
      <c r="G144" s="22">
        <f t="shared" si="18"/>
        <v>0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19"/>
        <v>0</v>
      </c>
      <c r="AF144" s="169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24" t="str">
        <f t="shared" si="20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70" t="s">
        <v>1286</v>
      </c>
      <c r="AZ144" s="170"/>
    </row>
    <row r="145" spans="1:52" x14ac:dyDescent="0.25">
      <c r="A145" s="110">
        <v>136</v>
      </c>
      <c r="B145" s="124" t="s">
        <v>23</v>
      </c>
      <c r="C145" s="124" t="s">
        <v>165</v>
      </c>
      <c r="D145" s="124"/>
      <c r="E145" s="124" t="s">
        <v>166</v>
      </c>
      <c r="F145" s="123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69"/>
      <c r="AG145" s="170"/>
      <c r="AH145" s="170"/>
      <c r="AI145" s="170"/>
      <c r="AJ145" s="170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70" t="s">
        <v>1286</v>
      </c>
      <c r="AZ145" s="170"/>
    </row>
    <row r="146" spans="1:52" x14ac:dyDescent="0.25">
      <c r="A146" s="110">
        <v>137</v>
      </c>
      <c r="B146" s="124" t="s">
        <v>23</v>
      </c>
      <c r="C146" s="124" t="s">
        <v>893</v>
      </c>
      <c r="D146" s="124"/>
      <c r="E146" s="124" t="s">
        <v>894</v>
      </c>
      <c r="F146" s="123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69"/>
      <c r="AG146" s="170"/>
      <c r="AH146" s="170"/>
      <c r="AI146" s="170"/>
      <c r="AJ146" s="170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70" t="s">
        <v>1286</v>
      </c>
      <c r="AZ146" s="170"/>
    </row>
    <row r="147" spans="1:52" x14ac:dyDescent="0.25">
      <c r="A147" s="110">
        <v>138</v>
      </c>
      <c r="B147" s="124" t="s">
        <v>23</v>
      </c>
      <c r="C147" s="124" t="s">
        <v>221</v>
      </c>
      <c r="D147" s="124"/>
      <c r="E147" s="124" t="s">
        <v>222</v>
      </c>
      <c r="F147" s="123" t="s">
        <v>752</v>
      </c>
      <c r="G147" s="22">
        <f t="shared" si="18"/>
        <v>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3">
        <f t="shared" si="19"/>
        <v>0</v>
      </c>
      <c r="AF147" s="169"/>
      <c r="AG147" s="170"/>
      <c r="AH147" s="170"/>
      <c r="AI147" s="170"/>
      <c r="AJ147" s="170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3">
        <f t="shared" si="21"/>
        <v>0</v>
      </c>
      <c r="AW147" s="24" t="str">
        <f t="shared" si="20"/>
        <v xml:space="preserve"> 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70" t="s">
        <v>1286</v>
      </c>
      <c r="AZ147" s="170"/>
    </row>
    <row r="148" spans="1:52" x14ac:dyDescent="0.25">
      <c r="A148" s="110">
        <v>139</v>
      </c>
      <c r="B148" s="124" t="s">
        <v>23</v>
      </c>
      <c r="C148" s="124" t="s">
        <v>193</v>
      </c>
      <c r="D148" s="124"/>
      <c r="E148" s="124" t="s">
        <v>194</v>
      </c>
      <c r="F148" s="123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69"/>
      <c r="AG148" s="170"/>
      <c r="AH148" s="170"/>
      <c r="AI148" s="170"/>
      <c r="AJ148" s="170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70" t="s">
        <v>1286</v>
      </c>
      <c r="AZ148" s="170"/>
    </row>
    <row r="149" spans="1:52" x14ac:dyDescent="0.25">
      <c r="A149" s="110">
        <v>140</v>
      </c>
      <c r="B149" s="124" t="s">
        <v>23</v>
      </c>
      <c r="C149" s="124" t="s">
        <v>315</v>
      </c>
      <c r="D149" s="124"/>
      <c r="E149" s="124" t="s">
        <v>316</v>
      </c>
      <c r="F149" s="123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69"/>
      <c r="AG149" s="170"/>
      <c r="AH149" s="170"/>
      <c r="AI149" s="170"/>
      <c r="AJ149" s="170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70" t="s">
        <v>1286</v>
      </c>
      <c r="AZ149" s="170"/>
    </row>
    <row r="150" spans="1:52" x14ac:dyDescent="0.25">
      <c r="A150" s="110">
        <v>141</v>
      </c>
      <c r="B150" s="124" t="s">
        <v>23</v>
      </c>
      <c r="C150" s="124" t="s">
        <v>913</v>
      </c>
      <c r="D150" s="124"/>
      <c r="E150" s="124" t="s">
        <v>1195</v>
      </c>
      <c r="F150" s="123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69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70" t="s">
        <v>1286</v>
      </c>
      <c r="AZ150" s="170"/>
    </row>
    <row r="151" spans="1:52" x14ac:dyDescent="0.25">
      <c r="A151" s="110">
        <v>142</v>
      </c>
      <c r="B151" s="124" t="s">
        <v>23</v>
      </c>
      <c r="C151" s="124" t="s">
        <v>181</v>
      </c>
      <c r="D151" s="124"/>
      <c r="E151" s="124" t="s">
        <v>182</v>
      </c>
      <c r="F151" s="123" t="s">
        <v>752</v>
      </c>
      <c r="G151" s="22">
        <f t="shared" si="18"/>
        <v>0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3">
        <f t="shared" si="19"/>
        <v>0</v>
      </c>
      <c r="AF151" s="169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0"/>
      <c r="AT151" s="170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3">
        <f t="shared" si="21"/>
        <v>0</v>
      </c>
      <c r="AW151" s="24" t="str">
        <f t="shared" si="20"/>
        <v xml:space="preserve"> 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70" t="s">
        <v>1286</v>
      </c>
      <c r="AZ151" s="170"/>
    </row>
    <row r="152" spans="1:52" x14ac:dyDescent="0.25">
      <c r="A152" s="110">
        <v>143</v>
      </c>
      <c r="B152" s="124" t="s">
        <v>23</v>
      </c>
      <c r="C152" s="124" t="s">
        <v>911</v>
      </c>
      <c r="D152" s="124"/>
      <c r="E152" s="124" t="s">
        <v>912</v>
      </c>
      <c r="F152" s="123" t="s">
        <v>752</v>
      </c>
      <c r="G152" s="22">
        <f t="shared" si="18"/>
        <v>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3">
        <f t="shared" si="19"/>
        <v>0</v>
      </c>
      <c r="AF152" s="169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0"/>
      <c r="AT152" s="170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3">
        <f t="shared" si="21"/>
        <v>0</v>
      </c>
      <c r="AW152" s="24" t="str">
        <f t="shared" si="20"/>
        <v xml:space="preserve"> 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70" t="s">
        <v>1286</v>
      </c>
      <c r="AZ152" s="170"/>
    </row>
    <row r="153" spans="1:52" x14ac:dyDescent="0.25">
      <c r="A153" s="110">
        <v>144</v>
      </c>
      <c r="B153" s="124" t="s">
        <v>23</v>
      </c>
      <c r="C153" s="124" t="s">
        <v>161</v>
      </c>
      <c r="D153" s="124"/>
      <c r="E153" s="124" t="s">
        <v>162</v>
      </c>
      <c r="F153" s="123" t="s">
        <v>753</v>
      </c>
      <c r="G153" s="22">
        <f t="shared" si="18"/>
        <v>0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3">
        <f t="shared" si="19"/>
        <v>0</v>
      </c>
      <c r="AF153" s="169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0"/>
      <c r="AT153" s="170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3">
        <f t="shared" si="21"/>
        <v>0</v>
      </c>
      <c r="AW153" s="24" t="str">
        <f t="shared" si="20"/>
        <v xml:space="preserve"> 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70" t="s">
        <v>1286</v>
      </c>
      <c r="AZ153" s="170"/>
    </row>
    <row r="154" spans="1:52" x14ac:dyDescent="0.25">
      <c r="A154" s="110">
        <v>145</v>
      </c>
      <c r="B154" s="124" t="s">
        <v>23</v>
      </c>
      <c r="C154" s="124" t="s">
        <v>155</v>
      </c>
      <c r="D154" s="124"/>
      <c r="E154" s="124" t="s">
        <v>156</v>
      </c>
      <c r="F154" s="123" t="s">
        <v>753</v>
      </c>
      <c r="G154" s="22">
        <f t="shared" si="18"/>
        <v>0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3">
        <f t="shared" si="19"/>
        <v>0</v>
      </c>
      <c r="AF154" s="169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0"/>
      <c r="AT154" s="170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3">
        <f t="shared" si="21"/>
        <v>0</v>
      </c>
      <c r="AW154" s="24" t="str">
        <f t="shared" si="20"/>
        <v xml:space="preserve"> </v>
      </c>
      <c r="AX154" s="24" t="str">
        <f>IFERROR(IF(VLOOKUP(C154,'Overdue Credits'!$A:$F,6,0)&gt;2,"High Risk Customer",IF(VLOOKUP(C154,'Overdue Credits'!$A:$F,6,0)&gt;0,"Medium Risk Customer","Low Risk Customer")),"Low Risk Customer")</f>
        <v>Medium Risk Customer</v>
      </c>
      <c r="AY154" s="170" t="s">
        <v>1286</v>
      </c>
      <c r="AZ154" s="170"/>
    </row>
    <row r="155" spans="1:52" x14ac:dyDescent="0.25">
      <c r="A155" s="110">
        <v>146</v>
      </c>
      <c r="B155" s="124" t="s">
        <v>23</v>
      </c>
      <c r="C155" s="124" t="s">
        <v>209</v>
      </c>
      <c r="D155" s="124"/>
      <c r="E155" s="124" t="s">
        <v>210</v>
      </c>
      <c r="F155" s="123" t="s">
        <v>753</v>
      </c>
      <c r="G155" s="22">
        <f t="shared" si="18"/>
        <v>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3">
        <f t="shared" si="19"/>
        <v>0</v>
      </c>
      <c r="AF155" s="169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0"/>
      <c r="AT155" s="170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3">
        <f t="shared" si="21"/>
        <v>0</v>
      </c>
      <c r="AW155" s="24" t="str">
        <f t="shared" si="20"/>
        <v xml:space="preserve"> 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70" t="s">
        <v>1286</v>
      </c>
      <c r="AZ155" s="170"/>
    </row>
    <row r="156" spans="1:52" x14ac:dyDescent="0.25">
      <c r="A156" s="110">
        <v>147</v>
      </c>
      <c r="B156" s="124" t="s">
        <v>23</v>
      </c>
      <c r="C156" s="124" t="s">
        <v>185</v>
      </c>
      <c r="D156" s="124"/>
      <c r="E156" s="124" t="s">
        <v>186</v>
      </c>
      <c r="F156" s="123" t="s">
        <v>753</v>
      </c>
      <c r="G156" s="22">
        <f t="shared" si="18"/>
        <v>0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3">
        <f t="shared" si="19"/>
        <v>0</v>
      </c>
      <c r="AF156" s="169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0"/>
      <c r="AT156" s="170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3">
        <f t="shared" si="21"/>
        <v>0</v>
      </c>
      <c r="AW156" s="24" t="str">
        <f t="shared" si="20"/>
        <v xml:space="preserve"> 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70" t="s">
        <v>1286</v>
      </c>
      <c r="AZ156" s="170"/>
    </row>
    <row r="157" spans="1:52" x14ac:dyDescent="0.25">
      <c r="A157" s="110">
        <v>148</v>
      </c>
      <c r="B157" s="124" t="s">
        <v>23</v>
      </c>
      <c r="C157" s="124" t="s">
        <v>171</v>
      </c>
      <c r="D157" s="124"/>
      <c r="E157" s="124" t="s">
        <v>172</v>
      </c>
      <c r="F157" s="123" t="s">
        <v>752</v>
      </c>
      <c r="G157" s="22">
        <f t="shared" si="18"/>
        <v>0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3">
        <f t="shared" si="19"/>
        <v>0</v>
      </c>
      <c r="AF157" s="169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0"/>
      <c r="AT157" s="170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70" t="s">
        <v>1286</v>
      </c>
      <c r="AZ157" s="170"/>
    </row>
    <row r="158" spans="1:52" x14ac:dyDescent="0.25">
      <c r="A158" s="110">
        <v>149</v>
      </c>
      <c r="B158" s="124" t="s">
        <v>23</v>
      </c>
      <c r="C158" s="124" t="s">
        <v>233</v>
      </c>
      <c r="D158" s="124"/>
      <c r="E158" s="124" t="s">
        <v>234</v>
      </c>
      <c r="F158" s="123" t="s">
        <v>753</v>
      </c>
      <c r="G158" s="22">
        <f t="shared" si="18"/>
        <v>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3">
        <f t="shared" si="19"/>
        <v>0</v>
      </c>
      <c r="AF158" s="169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0"/>
      <c r="AT158" s="170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3">
        <f t="shared" si="21"/>
        <v>0</v>
      </c>
      <c r="AW158" s="24" t="str">
        <f t="shared" si="20"/>
        <v xml:space="preserve"> 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70" t="s">
        <v>1286</v>
      </c>
      <c r="AZ158" s="170"/>
    </row>
    <row r="159" spans="1:52" x14ac:dyDescent="0.25">
      <c r="A159" s="110">
        <v>150</v>
      </c>
      <c r="B159" s="124" t="s">
        <v>23</v>
      </c>
      <c r="C159" s="124" t="s">
        <v>896</v>
      </c>
      <c r="D159" s="124"/>
      <c r="E159" s="124" t="s">
        <v>897</v>
      </c>
      <c r="F159" s="123" t="s">
        <v>753</v>
      </c>
      <c r="G159" s="22">
        <f t="shared" si="18"/>
        <v>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3">
        <f t="shared" si="19"/>
        <v>0</v>
      </c>
      <c r="AF159" s="169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0"/>
      <c r="AT159" s="170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0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70" t="s">
        <v>1286</v>
      </c>
      <c r="AZ159" s="170"/>
    </row>
    <row r="160" spans="1:52" x14ac:dyDescent="0.25">
      <c r="A160" s="110">
        <v>151</v>
      </c>
      <c r="B160" s="124" t="s">
        <v>23</v>
      </c>
      <c r="C160" s="124" t="s">
        <v>231</v>
      </c>
      <c r="D160" s="124"/>
      <c r="E160" s="124" t="s">
        <v>232</v>
      </c>
      <c r="F160" s="123" t="s">
        <v>753</v>
      </c>
      <c r="G160" s="22">
        <f t="shared" si="18"/>
        <v>0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3">
        <f t="shared" si="19"/>
        <v>0</v>
      </c>
      <c r="AF160" s="169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0"/>
      <c r="AT160" s="170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3">
        <f t="shared" si="21"/>
        <v>0</v>
      </c>
      <c r="AW160" s="24" t="str">
        <f t="shared" si="20"/>
        <v xml:space="preserve"> 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70" t="s">
        <v>1286</v>
      </c>
      <c r="AZ160" s="170"/>
    </row>
    <row r="161" spans="1:52" x14ac:dyDescent="0.25">
      <c r="A161" s="110">
        <v>152</v>
      </c>
      <c r="B161" s="124" t="s">
        <v>23</v>
      </c>
      <c r="C161" s="124" t="s">
        <v>203</v>
      </c>
      <c r="D161" s="124"/>
      <c r="E161" s="124" t="s">
        <v>204</v>
      </c>
      <c r="F161" s="123" t="s">
        <v>752</v>
      </c>
      <c r="G161" s="22">
        <f t="shared" si="18"/>
        <v>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3">
        <f t="shared" si="19"/>
        <v>0</v>
      </c>
      <c r="AF161" s="169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0"/>
      <c r="AT161" s="170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3">
        <f t="shared" si="21"/>
        <v>0</v>
      </c>
      <c r="AW161" s="24" t="str">
        <f t="shared" si="20"/>
        <v xml:space="preserve"> 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70" t="s">
        <v>1286</v>
      </c>
      <c r="AZ161" s="170"/>
    </row>
    <row r="162" spans="1:52" x14ac:dyDescent="0.25">
      <c r="A162" s="110">
        <v>153</v>
      </c>
      <c r="B162" s="124" t="s">
        <v>23</v>
      </c>
      <c r="C162" s="124" t="s">
        <v>900</v>
      </c>
      <c r="D162" s="124"/>
      <c r="E162" s="124" t="s">
        <v>901</v>
      </c>
      <c r="F162" s="123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69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0"/>
      <c r="AT162" s="170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70" t="s">
        <v>1286</v>
      </c>
      <c r="AZ162" s="170"/>
    </row>
    <row r="163" spans="1:52" x14ac:dyDescent="0.25">
      <c r="A163" s="110">
        <v>154</v>
      </c>
      <c r="B163" s="124" t="s">
        <v>23</v>
      </c>
      <c r="C163" s="124" t="s">
        <v>906</v>
      </c>
      <c r="D163" s="124"/>
      <c r="E163" s="124" t="s">
        <v>907</v>
      </c>
      <c r="F163" s="123" t="s">
        <v>753</v>
      </c>
      <c r="G163" s="22">
        <f t="shared" si="18"/>
        <v>0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3">
        <f t="shared" si="19"/>
        <v>0</v>
      </c>
      <c r="AF163" s="169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0"/>
      <c r="AT163" s="170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3">
        <f t="shared" si="21"/>
        <v>0</v>
      </c>
      <c r="AW163" s="24" t="str">
        <f t="shared" si="20"/>
        <v xml:space="preserve"> 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70" t="s">
        <v>1286</v>
      </c>
      <c r="AZ163" s="170"/>
    </row>
    <row r="164" spans="1:52" x14ac:dyDescent="0.25">
      <c r="A164" s="110">
        <v>155</v>
      </c>
      <c r="B164" s="124" t="s">
        <v>24</v>
      </c>
      <c r="C164" s="124" t="s">
        <v>933</v>
      </c>
      <c r="D164" s="124"/>
      <c r="E164" s="124" t="s">
        <v>1202</v>
      </c>
      <c r="F164" s="123" t="s">
        <v>61</v>
      </c>
      <c r="G164" s="22">
        <f t="shared" si="18"/>
        <v>0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3">
        <f t="shared" si="19"/>
        <v>0</v>
      </c>
      <c r="AF164" s="169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0"/>
      <c r="AT164" s="170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3">
        <f t="shared" si="21"/>
        <v>0</v>
      </c>
      <c r="AW164" s="24" t="str">
        <f t="shared" si="20"/>
        <v xml:space="preserve"> 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70" t="s">
        <v>1286</v>
      </c>
      <c r="AZ164" s="170"/>
    </row>
    <row r="165" spans="1:52" x14ac:dyDescent="0.25">
      <c r="A165" s="110">
        <v>156</v>
      </c>
      <c r="B165" s="124" t="s">
        <v>24</v>
      </c>
      <c r="C165" s="124" t="s">
        <v>930</v>
      </c>
      <c r="D165" s="124"/>
      <c r="E165" s="124" t="s">
        <v>1203</v>
      </c>
      <c r="F165" s="123" t="s">
        <v>61</v>
      </c>
      <c r="G165" s="22">
        <f t="shared" si="18"/>
        <v>0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69"/>
      <c r="AG165" s="170"/>
      <c r="AH165" s="170"/>
      <c r="AI165" s="170"/>
      <c r="AJ165" s="170"/>
      <c r="AK165" s="170"/>
      <c r="AL165" s="170"/>
      <c r="AM165" s="170"/>
      <c r="AN165" s="170"/>
      <c r="AO165" s="170"/>
      <c r="AP165" s="170"/>
      <c r="AQ165" s="170"/>
      <c r="AR165" s="170"/>
      <c r="AS165" s="170"/>
      <c r="AT165" s="170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70" t="s">
        <v>1286</v>
      </c>
      <c r="AZ165" s="170"/>
    </row>
    <row r="166" spans="1:52" x14ac:dyDescent="0.25">
      <c r="A166" s="110">
        <v>157</v>
      </c>
      <c r="B166" s="124" t="s">
        <v>24</v>
      </c>
      <c r="C166" s="124" t="s">
        <v>932</v>
      </c>
      <c r="D166" s="124"/>
      <c r="E166" s="124" t="s">
        <v>1204</v>
      </c>
      <c r="F166" s="123" t="s">
        <v>61</v>
      </c>
      <c r="G166" s="22">
        <f t="shared" si="18"/>
        <v>0</v>
      </c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69"/>
      <c r="AG166" s="170"/>
      <c r="AH166" s="170"/>
      <c r="AI166" s="170"/>
      <c r="AJ166" s="170"/>
      <c r="AK166" s="170"/>
      <c r="AL166" s="170"/>
      <c r="AM166" s="170"/>
      <c r="AN166" s="170"/>
      <c r="AO166" s="170"/>
      <c r="AP166" s="170"/>
      <c r="AQ166" s="170"/>
      <c r="AR166" s="170"/>
      <c r="AS166" s="170"/>
      <c r="AT166" s="170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70" t="s">
        <v>1286</v>
      </c>
      <c r="AZ166" s="170"/>
    </row>
    <row r="167" spans="1:52" x14ac:dyDescent="0.25">
      <c r="A167" s="110">
        <v>158</v>
      </c>
      <c r="B167" s="124" t="s">
        <v>24</v>
      </c>
      <c r="C167" s="124" t="s">
        <v>931</v>
      </c>
      <c r="D167" s="124"/>
      <c r="E167" s="124" t="s">
        <v>1033</v>
      </c>
      <c r="F167" s="123" t="s">
        <v>752</v>
      </c>
      <c r="G167" s="22">
        <f t="shared" si="18"/>
        <v>0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3">
        <f t="shared" si="19"/>
        <v>0</v>
      </c>
      <c r="AF167" s="169"/>
      <c r="AG167" s="170"/>
      <c r="AH167" s="170"/>
      <c r="AI167" s="170"/>
      <c r="AJ167" s="170"/>
      <c r="AK167" s="170"/>
      <c r="AL167" s="170"/>
      <c r="AM167" s="170"/>
      <c r="AN167" s="170"/>
      <c r="AO167" s="170"/>
      <c r="AP167" s="170"/>
      <c r="AQ167" s="170"/>
      <c r="AR167" s="170"/>
      <c r="AS167" s="170"/>
      <c r="AT167" s="170"/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3">
        <f t="shared" si="21"/>
        <v>0</v>
      </c>
      <c r="AW167" s="24" t="str">
        <f t="shared" si="20"/>
        <v xml:space="preserve"> 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70" t="s">
        <v>1286</v>
      </c>
      <c r="AZ167" s="170"/>
    </row>
    <row r="168" spans="1:52" x14ac:dyDescent="0.25">
      <c r="A168" s="110">
        <v>159</v>
      </c>
      <c r="B168" s="124" t="s">
        <v>24</v>
      </c>
      <c r="C168" s="124" t="s">
        <v>239</v>
      </c>
      <c r="D168" s="124"/>
      <c r="E168" s="124" t="s">
        <v>240</v>
      </c>
      <c r="F168" s="123" t="s">
        <v>753</v>
      </c>
      <c r="G168" s="22">
        <f t="shared" si="18"/>
        <v>0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69"/>
      <c r="AG168" s="170"/>
      <c r="AH168" s="170"/>
      <c r="AI168" s="170"/>
      <c r="AJ168" s="170"/>
      <c r="AK168" s="170"/>
      <c r="AL168" s="170"/>
      <c r="AM168" s="170"/>
      <c r="AN168" s="170"/>
      <c r="AO168" s="170"/>
      <c r="AP168" s="170"/>
      <c r="AQ168" s="170"/>
      <c r="AR168" s="170"/>
      <c r="AS168" s="170"/>
      <c r="AT168" s="170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70" t="s">
        <v>1286</v>
      </c>
      <c r="AZ168" s="170"/>
    </row>
    <row r="169" spans="1:52" x14ac:dyDescent="0.25">
      <c r="A169" s="110">
        <v>160</v>
      </c>
      <c r="B169" s="124" t="s">
        <v>24</v>
      </c>
      <c r="C169" s="124" t="s">
        <v>237</v>
      </c>
      <c r="D169" s="124"/>
      <c r="E169" s="124" t="s">
        <v>238</v>
      </c>
      <c r="F169" s="123" t="s">
        <v>752</v>
      </c>
      <c r="G169" s="22">
        <f t="shared" si="18"/>
        <v>0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3">
        <f t="shared" si="19"/>
        <v>0</v>
      </c>
      <c r="AF169" s="169"/>
      <c r="AG169" s="170"/>
      <c r="AH169" s="170"/>
      <c r="AI169" s="170"/>
      <c r="AJ169" s="170"/>
      <c r="AK169" s="170"/>
      <c r="AL169" s="170"/>
      <c r="AM169" s="170"/>
      <c r="AN169" s="170"/>
      <c r="AO169" s="170"/>
      <c r="AP169" s="170"/>
      <c r="AQ169" s="170"/>
      <c r="AR169" s="170"/>
      <c r="AS169" s="170"/>
      <c r="AT169" s="170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3">
        <f t="shared" si="21"/>
        <v>0</v>
      </c>
      <c r="AW169" s="24" t="str">
        <f t="shared" si="20"/>
        <v xml:space="preserve"> </v>
      </c>
      <c r="AX169" s="24" t="str">
        <f>IFERROR(IF(VLOOKUP(C169,'Overdue Credits'!$A:$F,6,0)&gt;2,"High Risk Customer",IF(VLOOKUP(C169,'Overdue Credits'!$A:$F,6,0)&gt;0,"Medium Risk Customer","Low Risk Customer")),"Low Risk Customer")</f>
        <v>Medium Risk Customer</v>
      </c>
      <c r="AY169" s="170" t="s">
        <v>1286</v>
      </c>
      <c r="AZ169" s="170"/>
    </row>
    <row r="170" spans="1:52" x14ac:dyDescent="0.25">
      <c r="A170" s="110">
        <v>161</v>
      </c>
      <c r="B170" s="124" t="s">
        <v>24</v>
      </c>
      <c r="C170" s="124" t="s">
        <v>189</v>
      </c>
      <c r="D170" s="124"/>
      <c r="E170" s="124" t="s">
        <v>190</v>
      </c>
      <c r="F170" s="123" t="s">
        <v>753</v>
      </c>
      <c r="G170" s="22">
        <f t="shared" ref="G170:G200" si="22">SUM(H170:AB170)</f>
        <v>0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3">
        <f t="shared" ref="AE170:AE200" si="23">SUM(AF170:AT170)</f>
        <v>0</v>
      </c>
      <c r="AF170" s="169"/>
      <c r="AG170" s="170"/>
      <c r="AH170" s="170"/>
      <c r="AI170" s="170"/>
      <c r="AJ170" s="170"/>
      <c r="AK170" s="170"/>
      <c r="AL170" s="170"/>
      <c r="AM170" s="170"/>
      <c r="AN170" s="170"/>
      <c r="AO170" s="170"/>
      <c r="AP170" s="170"/>
      <c r="AQ170" s="170"/>
      <c r="AR170" s="170"/>
      <c r="AS170" s="170"/>
      <c r="AT170" s="170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0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70" t="s">
        <v>1286</v>
      </c>
      <c r="AZ170" s="170"/>
    </row>
    <row r="171" spans="1:52" x14ac:dyDescent="0.25">
      <c r="A171" s="110">
        <v>162</v>
      </c>
      <c r="B171" s="124" t="s">
        <v>24</v>
      </c>
      <c r="C171" s="124" t="s">
        <v>1196</v>
      </c>
      <c r="D171" s="124"/>
      <c r="E171" s="124" t="s">
        <v>1205</v>
      </c>
      <c r="F171" s="123" t="s">
        <v>753</v>
      </c>
      <c r="G171" s="22">
        <f t="shared" si="22"/>
        <v>0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69"/>
      <c r="AG171" s="170"/>
      <c r="AH171" s="170"/>
      <c r="AI171" s="170"/>
      <c r="AJ171" s="170"/>
      <c r="AK171" s="170"/>
      <c r="AL171" s="170"/>
      <c r="AM171" s="170"/>
      <c r="AN171" s="170"/>
      <c r="AO171" s="170"/>
      <c r="AP171" s="170"/>
      <c r="AQ171" s="170"/>
      <c r="AR171" s="170"/>
      <c r="AS171" s="170"/>
      <c r="AT171" s="170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70" t="s">
        <v>1286</v>
      </c>
      <c r="AZ171" s="170"/>
    </row>
    <row r="172" spans="1:52" x14ac:dyDescent="0.25">
      <c r="A172" s="110">
        <v>163</v>
      </c>
      <c r="B172" s="124" t="s">
        <v>24</v>
      </c>
      <c r="C172" s="124" t="s">
        <v>1197</v>
      </c>
      <c r="D172" s="124"/>
      <c r="E172" s="124" t="s">
        <v>1206</v>
      </c>
      <c r="F172" s="123" t="s">
        <v>753</v>
      </c>
      <c r="G172" s="22">
        <f t="shared" si="22"/>
        <v>0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69"/>
      <c r="AG172" s="170"/>
      <c r="AH172" s="170"/>
      <c r="AI172" s="170"/>
      <c r="AJ172" s="170"/>
      <c r="AK172" s="170"/>
      <c r="AL172" s="170"/>
      <c r="AM172" s="170"/>
      <c r="AN172" s="170"/>
      <c r="AO172" s="170"/>
      <c r="AP172" s="170"/>
      <c r="AQ172" s="170"/>
      <c r="AR172" s="170"/>
      <c r="AS172" s="170"/>
      <c r="AT172" s="170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70" t="s">
        <v>1286</v>
      </c>
      <c r="AZ172" s="170"/>
    </row>
    <row r="173" spans="1:52" x14ac:dyDescent="0.25">
      <c r="A173" s="110">
        <v>164</v>
      </c>
      <c r="B173" s="124" t="s">
        <v>24</v>
      </c>
      <c r="C173" s="124" t="s">
        <v>1198</v>
      </c>
      <c r="D173" s="124"/>
      <c r="E173" s="124" t="s">
        <v>1207</v>
      </c>
      <c r="F173" s="123" t="s">
        <v>753</v>
      </c>
      <c r="G173" s="22">
        <f t="shared" si="22"/>
        <v>0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69"/>
      <c r="AG173" s="170"/>
      <c r="AH173" s="170"/>
      <c r="AI173" s="170"/>
      <c r="AJ173" s="170"/>
      <c r="AK173" s="170"/>
      <c r="AL173" s="170"/>
      <c r="AM173" s="170"/>
      <c r="AN173" s="170"/>
      <c r="AO173" s="170"/>
      <c r="AP173" s="170"/>
      <c r="AQ173" s="170"/>
      <c r="AR173" s="170"/>
      <c r="AS173" s="170"/>
      <c r="AT173" s="170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70" t="s">
        <v>1286</v>
      </c>
      <c r="AZ173" s="170"/>
    </row>
    <row r="174" spans="1:52" x14ac:dyDescent="0.25">
      <c r="A174" s="110">
        <v>165</v>
      </c>
      <c r="B174" s="124" t="s">
        <v>24</v>
      </c>
      <c r="C174" s="124" t="s">
        <v>179</v>
      </c>
      <c r="D174" s="124"/>
      <c r="E174" s="124" t="s">
        <v>1208</v>
      </c>
      <c r="F174" s="123" t="s">
        <v>753</v>
      </c>
      <c r="G174" s="22">
        <f t="shared" si="22"/>
        <v>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69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170"/>
      <c r="AT174" s="170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70" t="s">
        <v>1286</v>
      </c>
      <c r="AZ174" s="170"/>
    </row>
    <row r="175" spans="1:52" x14ac:dyDescent="0.25">
      <c r="A175" s="110">
        <v>166</v>
      </c>
      <c r="B175" s="124" t="s">
        <v>24</v>
      </c>
      <c r="C175" s="124" t="s">
        <v>1199</v>
      </c>
      <c r="D175" s="124"/>
      <c r="E175" s="124" t="s">
        <v>1209</v>
      </c>
      <c r="F175" s="123" t="s">
        <v>753</v>
      </c>
      <c r="G175" s="22">
        <f t="shared" si="22"/>
        <v>0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69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170"/>
      <c r="AT175" s="170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70" t="s">
        <v>1286</v>
      </c>
      <c r="AZ175" s="170"/>
    </row>
    <row r="176" spans="1:52" x14ac:dyDescent="0.25">
      <c r="A176" s="110">
        <v>167</v>
      </c>
      <c r="B176" s="124" t="s">
        <v>24</v>
      </c>
      <c r="C176" s="124" t="s">
        <v>175</v>
      </c>
      <c r="D176" s="124"/>
      <c r="E176" s="124" t="s">
        <v>923</v>
      </c>
      <c r="F176" s="123" t="s">
        <v>753</v>
      </c>
      <c r="G176" s="22">
        <f t="shared" si="22"/>
        <v>0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69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70"/>
      <c r="AT176" s="170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70" t="s">
        <v>1286</v>
      </c>
      <c r="AZ176" s="170"/>
    </row>
    <row r="177" spans="1:52" x14ac:dyDescent="0.25">
      <c r="A177" s="110">
        <v>168</v>
      </c>
      <c r="B177" s="124" t="s">
        <v>24</v>
      </c>
      <c r="C177" s="124" t="s">
        <v>1200</v>
      </c>
      <c r="D177" s="124"/>
      <c r="E177" s="124" t="s">
        <v>1210</v>
      </c>
      <c r="F177" s="123" t="s">
        <v>753</v>
      </c>
      <c r="G177" s="22">
        <f t="shared" si="22"/>
        <v>0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69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0"/>
      <c r="AT177" s="170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70" t="s">
        <v>1286</v>
      </c>
      <c r="AZ177" s="170"/>
    </row>
    <row r="178" spans="1:52" x14ac:dyDescent="0.25">
      <c r="A178" s="110">
        <v>169</v>
      </c>
      <c r="B178" s="124" t="s">
        <v>24</v>
      </c>
      <c r="C178" s="124" t="s">
        <v>201</v>
      </c>
      <c r="D178" s="124"/>
      <c r="E178" s="124" t="s">
        <v>202</v>
      </c>
      <c r="F178" s="123" t="s">
        <v>752</v>
      </c>
      <c r="G178" s="22">
        <f t="shared" si="22"/>
        <v>0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3">
        <f t="shared" si="23"/>
        <v>0</v>
      </c>
      <c r="AF178" s="169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/>
      <c r="AQ178" s="170"/>
      <c r="AR178" s="170"/>
      <c r="AS178" s="170"/>
      <c r="AT178" s="170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3">
        <f t="shared" si="21"/>
        <v>0</v>
      </c>
      <c r="AW178" s="24" t="str">
        <f t="shared" si="24"/>
        <v xml:space="preserve"> </v>
      </c>
      <c r="AX178" s="24" t="str">
        <f>IFERROR(IF(VLOOKUP(C178,'Overdue Credits'!$A:$F,6,0)&gt;2,"High Risk Customer",IF(VLOOKUP(C178,'Overdue Credits'!$A:$F,6,0)&gt;0,"Medium Risk Customer","Low Risk Customer")),"Low Risk Customer")</f>
        <v>Medium Risk Customer</v>
      </c>
      <c r="AY178" s="170" t="s">
        <v>1286</v>
      </c>
      <c r="AZ178" s="170"/>
    </row>
    <row r="179" spans="1:52" x14ac:dyDescent="0.25">
      <c r="A179" s="110">
        <v>170</v>
      </c>
      <c r="B179" s="124" t="s">
        <v>24</v>
      </c>
      <c r="C179" s="124" t="s">
        <v>1201</v>
      </c>
      <c r="D179" s="124"/>
      <c r="E179" s="124" t="s">
        <v>1368</v>
      </c>
      <c r="F179" s="123" t="s">
        <v>753</v>
      </c>
      <c r="G179" s="22">
        <f t="shared" si="22"/>
        <v>0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69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/>
      <c r="AQ179" s="170"/>
      <c r="AR179" s="170"/>
      <c r="AS179" s="170"/>
      <c r="AT179" s="170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70" t="s">
        <v>1286</v>
      </c>
      <c r="AZ179" s="170"/>
    </row>
    <row r="180" spans="1:52" x14ac:dyDescent="0.25">
      <c r="A180" s="110">
        <v>171</v>
      </c>
      <c r="B180" s="124" t="s">
        <v>24</v>
      </c>
      <c r="C180" s="124" t="s">
        <v>746</v>
      </c>
      <c r="D180" s="124"/>
      <c r="E180" s="124" t="s">
        <v>747</v>
      </c>
      <c r="F180" s="123" t="s">
        <v>753</v>
      </c>
      <c r="G180" s="111">
        <f t="shared" si="22"/>
        <v>0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3">
        <f t="shared" si="23"/>
        <v>0</v>
      </c>
      <c r="AF180" s="169"/>
      <c r="AG180" s="170"/>
      <c r="AH180" s="170"/>
      <c r="AI180" s="170"/>
      <c r="AJ180" s="170"/>
      <c r="AK180" s="170"/>
      <c r="AL180" s="170"/>
      <c r="AM180" s="170"/>
      <c r="AN180" s="170"/>
      <c r="AO180" s="170"/>
      <c r="AP180" s="170"/>
      <c r="AQ180" s="170"/>
      <c r="AR180" s="170"/>
      <c r="AS180" s="170"/>
      <c r="AT180" s="170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3">
        <f t="shared" si="21"/>
        <v>0</v>
      </c>
      <c r="AW180" s="24" t="str">
        <f t="shared" si="24"/>
        <v xml:space="preserve"> 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70" t="s">
        <v>1286</v>
      </c>
      <c r="AZ180" s="170"/>
    </row>
    <row r="181" spans="1:52" x14ac:dyDescent="0.25">
      <c r="A181" s="110">
        <v>172</v>
      </c>
      <c r="B181" s="124" t="s">
        <v>24</v>
      </c>
      <c r="C181" s="124" t="s">
        <v>919</v>
      </c>
      <c r="D181" s="124"/>
      <c r="E181" s="124" t="s">
        <v>920</v>
      </c>
      <c r="F181" s="123" t="s">
        <v>752</v>
      </c>
      <c r="G181" s="111">
        <f t="shared" si="22"/>
        <v>0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3">
        <f t="shared" si="23"/>
        <v>0</v>
      </c>
      <c r="AF181" s="169"/>
      <c r="AG181" s="170"/>
      <c r="AH181" s="170"/>
      <c r="AI181" s="170"/>
      <c r="AJ181" s="170"/>
      <c r="AK181" s="170"/>
      <c r="AL181" s="170"/>
      <c r="AM181" s="170"/>
      <c r="AN181" s="170"/>
      <c r="AO181" s="170"/>
      <c r="AP181" s="170"/>
      <c r="AQ181" s="170"/>
      <c r="AR181" s="170"/>
      <c r="AS181" s="170"/>
      <c r="AT181" s="170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3">
        <f t="shared" si="21"/>
        <v>0</v>
      </c>
      <c r="AW181" s="24" t="str">
        <f t="shared" si="24"/>
        <v xml:space="preserve"> </v>
      </c>
      <c r="AX181" s="24" t="str">
        <f>IFERROR(IF(VLOOKUP(C181,'Overdue Credits'!$A:$F,6,0)&gt;2,"High Risk Customer",IF(VLOOKUP(C181,'Overdue Credits'!$A:$F,6,0)&gt;0,"Medium Risk Customer","Low Risk Customer")),"Low Risk Customer")</f>
        <v>Medium Risk Customer</v>
      </c>
      <c r="AY181" s="170" t="s">
        <v>1286</v>
      </c>
      <c r="AZ181" s="170"/>
    </row>
    <row r="182" spans="1:52" x14ac:dyDescent="0.25">
      <c r="A182" s="110">
        <v>173</v>
      </c>
      <c r="B182" s="124" t="s">
        <v>24</v>
      </c>
      <c r="C182" s="124" t="s">
        <v>917</v>
      </c>
      <c r="D182" s="124"/>
      <c r="E182" s="124" t="s">
        <v>918</v>
      </c>
      <c r="F182" s="123" t="s">
        <v>753</v>
      </c>
      <c r="G182" s="111">
        <f t="shared" si="22"/>
        <v>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3">
        <f t="shared" si="23"/>
        <v>0</v>
      </c>
      <c r="AF182" s="169"/>
      <c r="AG182" s="170"/>
      <c r="AH182" s="170"/>
      <c r="AI182" s="170"/>
      <c r="AJ182" s="170"/>
      <c r="AK182" s="170"/>
      <c r="AL182" s="170"/>
      <c r="AM182" s="170"/>
      <c r="AN182" s="170"/>
      <c r="AO182" s="170"/>
      <c r="AP182" s="170"/>
      <c r="AQ182" s="170"/>
      <c r="AR182" s="170"/>
      <c r="AS182" s="170"/>
      <c r="AT182" s="170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3">
        <f t="shared" si="21"/>
        <v>0</v>
      </c>
      <c r="AW182" s="24" t="str">
        <f t="shared" si="24"/>
        <v xml:space="preserve"> 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70" t="s">
        <v>1286</v>
      </c>
      <c r="AZ182" s="170"/>
    </row>
    <row r="183" spans="1:52" x14ac:dyDescent="0.25">
      <c r="A183" s="110">
        <v>174</v>
      </c>
      <c r="B183" s="124" t="s">
        <v>24</v>
      </c>
      <c r="C183" s="124" t="s">
        <v>217</v>
      </c>
      <c r="D183" s="124"/>
      <c r="E183" s="124" t="s">
        <v>218</v>
      </c>
      <c r="F183" s="123" t="s">
        <v>752</v>
      </c>
      <c r="G183" s="111">
        <f t="shared" si="22"/>
        <v>0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3">
        <f t="shared" si="23"/>
        <v>0</v>
      </c>
      <c r="AF183" s="169"/>
      <c r="AG183" s="170"/>
      <c r="AH183" s="170"/>
      <c r="AI183" s="170"/>
      <c r="AJ183" s="170"/>
      <c r="AK183" s="170"/>
      <c r="AL183" s="170"/>
      <c r="AM183" s="170"/>
      <c r="AN183" s="170"/>
      <c r="AO183" s="170"/>
      <c r="AP183" s="170"/>
      <c r="AQ183" s="170"/>
      <c r="AR183" s="170"/>
      <c r="AS183" s="170"/>
      <c r="AT183" s="170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3">
        <f t="shared" si="21"/>
        <v>0</v>
      </c>
      <c r="AW183" s="24" t="str">
        <f t="shared" si="24"/>
        <v xml:space="preserve"> 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70" t="s">
        <v>1286</v>
      </c>
      <c r="AZ183" s="170"/>
    </row>
    <row r="184" spans="1:52" x14ac:dyDescent="0.25">
      <c r="A184" s="110">
        <v>175</v>
      </c>
      <c r="B184" s="124" t="s">
        <v>24</v>
      </c>
      <c r="C184" s="124" t="s">
        <v>921</v>
      </c>
      <c r="D184" s="124"/>
      <c r="E184" s="124" t="s">
        <v>922</v>
      </c>
      <c r="F184" s="123" t="s">
        <v>753</v>
      </c>
      <c r="G184" s="111">
        <f t="shared" si="22"/>
        <v>0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3">
        <f t="shared" si="23"/>
        <v>0</v>
      </c>
      <c r="AF184" s="169"/>
      <c r="AG184" s="170"/>
      <c r="AH184" s="170"/>
      <c r="AI184" s="170"/>
      <c r="AJ184" s="170"/>
      <c r="AK184" s="170"/>
      <c r="AL184" s="170"/>
      <c r="AM184" s="170"/>
      <c r="AN184" s="170"/>
      <c r="AO184" s="170"/>
      <c r="AP184" s="170"/>
      <c r="AQ184" s="170"/>
      <c r="AR184" s="170"/>
      <c r="AS184" s="170"/>
      <c r="AT184" s="170"/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3">
        <f t="shared" si="21"/>
        <v>0</v>
      </c>
      <c r="AW184" s="24" t="str">
        <f t="shared" si="24"/>
        <v xml:space="preserve"> 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70" t="s">
        <v>1286</v>
      </c>
      <c r="AZ184" s="170"/>
    </row>
    <row r="185" spans="1:52" x14ac:dyDescent="0.25">
      <c r="A185" s="110">
        <v>176</v>
      </c>
      <c r="B185" s="124" t="s">
        <v>24</v>
      </c>
      <c r="C185" s="124" t="s">
        <v>928</v>
      </c>
      <c r="D185" s="124"/>
      <c r="E185" s="124" t="s">
        <v>929</v>
      </c>
      <c r="F185" s="123" t="s">
        <v>753</v>
      </c>
      <c r="G185" s="111">
        <f t="shared" si="22"/>
        <v>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3">
        <f t="shared" si="23"/>
        <v>0</v>
      </c>
      <c r="AF185" s="169"/>
      <c r="AG185" s="170"/>
      <c r="AH185" s="170"/>
      <c r="AI185" s="170"/>
      <c r="AJ185" s="170"/>
      <c r="AK185" s="170"/>
      <c r="AL185" s="170"/>
      <c r="AM185" s="170"/>
      <c r="AN185" s="170"/>
      <c r="AO185" s="170"/>
      <c r="AP185" s="170"/>
      <c r="AQ185" s="170"/>
      <c r="AR185" s="170"/>
      <c r="AS185" s="170"/>
      <c r="AT185" s="170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3">
        <f t="shared" si="21"/>
        <v>0</v>
      </c>
      <c r="AW185" s="24" t="str">
        <f t="shared" si="24"/>
        <v xml:space="preserve"> 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70" t="s">
        <v>1286</v>
      </c>
      <c r="AZ185" s="170"/>
    </row>
    <row r="186" spans="1:52" x14ac:dyDescent="0.25">
      <c r="A186" s="110">
        <v>177</v>
      </c>
      <c r="B186" s="124" t="s">
        <v>24</v>
      </c>
      <c r="C186" s="124" t="s">
        <v>153</v>
      </c>
      <c r="D186" s="124"/>
      <c r="E186" s="124" t="s">
        <v>154</v>
      </c>
      <c r="F186" s="123" t="s">
        <v>752</v>
      </c>
      <c r="G186" s="111">
        <f t="shared" si="22"/>
        <v>0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3">
        <f t="shared" si="23"/>
        <v>0</v>
      </c>
      <c r="AF186" s="169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/>
      <c r="AQ186" s="170"/>
      <c r="AR186" s="170"/>
      <c r="AS186" s="170"/>
      <c r="AT186" s="170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3">
        <f t="shared" si="21"/>
        <v>0</v>
      </c>
      <c r="AW186" s="24" t="str">
        <f t="shared" si="24"/>
        <v xml:space="preserve"> 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70" t="s">
        <v>1286</v>
      </c>
      <c r="AZ186" s="170"/>
    </row>
    <row r="187" spans="1:52" x14ac:dyDescent="0.25">
      <c r="A187" s="110">
        <v>178</v>
      </c>
      <c r="B187" s="124" t="s">
        <v>24</v>
      </c>
      <c r="C187" s="124" t="s">
        <v>926</v>
      </c>
      <c r="D187" s="124"/>
      <c r="E187" s="124" t="s">
        <v>927</v>
      </c>
      <c r="F187" s="123" t="s">
        <v>753</v>
      </c>
      <c r="G187" s="111">
        <f t="shared" si="22"/>
        <v>0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69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70"/>
      <c r="AS187" s="170"/>
      <c r="AT187" s="170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70" t="s">
        <v>1286</v>
      </c>
      <c r="AZ187" s="170"/>
    </row>
    <row r="188" spans="1:52" x14ac:dyDescent="0.25">
      <c r="A188" s="110">
        <v>179</v>
      </c>
      <c r="B188" s="124" t="s">
        <v>24</v>
      </c>
      <c r="C188" s="124" t="s">
        <v>225</v>
      </c>
      <c r="D188" s="124"/>
      <c r="E188" s="124" t="s">
        <v>226</v>
      </c>
      <c r="F188" s="123" t="s">
        <v>753</v>
      </c>
      <c r="G188" s="111">
        <f t="shared" si="22"/>
        <v>0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69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0"/>
      <c r="AT188" s="170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High Risk Customer</v>
      </c>
      <c r="AY188" s="170" t="s">
        <v>1286</v>
      </c>
      <c r="AZ188" s="170"/>
    </row>
    <row r="189" spans="1:52" x14ac:dyDescent="0.25">
      <c r="A189" s="110">
        <v>180</v>
      </c>
      <c r="B189" s="124" t="s">
        <v>24</v>
      </c>
      <c r="C189" s="124" t="s">
        <v>319</v>
      </c>
      <c r="D189" s="124"/>
      <c r="E189" s="124" t="s">
        <v>320</v>
      </c>
      <c r="F189" s="123" t="s">
        <v>753</v>
      </c>
      <c r="G189" s="111">
        <f t="shared" si="22"/>
        <v>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69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/>
      <c r="AQ189" s="170"/>
      <c r="AR189" s="170"/>
      <c r="AS189" s="170"/>
      <c r="AT189" s="170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70" t="s">
        <v>1286</v>
      </c>
      <c r="AZ189" s="170"/>
    </row>
    <row r="190" spans="1:52" x14ac:dyDescent="0.25">
      <c r="A190" s="110">
        <v>181</v>
      </c>
      <c r="B190" s="124" t="s">
        <v>24</v>
      </c>
      <c r="C190" s="124" t="s">
        <v>205</v>
      </c>
      <c r="D190" s="124"/>
      <c r="E190" s="124" t="s">
        <v>206</v>
      </c>
      <c r="F190" s="123" t="s">
        <v>753</v>
      </c>
      <c r="G190" s="111">
        <f t="shared" si="22"/>
        <v>0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3">
        <f t="shared" si="23"/>
        <v>0</v>
      </c>
      <c r="AF190" s="169"/>
      <c r="AG190" s="170"/>
      <c r="AH190" s="170"/>
      <c r="AI190" s="170"/>
      <c r="AJ190" s="170"/>
      <c r="AK190" s="170"/>
      <c r="AL190" s="170"/>
      <c r="AM190" s="170"/>
      <c r="AN190" s="170"/>
      <c r="AO190" s="170"/>
      <c r="AP190" s="170"/>
      <c r="AQ190" s="170"/>
      <c r="AR190" s="170"/>
      <c r="AS190" s="170"/>
      <c r="AT190" s="170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3">
        <f t="shared" si="21"/>
        <v>0</v>
      </c>
      <c r="AW190" s="24" t="str">
        <f t="shared" si="24"/>
        <v xml:space="preserve"> 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70" t="s">
        <v>1286</v>
      </c>
      <c r="AZ190" s="170"/>
    </row>
    <row r="191" spans="1:52" x14ac:dyDescent="0.25">
      <c r="A191" s="110">
        <v>182</v>
      </c>
      <c r="B191" s="124" t="s">
        <v>24</v>
      </c>
      <c r="C191" s="124" t="s">
        <v>924</v>
      </c>
      <c r="D191" s="124"/>
      <c r="E191" s="124" t="s">
        <v>925</v>
      </c>
      <c r="F191" s="123" t="s">
        <v>752</v>
      </c>
      <c r="G191" s="111">
        <f t="shared" si="22"/>
        <v>0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3">
        <f t="shared" si="23"/>
        <v>0</v>
      </c>
      <c r="AF191" s="169"/>
      <c r="AG191" s="170"/>
      <c r="AH191" s="170"/>
      <c r="AI191" s="170"/>
      <c r="AJ191" s="170"/>
      <c r="AK191" s="170"/>
      <c r="AL191" s="170"/>
      <c r="AM191" s="170"/>
      <c r="AN191" s="170"/>
      <c r="AO191" s="170"/>
      <c r="AP191" s="170"/>
      <c r="AQ191" s="170"/>
      <c r="AR191" s="170"/>
      <c r="AS191" s="170"/>
      <c r="AT191" s="170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High Risk Customer</v>
      </c>
      <c r="AY191" s="170" t="s">
        <v>1286</v>
      </c>
      <c r="AZ191" s="170"/>
    </row>
    <row r="192" spans="1:52" x14ac:dyDescent="0.25">
      <c r="A192" s="110">
        <v>183</v>
      </c>
      <c r="B192" s="124" t="s">
        <v>24</v>
      </c>
      <c r="C192" s="124" t="s">
        <v>227</v>
      </c>
      <c r="D192" s="124"/>
      <c r="E192" s="124" t="s">
        <v>228</v>
      </c>
      <c r="F192" s="123" t="s">
        <v>753</v>
      </c>
      <c r="G192" s="111">
        <f t="shared" si="22"/>
        <v>0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69"/>
      <c r="AG192" s="170"/>
      <c r="AH192" s="170"/>
      <c r="AI192" s="170"/>
      <c r="AJ192" s="170"/>
      <c r="AK192" s="170"/>
      <c r="AL192" s="170"/>
      <c r="AM192" s="170"/>
      <c r="AN192" s="170"/>
      <c r="AO192" s="170"/>
      <c r="AP192" s="170"/>
      <c r="AQ192" s="170"/>
      <c r="AR192" s="170"/>
      <c r="AS192" s="170"/>
      <c r="AT192" s="170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High Risk Customer</v>
      </c>
      <c r="AY192" s="170" t="s">
        <v>1286</v>
      </c>
      <c r="AZ192" s="170"/>
    </row>
    <row r="193" spans="1:52" x14ac:dyDescent="0.25">
      <c r="A193" s="110">
        <v>184</v>
      </c>
      <c r="B193" s="124" t="s">
        <v>24</v>
      </c>
      <c r="C193" s="124" t="s">
        <v>159</v>
      </c>
      <c r="D193" s="124"/>
      <c r="E193" s="124" t="s">
        <v>160</v>
      </c>
      <c r="F193" s="123" t="s">
        <v>753</v>
      </c>
      <c r="G193" s="111">
        <f t="shared" si="22"/>
        <v>0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69"/>
      <c r="AG193" s="170"/>
      <c r="AH193" s="170"/>
      <c r="AI193" s="170"/>
      <c r="AJ193" s="170"/>
      <c r="AK193" s="170"/>
      <c r="AL193" s="170"/>
      <c r="AM193" s="170"/>
      <c r="AN193" s="170"/>
      <c r="AO193" s="170"/>
      <c r="AP193" s="170"/>
      <c r="AQ193" s="170"/>
      <c r="AR193" s="170"/>
      <c r="AS193" s="170"/>
      <c r="AT193" s="170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High Risk Customer</v>
      </c>
      <c r="AY193" s="170" t="s">
        <v>1286</v>
      </c>
      <c r="AZ193" s="170"/>
    </row>
    <row r="194" spans="1:52" x14ac:dyDescent="0.25">
      <c r="A194" s="110">
        <v>185</v>
      </c>
      <c r="B194" s="124" t="s">
        <v>24</v>
      </c>
      <c r="C194" s="124" t="s">
        <v>229</v>
      </c>
      <c r="D194" s="124"/>
      <c r="E194" s="124" t="s">
        <v>230</v>
      </c>
      <c r="F194" s="123" t="s">
        <v>753</v>
      </c>
      <c r="G194" s="111">
        <f t="shared" si="22"/>
        <v>0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3">
        <f t="shared" si="23"/>
        <v>0</v>
      </c>
      <c r="AF194" s="169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70"/>
      <c r="AT194" s="170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70" t="s">
        <v>1286</v>
      </c>
      <c r="AZ194" s="170"/>
    </row>
    <row r="195" spans="1:52" x14ac:dyDescent="0.25">
      <c r="A195" s="110">
        <v>186</v>
      </c>
      <c r="B195" s="124" t="s">
        <v>24</v>
      </c>
      <c r="C195" s="124" t="s">
        <v>223</v>
      </c>
      <c r="D195" s="124"/>
      <c r="E195" s="124" t="s">
        <v>224</v>
      </c>
      <c r="F195" s="123" t="s">
        <v>752</v>
      </c>
      <c r="G195" s="111">
        <f t="shared" si="22"/>
        <v>0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3">
        <f t="shared" si="23"/>
        <v>0</v>
      </c>
      <c r="AF195" s="169"/>
      <c r="AG195" s="170"/>
      <c r="AH195" s="170"/>
      <c r="AI195" s="170"/>
      <c r="AJ195" s="170"/>
      <c r="AK195" s="170"/>
      <c r="AL195" s="170"/>
      <c r="AM195" s="170"/>
      <c r="AN195" s="170"/>
      <c r="AO195" s="170"/>
      <c r="AP195" s="170"/>
      <c r="AQ195" s="170"/>
      <c r="AR195" s="170"/>
      <c r="AS195" s="170"/>
      <c r="AT195" s="170"/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3">
        <f t="shared" si="21"/>
        <v>0</v>
      </c>
      <c r="AW195" s="24" t="str">
        <f t="shared" si="24"/>
        <v xml:space="preserve"> 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70" t="s">
        <v>1286</v>
      </c>
      <c r="AZ195" s="170"/>
    </row>
    <row r="196" spans="1:52" x14ac:dyDescent="0.25">
      <c r="A196" s="110">
        <v>187</v>
      </c>
      <c r="B196" s="124" t="s">
        <v>24</v>
      </c>
      <c r="C196" s="124" t="s">
        <v>1369</v>
      </c>
      <c r="D196" s="124"/>
      <c r="E196" s="124" t="s">
        <v>1370</v>
      </c>
      <c r="F196" s="123" t="s">
        <v>753</v>
      </c>
      <c r="G196" s="111">
        <f t="shared" si="22"/>
        <v>0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3">
        <f t="shared" si="23"/>
        <v>0</v>
      </c>
      <c r="AF196" s="169"/>
      <c r="AG196" s="170"/>
      <c r="AH196" s="170"/>
      <c r="AI196" s="170"/>
      <c r="AJ196" s="170"/>
      <c r="AK196" s="170"/>
      <c r="AL196" s="170"/>
      <c r="AM196" s="170"/>
      <c r="AN196" s="170"/>
      <c r="AO196" s="170"/>
      <c r="AP196" s="170"/>
      <c r="AQ196" s="170"/>
      <c r="AR196" s="170"/>
      <c r="AS196" s="170"/>
      <c r="AT196" s="170"/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3">
        <f t="shared" si="21"/>
        <v>0</v>
      </c>
      <c r="AW196" s="24" t="str">
        <f t="shared" si="24"/>
        <v xml:space="preserve"> 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70" t="s">
        <v>1286</v>
      </c>
      <c r="AZ196" s="170"/>
    </row>
    <row r="197" spans="1:52" x14ac:dyDescent="0.25">
      <c r="A197" s="110">
        <v>188</v>
      </c>
      <c r="B197" s="124" t="s">
        <v>24</v>
      </c>
      <c r="C197" s="124" t="s">
        <v>1371</v>
      </c>
      <c r="D197" s="124"/>
      <c r="E197" s="124" t="s">
        <v>1372</v>
      </c>
      <c r="F197" s="123" t="s">
        <v>753</v>
      </c>
      <c r="G197" s="111">
        <f t="shared" si="22"/>
        <v>0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3">
        <f t="shared" si="23"/>
        <v>0</v>
      </c>
      <c r="AF197" s="169"/>
      <c r="AG197" s="170"/>
      <c r="AH197" s="170"/>
      <c r="AI197" s="170"/>
      <c r="AJ197" s="170"/>
      <c r="AK197" s="170"/>
      <c r="AL197" s="170"/>
      <c r="AM197" s="170"/>
      <c r="AN197" s="170"/>
      <c r="AO197" s="170"/>
      <c r="AP197" s="170"/>
      <c r="AQ197" s="170"/>
      <c r="AR197" s="170"/>
      <c r="AS197" s="170"/>
      <c r="AT197" s="170"/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3">
        <f t="shared" si="21"/>
        <v>0</v>
      </c>
      <c r="AW197" s="24" t="str">
        <f t="shared" si="24"/>
        <v xml:space="preserve"> 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70" t="s">
        <v>1286</v>
      </c>
      <c r="AZ197" s="170"/>
    </row>
    <row r="198" spans="1:52" x14ac:dyDescent="0.25">
      <c r="A198" s="110">
        <v>189</v>
      </c>
      <c r="B198" s="124" t="s">
        <v>24</v>
      </c>
      <c r="C198" s="124" t="s">
        <v>1373</v>
      </c>
      <c r="D198" s="124"/>
      <c r="E198" s="124" t="s">
        <v>1374</v>
      </c>
      <c r="F198" s="123" t="s">
        <v>753</v>
      </c>
      <c r="G198" s="111">
        <f t="shared" si="22"/>
        <v>0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3">
        <f t="shared" si="23"/>
        <v>0</v>
      </c>
      <c r="AF198" s="169"/>
      <c r="AG198" s="170"/>
      <c r="AH198" s="170"/>
      <c r="AI198" s="170"/>
      <c r="AJ198" s="170"/>
      <c r="AK198" s="170"/>
      <c r="AL198" s="170"/>
      <c r="AM198" s="170"/>
      <c r="AN198" s="170"/>
      <c r="AO198" s="170"/>
      <c r="AP198" s="170"/>
      <c r="AQ198" s="170"/>
      <c r="AR198" s="170"/>
      <c r="AS198" s="170"/>
      <c r="AT198" s="170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3">
        <f t="shared" si="21"/>
        <v>0</v>
      </c>
      <c r="AW198" s="24" t="str">
        <f t="shared" si="24"/>
        <v xml:space="preserve"> 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70" t="s">
        <v>1286</v>
      </c>
      <c r="AZ198" s="170"/>
    </row>
    <row r="199" spans="1:52" x14ac:dyDescent="0.25">
      <c r="A199" s="110">
        <v>190</v>
      </c>
      <c r="B199" s="123" t="s">
        <v>24</v>
      </c>
      <c r="C199" s="123" t="s">
        <v>1375</v>
      </c>
      <c r="D199" s="124"/>
      <c r="E199" s="123" t="s">
        <v>1376</v>
      </c>
      <c r="F199" s="123" t="s">
        <v>753</v>
      </c>
      <c r="G199" s="111">
        <f t="shared" si="22"/>
        <v>0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3">
        <f t="shared" si="23"/>
        <v>0</v>
      </c>
      <c r="AF199" s="169"/>
      <c r="AG199" s="170"/>
      <c r="AH199" s="170"/>
      <c r="AI199" s="170"/>
      <c r="AJ199" s="170"/>
      <c r="AK199" s="170"/>
      <c r="AL199" s="170"/>
      <c r="AM199" s="170"/>
      <c r="AN199" s="170"/>
      <c r="AO199" s="170"/>
      <c r="AP199" s="170"/>
      <c r="AQ199" s="170"/>
      <c r="AR199" s="170"/>
      <c r="AS199" s="170"/>
      <c r="AT199" s="170"/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3">
        <f t="shared" si="21"/>
        <v>0</v>
      </c>
      <c r="AW199" s="24" t="str">
        <f t="shared" si="24"/>
        <v xml:space="preserve"> 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70" t="s">
        <v>1286</v>
      </c>
      <c r="AZ199" s="170"/>
    </row>
    <row r="200" spans="1:52" x14ac:dyDescent="0.25">
      <c r="A200" s="110">
        <v>191</v>
      </c>
      <c r="B200" s="123" t="s">
        <v>24</v>
      </c>
      <c r="C200" s="123" t="s">
        <v>1377</v>
      </c>
      <c r="D200" s="124"/>
      <c r="E200" s="123" t="s">
        <v>1378</v>
      </c>
      <c r="F200" s="123" t="s">
        <v>61</v>
      </c>
      <c r="G200" s="111">
        <f t="shared" si="22"/>
        <v>0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3">
        <f t="shared" si="23"/>
        <v>0</v>
      </c>
      <c r="AF200" s="169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70"/>
      <c r="AQ200" s="170"/>
      <c r="AR200" s="170"/>
      <c r="AS200" s="170"/>
      <c r="AT200" s="170"/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3">
        <f t="shared" si="21"/>
        <v>0</v>
      </c>
      <c r="AW200" s="24" t="str">
        <f t="shared" si="24"/>
        <v xml:space="preserve"> 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70" t="s">
        <v>1286</v>
      </c>
      <c r="AZ200" s="170"/>
    </row>
  </sheetData>
  <sheetProtection algorithmName="SHA-512" hashValue="NYI2t6/r+dxYCyjJxXoRzozJUdz+04jkdlOsUAT34dT80u5QXlqKWyIWPehufsijEmhM8fkpKhJNqo0Yqj8k4Q==" saltValue="PnofScYN7UwmKZLi3rELXg==" spinCount="100000"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8" xr:uid="{D36C953C-1216-480F-8FD1-27ABEAC5ED7B}"/>
  <mergeCells count="3">
    <mergeCell ref="B4:E5"/>
    <mergeCell ref="H4:AC5"/>
    <mergeCell ref="AE4:AX5"/>
  </mergeCells>
  <conditionalFormatting sqref="AY1:AY3 AY7 AW8:AW90 AW201:AW1048576 AW92:AW179">
    <cfRule type="cellIs" dxfId="101" priority="54" operator="equal">
      <formula>"Credit is above Limit. Requires HOTM approval"</formula>
    </cfRule>
    <cfRule type="cellIs" dxfId="100" priority="55" operator="equal">
      <formula>"Credit is within limit"</formula>
    </cfRule>
  </conditionalFormatting>
  <conditionalFormatting sqref="F2">
    <cfRule type="cellIs" dxfId="99" priority="53" operator="greaterThan">
      <formula>$F$1</formula>
    </cfRule>
  </conditionalFormatting>
  <conditionalFormatting sqref="AX8">
    <cfRule type="cellIs" dxfId="98" priority="51" operator="equal">
      <formula>"Credit is above Limit. Requires HOTM approval"</formula>
    </cfRule>
    <cfRule type="cellIs" dxfId="97" priority="52" operator="equal">
      <formula>"Credit is within limit"</formula>
    </cfRule>
  </conditionalFormatting>
  <conditionalFormatting sqref="AW180:AW198">
    <cfRule type="cellIs" dxfId="96" priority="16" operator="equal">
      <formula>"Credit is above Limit. Requires HOTM approval"</formula>
    </cfRule>
    <cfRule type="cellIs" dxfId="95" priority="17" operator="equal">
      <formula>"Credit is within limit"</formula>
    </cfRule>
  </conditionalFormatting>
  <conditionalFormatting sqref="AW199:AW200">
    <cfRule type="cellIs" dxfId="94" priority="11" operator="equal">
      <formula>"Credit is above Limit. Requires HOTM approval"</formula>
    </cfRule>
    <cfRule type="cellIs" dxfId="93" priority="12" operator="equal">
      <formula>"Credit is within limit"</formula>
    </cfRule>
  </conditionalFormatting>
  <conditionalFormatting sqref="AW91">
    <cfRule type="cellIs" dxfId="92" priority="6" operator="equal">
      <formula>"Credit is above Limit. Requires HOTM approval"</formula>
    </cfRule>
    <cfRule type="cellIs" dxfId="91" priority="7" operator="equal">
      <formula>"Credit is within limit"</formula>
    </cfRule>
  </conditionalFormatting>
  <conditionalFormatting sqref="AZ1:AZ3 AZ7">
    <cfRule type="cellIs" dxfId="90" priority="1" operator="equal">
      <formula>"Credit is above Limit. Requires HOTM approval"</formula>
    </cfRule>
    <cfRule type="cellIs" dxfId="8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8"/>
  <sheetViews>
    <sheetView tabSelected="1"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3.5703125" style="3" bestFit="1" customWidth="1"/>
    <col min="4" max="4" width="10" style="3" hidden="1" customWidth="1"/>
    <col min="5" max="5" width="34.7109375" style="3" bestFit="1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8" width="12.42578125" style="3" customWidth="1" outlineLevel="1"/>
    <col min="19" max="19" width="9.8554687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42578125" style="3" customWidth="1" outlineLevel="1"/>
    <col min="46" max="46" width="10.5703125" style="3" customWidth="1" outlineLevel="1"/>
    <col min="47" max="47" width="16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2" width="14.140625" style="3" hidden="1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>
        <f>'November Allocation'!G19</f>
        <v>70879409.407341674</v>
      </c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74692800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  <c r="AZ6" s="219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25">
      <c r="A9" s="21">
        <v>1</v>
      </c>
      <c r="B9" s="123" t="s">
        <v>28</v>
      </c>
      <c r="C9" s="123" t="s">
        <v>1211</v>
      </c>
      <c r="D9" s="123"/>
      <c r="E9" s="123" t="s">
        <v>1218</v>
      </c>
      <c r="F9" s="123" t="s">
        <v>753</v>
      </c>
      <c r="G9" s="195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7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/>
      <c r="AZ9" s="170"/>
    </row>
    <row r="10" spans="1:52" x14ac:dyDescent="0.25">
      <c r="A10" s="21">
        <v>2</v>
      </c>
      <c r="B10" s="124" t="s">
        <v>28</v>
      </c>
      <c r="C10" s="124" t="s">
        <v>1212</v>
      </c>
      <c r="D10" s="124"/>
      <c r="E10" s="124" t="s">
        <v>1219</v>
      </c>
      <c r="F10" s="124" t="s">
        <v>753</v>
      </c>
      <c r="G10" s="195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9"/>
      <c r="AG10" s="170"/>
      <c r="AH10" s="170"/>
      <c r="AI10" s="170"/>
      <c r="AJ10" s="170"/>
      <c r="AK10" s="170"/>
      <c r="AL10" s="170"/>
      <c r="AM10" s="170"/>
      <c r="AN10" s="170"/>
      <c r="AO10" s="170"/>
      <c r="AP10" s="170"/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/>
      <c r="AZ10" s="170"/>
    </row>
    <row r="11" spans="1:52" x14ac:dyDescent="0.25">
      <c r="A11" s="21">
        <v>3</v>
      </c>
      <c r="B11" s="124" t="s">
        <v>28</v>
      </c>
      <c r="C11" s="124" t="s">
        <v>1213</v>
      </c>
      <c r="D11" s="124"/>
      <c r="E11" s="124" t="s">
        <v>1220</v>
      </c>
      <c r="F11" s="124" t="s">
        <v>753</v>
      </c>
      <c r="G11" s="195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9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/>
      <c r="AZ11" s="170"/>
    </row>
    <row r="12" spans="1:52" x14ac:dyDescent="0.25">
      <c r="A12" s="21">
        <v>4</v>
      </c>
      <c r="B12" s="124" t="s">
        <v>28</v>
      </c>
      <c r="C12" s="124" t="s">
        <v>1214</v>
      </c>
      <c r="D12" s="124"/>
      <c r="E12" s="124" t="s">
        <v>1221</v>
      </c>
      <c r="F12" s="124" t="s">
        <v>753</v>
      </c>
      <c r="G12" s="195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9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/>
      <c r="AZ12" s="170"/>
    </row>
    <row r="13" spans="1:52" x14ac:dyDescent="0.25">
      <c r="A13" s="21">
        <v>5</v>
      </c>
      <c r="B13" s="124" t="s">
        <v>28</v>
      </c>
      <c r="C13" s="124" t="s">
        <v>1215</v>
      </c>
      <c r="D13" s="124"/>
      <c r="E13" s="124" t="s">
        <v>1222</v>
      </c>
      <c r="F13" s="124" t="s">
        <v>753</v>
      </c>
      <c r="G13" s="195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9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/>
      <c r="AZ13" s="170"/>
    </row>
    <row r="14" spans="1:52" x14ac:dyDescent="0.25">
      <c r="A14" s="21">
        <v>6</v>
      </c>
      <c r="B14" s="124" t="s">
        <v>28</v>
      </c>
      <c r="C14" s="124" t="s">
        <v>1216</v>
      </c>
      <c r="D14" s="124"/>
      <c r="E14" s="124" t="s">
        <v>1223</v>
      </c>
      <c r="F14" s="124" t="s">
        <v>753</v>
      </c>
      <c r="G14" s="195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/>
      <c r="AZ14" s="170"/>
    </row>
    <row r="15" spans="1:52" x14ac:dyDescent="0.25">
      <c r="A15" s="21">
        <v>7</v>
      </c>
      <c r="B15" s="124" t="s">
        <v>28</v>
      </c>
      <c r="C15" s="124" t="s">
        <v>1217</v>
      </c>
      <c r="D15" s="124"/>
      <c r="E15" s="124" t="s">
        <v>1224</v>
      </c>
      <c r="F15" s="124" t="s">
        <v>753</v>
      </c>
      <c r="G15" s="195">
        <f t="shared" si="0"/>
        <v>10</v>
      </c>
      <c r="H15" s="29"/>
      <c r="I15" s="29"/>
      <c r="J15" s="29"/>
      <c r="K15" s="29">
        <v>2</v>
      </c>
      <c r="L15" s="29"/>
      <c r="M15" s="29">
        <v>1</v>
      </c>
      <c r="N15" s="29">
        <v>2</v>
      </c>
      <c r="O15" s="29">
        <v>1</v>
      </c>
      <c r="P15" s="29"/>
      <c r="Q15" s="29"/>
      <c r="R15" s="29"/>
      <c r="S15" s="29"/>
      <c r="T15" s="29"/>
      <c r="U15" s="29"/>
      <c r="V15" s="29">
        <v>1</v>
      </c>
      <c r="W15" s="29"/>
      <c r="X15" s="29">
        <v>2</v>
      </c>
      <c r="Y15" s="29">
        <v>1</v>
      </c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1320500</v>
      </c>
      <c r="AE15" s="23">
        <f t="shared" si="1"/>
        <v>2.2000000000000002</v>
      </c>
      <c r="AF15" s="169"/>
      <c r="AG15" s="170"/>
      <c r="AH15" s="170">
        <v>1</v>
      </c>
      <c r="AI15" s="170"/>
      <c r="AJ15" s="170">
        <v>0.3</v>
      </c>
      <c r="AK15" s="170"/>
      <c r="AL15" s="170">
        <v>0.5</v>
      </c>
      <c r="AM15" s="170">
        <v>0.4</v>
      </c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369600</v>
      </c>
      <c r="AV15" s="23">
        <f t="shared" si="2"/>
        <v>462174.99999999994</v>
      </c>
      <c r="AW15" s="24" t="str">
        <f t="shared" si="3"/>
        <v>Credit is within Limit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/>
      <c r="AZ15" s="170"/>
    </row>
    <row r="16" spans="1:52" x14ac:dyDescent="0.25">
      <c r="A16" s="21">
        <v>8</v>
      </c>
      <c r="B16" s="124" t="s">
        <v>28</v>
      </c>
      <c r="C16" s="124" t="s">
        <v>954</v>
      </c>
      <c r="D16" s="124"/>
      <c r="E16" s="124" t="s">
        <v>1052</v>
      </c>
      <c r="F16" s="124" t="s">
        <v>753</v>
      </c>
      <c r="G16" s="195">
        <f t="shared" si="0"/>
        <v>10</v>
      </c>
      <c r="H16" s="29"/>
      <c r="I16" s="29"/>
      <c r="J16" s="29">
        <v>0.5</v>
      </c>
      <c r="K16" s="29">
        <v>0.4</v>
      </c>
      <c r="L16" s="29"/>
      <c r="M16" s="29">
        <v>0.6</v>
      </c>
      <c r="N16" s="29">
        <v>3</v>
      </c>
      <c r="O16" s="29">
        <v>2</v>
      </c>
      <c r="P16" s="29"/>
      <c r="Q16" s="29"/>
      <c r="R16" s="29"/>
      <c r="S16" s="29"/>
      <c r="T16" s="29"/>
      <c r="U16" s="29"/>
      <c r="V16" s="29">
        <v>0.5</v>
      </c>
      <c r="W16" s="29"/>
      <c r="X16" s="29">
        <v>3</v>
      </c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1397700</v>
      </c>
      <c r="AE16" s="23">
        <f t="shared" si="1"/>
        <v>2.2000000000000002</v>
      </c>
      <c r="AF16" s="169"/>
      <c r="AG16" s="170"/>
      <c r="AH16" s="170">
        <v>0.5</v>
      </c>
      <c r="AI16" s="170"/>
      <c r="AJ16" s="170">
        <v>0.3</v>
      </c>
      <c r="AK16" s="170"/>
      <c r="AL16" s="170">
        <v>0.5</v>
      </c>
      <c r="AM16" s="170">
        <v>0.4</v>
      </c>
      <c r="AN16" s="170"/>
      <c r="AO16" s="170"/>
      <c r="AP16" s="170">
        <v>0.5</v>
      </c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327600</v>
      </c>
      <c r="AV16" s="23">
        <f t="shared" si="2"/>
        <v>489194.99999999994</v>
      </c>
      <c r="AW16" s="24" t="str">
        <f t="shared" si="3"/>
        <v>Credit is within Limit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/>
      <c r="AZ16" s="170"/>
    </row>
    <row r="17" spans="1:52" x14ac:dyDescent="0.25">
      <c r="A17" s="21">
        <v>9</v>
      </c>
      <c r="B17" s="124" t="s">
        <v>28</v>
      </c>
      <c r="C17" s="124" t="s">
        <v>953</v>
      </c>
      <c r="D17" s="124"/>
      <c r="E17" s="124" t="s">
        <v>1225</v>
      </c>
      <c r="F17" s="124" t="s">
        <v>753</v>
      </c>
      <c r="G17" s="195">
        <f t="shared" si="0"/>
        <v>10</v>
      </c>
      <c r="H17" s="29"/>
      <c r="I17" s="29"/>
      <c r="J17" s="29">
        <v>0.2</v>
      </c>
      <c r="K17" s="29">
        <v>0.4</v>
      </c>
      <c r="L17" s="29"/>
      <c r="M17" s="29">
        <v>0.6</v>
      </c>
      <c r="N17" s="29">
        <v>3</v>
      </c>
      <c r="O17" s="29">
        <v>2</v>
      </c>
      <c r="P17" s="29">
        <v>0.3</v>
      </c>
      <c r="Q17" s="29"/>
      <c r="R17" s="29"/>
      <c r="S17" s="29"/>
      <c r="T17" s="29"/>
      <c r="U17" s="29"/>
      <c r="V17" s="29">
        <v>0.5</v>
      </c>
      <c r="W17" s="29"/>
      <c r="X17" s="29">
        <v>3</v>
      </c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1397700</v>
      </c>
      <c r="AE17" s="23">
        <f t="shared" si="1"/>
        <v>2.2000000000000002</v>
      </c>
      <c r="AF17" s="169"/>
      <c r="AG17" s="170"/>
      <c r="AH17" s="170">
        <v>0.5</v>
      </c>
      <c r="AI17" s="170"/>
      <c r="AJ17" s="170">
        <v>0.3</v>
      </c>
      <c r="AK17" s="170"/>
      <c r="AL17" s="170">
        <v>0.5</v>
      </c>
      <c r="AM17" s="170">
        <v>0.4</v>
      </c>
      <c r="AN17" s="170"/>
      <c r="AO17" s="170"/>
      <c r="AP17" s="170">
        <v>0.5</v>
      </c>
      <c r="AQ17" s="170"/>
      <c r="AR17" s="170"/>
      <c r="AS17" s="170"/>
      <c r="AT17" s="17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327600</v>
      </c>
      <c r="AV17" s="23">
        <f t="shared" si="2"/>
        <v>489194.99999999994</v>
      </c>
      <c r="AW17" s="24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/>
      <c r="AZ17" s="170"/>
    </row>
    <row r="18" spans="1:52" x14ac:dyDescent="0.25">
      <c r="A18" s="21">
        <v>10</v>
      </c>
      <c r="B18" s="124" t="s">
        <v>28</v>
      </c>
      <c r="C18" s="124" t="s">
        <v>952</v>
      </c>
      <c r="D18" s="124"/>
      <c r="E18" s="124" t="s">
        <v>1050</v>
      </c>
      <c r="F18" s="124" t="s">
        <v>752</v>
      </c>
      <c r="G18" s="195">
        <f t="shared" si="0"/>
        <v>35</v>
      </c>
      <c r="H18" s="29"/>
      <c r="I18" s="29"/>
      <c r="J18" s="29">
        <v>1</v>
      </c>
      <c r="K18" s="29">
        <v>3</v>
      </c>
      <c r="L18" s="29"/>
      <c r="M18" s="29">
        <v>3</v>
      </c>
      <c r="N18" s="29">
        <v>9</v>
      </c>
      <c r="O18" s="29">
        <v>6</v>
      </c>
      <c r="P18" s="29"/>
      <c r="Q18" s="29"/>
      <c r="R18" s="29"/>
      <c r="S18" s="29"/>
      <c r="T18" s="29"/>
      <c r="U18" s="29"/>
      <c r="V18" s="29">
        <v>2</v>
      </c>
      <c r="W18" s="29"/>
      <c r="X18" s="29">
        <v>11</v>
      </c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4887000</v>
      </c>
      <c r="AE18" s="23">
        <f t="shared" si="1"/>
        <v>11</v>
      </c>
      <c r="AF18" s="169"/>
      <c r="AG18" s="170"/>
      <c r="AH18" s="170">
        <v>2</v>
      </c>
      <c r="AI18" s="170"/>
      <c r="AJ18" s="170">
        <v>0.5</v>
      </c>
      <c r="AK18" s="170"/>
      <c r="AL18" s="170">
        <v>6</v>
      </c>
      <c r="AM18" s="170">
        <v>0.5</v>
      </c>
      <c r="AN18" s="170"/>
      <c r="AO18" s="170"/>
      <c r="AP18" s="170">
        <v>2</v>
      </c>
      <c r="AQ18" s="170"/>
      <c r="AR18" s="170"/>
      <c r="AS18" s="170"/>
      <c r="AT18" s="17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1651500</v>
      </c>
      <c r="AV18" s="23">
        <f t="shared" si="2"/>
        <v>1710450</v>
      </c>
      <c r="AW18" s="24" t="str">
        <f t="shared" si="3"/>
        <v>Credit is within Limit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/>
      <c r="AZ18" s="170"/>
    </row>
    <row r="19" spans="1:52" x14ac:dyDescent="0.25">
      <c r="A19" s="21">
        <v>11</v>
      </c>
      <c r="B19" s="124" t="s">
        <v>28</v>
      </c>
      <c r="C19" s="124" t="s">
        <v>934</v>
      </c>
      <c r="D19" s="124"/>
      <c r="E19" s="124" t="s">
        <v>935</v>
      </c>
      <c r="F19" s="124" t="s">
        <v>753</v>
      </c>
      <c r="G19" s="195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/>
      <c r="AZ19" s="170"/>
    </row>
    <row r="20" spans="1:52" x14ac:dyDescent="0.25">
      <c r="A20" s="21">
        <v>12</v>
      </c>
      <c r="B20" s="124" t="s">
        <v>28</v>
      </c>
      <c r="C20" s="124" t="s">
        <v>284</v>
      </c>
      <c r="D20" s="124"/>
      <c r="E20" s="124" t="s">
        <v>285</v>
      </c>
      <c r="F20" s="124" t="s">
        <v>752</v>
      </c>
      <c r="G20" s="195">
        <f t="shared" si="0"/>
        <v>35</v>
      </c>
      <c r="H20" s="29"/>
      <c r="I20" s="29"/>
      <c r="J20" s="29">
        <v>2</v>
      </c>
      <c r="K20" s="29">
        <v>2</v>
      </c>
      <c r="L20" s="29"/>
      <c r="M20" s="29">
        <v>3</v>
      </c>
      <c r="N20" s="29">
        <v>5</v>
      </c>
      <c r="O20" s="29">
        <v>7</v>
      </c>
      <c r="P20" s="29"/>
      <c r="Q20" s="29"/>
      <c r="R20" s="29"/>
      <c r="S20" s="29"/>
      <c r="T20" s="29"/>
      <c r="U20" s="29"/>
      <c r="V20" s="29">
        <v>5</v>
      </c>
      <c r="W20" s="29"/>
      <c r="X20" s="29">
        <v>11</v>
      </c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5127500</v>
      </c>
      <c r="AE20" s="23">
        <f t="shared" si="1"/>
        <v>11.5</v>
      </c>
      <c r="AF20" s="169"/>
      <c r="AG20" s="170"/>
      <c r="AH20" s="170">
        <v>2</v>
      </c>
      <c r="AI20" s="170">
        <v>1</v>
      </c>
      <c r="AJ20" s="170">
        <v>0.5</v>
      </c>
      <c r="AK20" s="170"/>
      <c r="AL20" s="170">
        <v>4</v>
      </c>
      <c r="AM20" s="170">
        <v>1</v>
      </c>
      <c r="AN20" s="170"/>
      <c r="AO20" s="170"/>
      <c r="AP20" s="170">
        <v>3</v>
      </c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1750750</v>
      </c>
      <c r="AV20" s="23">
        <f t="shared" si="2"/>
        <v>1794625</v>
      </c>
      <c r="AW20" s="24" t="str">
        <f t="shared" si="3"/>
        <v>Credit is within Limit</v>
      </c>
      <c r="AX20" s="24" t="str">
        <f>IFERROR(IF(VLOOKUP(C20,'Overdue Credits'!$A:$F,6,0)&gt;2,"High Risk Customer",IF(VLOOKUP(C20,'Overdue Credits'!$A:$F,6,0)&gt;0,"Medium Risk Customer","Low Risk Customer")),"Low Risk Customer")</f>
        <v>Medium Risk Customer</v>
      </c>
      <c r="AY20" s="74"/>
      <c r="AZ20" s="170"/>
    </row>
    <row r="21" spans="1:52" x14ac:dyDescent="0.25">
      <c r="A21" s="21">
        <v>13</v>
      </c>
      <c r="B21" s="124" t="s">
        <v>28</v>
      </c>
      <c r="C21" s="124" t="s">
        <v>280</v>
      </c>
      <c r="D21" s="124"/>
      <c r="E21" s="124" t="s">
        <v>281</v>
      </c>
      <c r="F21" s="124" t="s">
        <v>752</v>
      </c>
      <c r="G21" s="195">
        <f t="shared" si="0"/>
        <v>35</v>
      </c>
      <c r="H21" s="29"/>
      <c r="I21" s="29"/>
      <c r="J21" s="29">
        <v>2</v>
      </c>
      <c r="K21" s="29">
        <v>2</v>
      </c>
      <c r="L21" s="29"/>
      <c r="M21" s="29">
        <v>3</v>
      </c>
      <c r="N21" s="29">
        <v>5</v>
      </c>
      <c r="O21" s="29">
        <v>7</v>
      </c>
      <c r="P21" s="29"/>
      <c r="Q21" s="29"/>
      <c r="R21" s="29"/>
      <c r="S21" s="29"/>
      <c r="T21" s="29"/>
      <c r="U21" s="29"/>
      <c r="V21" s="29">
        <v>5</v>
      </c>
      <c r="W21" s="29"/>
      <c r="X21" s="29">
        <v>11</v>
      </c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5127500</v>
      </c>
      <c r="AE21" s="23">
        <f t="shared" si="1"/>
        <v>11.5</v>
      </c>
      <c r="AF21" s="169"/>
      <c r="AG21" s="170"/>
      <c r="AH21" s="170">
        <v>2</v>
      </c>
      <c r="AI21" s="170">
        <v>1</v>
      </c>
      <c r="AJ21" s="170">
        <v>0.5</v>
      </c>
      <c r="AK21" s="170"/>
      <c r="AL21" s="170">
        <v>4</v>
      </c>
      <c r="AM21" s="170">
        <v>1</v>
      </c>
      <c r="AN21" s="170"/>
      <c r="AO21" s="170"/>
      <c r="AP21" s="170">
        <v>3</v>
      </c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1750750</v>
      </c>
      <c r="AV21" s="23">
        <f t="shared" si="2"/>
        <v>1794625</v>
      </c>
      <c r="AW21" s="24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Medium Risk Customer</v>
      </c>
      <c r="AY21" s="74"/>
      <c r="AZ21" s="170"/>
    </row>
    <row r="22" spans="1:52" x14ac:dyDescent="0.25">
      <c r="A22" s="21">
        <v>14</v>
      </c>
      <c r="B22" s="124" t="s">
        <v>28</v>
      </c>
      <c r="C22" s="124" t="s">
        <v>276</v>
      </c>
      <c r="D22" s="124"/>
      <c r="E22" s="124" t="s">
        <v>277</v>
      </c>
      <c r="F22" s="124" t="s">
        <v>752</v>
      </c>
      <c r="G22" s="195">
        <f t="shared" si="0"/>
        <v>40</v>
      </c>
      <c r="H22" s="29"/>
      <c r="I22" s="29"/>
      <c r="J22" s="29">
        <v>2</v>
      </c>
      <c r="K22" s="29">
        <v>2</v>
      </c>
      <c r="L22" s="29"/>
      <c r="M22" s="29">
        <v>3</v>
      </c>
      <c r="N22" s="29">
        <v>10</v>
      </c>
      <c r="O22" s="29">
        <v>7</v>
      </c>
      <c r="P22" s="29"/>
      <c r="Q22" s="29"/>
      <c r="R22" s="29"/>
      <c r="S22" s="29"/>
      <c r="T22" s="29"/>
      <c r="U22" s="29"/>
      <c r="V22" s="29">
        <v>5</v>
      </c>
      <c r="W22" s="29"/>
      <c r="X22" s="29">
        <v>11</v>
      </c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5545000</v>
      </c>
      <c r="AE22" s="23">
        <f t="shared" si="1"/>
        <v>12</v>
      </c>
      <c r="AF22" s="169"/>
      <c r="AG22" s="170"/>
      <c r="AH22" s="170">
        <v>3</v>
      </c>
      <c r="AI22" s="170">
        <v>1</v>
      </c>
      <c r="AJ22" s="170">
        <v>1</v>
      </c>
      <c r="AK22" s="170"/>
      <c r="AL22" s="170">
        <v>3</v>
      </c>
      <c r="AM22" s="170">
        <v>1</v>
      </c>
      <c r="AN22" s="170"/>
      <c r="AO22" s="170"/>
      <c r="AP22" s="170">
        <v>3</v>
      </c>
      <c r="AQ22" s="170"/>
      <c r="AR22" s="170"/>
      <c r="AS22" s="170"/>
      <c r="AT22" s="17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1859500</v>
      </c>
      <c r="AV22" s="23">
        <f t="shared" si="2"/>
        <v>1940749.9999999998</v>
      </c>
      <c r="AW22" s="24" t="str">
        <f t="shared" si="3"/>
        <v>Credit is within Limit</v>
      </c>
      <c r="AX22" s="24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74"/>
      <c r="AZ22" s="170"/>
    </row>
    <row r="23" spans="1:52" x14ac:dyDescent="0.25">
      <c r="A23" s="21">
        <v>15</v>
      </c>
      <c r="B23" s="124" t="s">
        <v>28</v>
      </c>
      <c r="C23" s="124" t="s">
        <v>724</v>
      </c>
      <c r="D23" s="124"/>
      <c r="E23" s="124" t="s">
        <v>725</v>
      </c>
      <c r="F23" s="124" t="s">
        <v>752</v>
      </c>
      <c r="G23" s="195">
        <f t="shared" si="0"/>
        <v>35</v>
      </c>
      <c r="H23" s="29"/>
      <c r="I23" s="29"/>
      <c r="J23" s="29">
        <v>1</v>
      </c>
      <c r="K23" s="29">
        <v>3</v>
      </c>
      <c r="L23" s="29"/>
      <c r="M23" s="29">
        <v>5</v>
      </c>
      <c r="N23" s="29">
        <v>9</v>
      </c>
      <c r="O23" s="29">
        <v>6</v>
      </c>
      <c r="P23" s="29"/>
      <c r="Q23" s="29"/>
      <c r="R23" s="29"/>
      <c r="S23" s="29"/>
      <c r="T23" s="29"/>
      <c r="U23" s="29"/>
      <c r="V23" s="29">
        <v>2</v>
      </c>
      <c r="W23" s="29"/>
      <c r="X23" s="29">
        <v>9</v>
      </c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4871000</v>
      </c>
      <c r="AE23" s="23">
        <f t="shared" si="1"/>
        <v>11</v>
      </c>
      <c r="AF23" s="169"/>
      <c r="AG23" s="170"/>
      <c r="AH23" s="170">
        <v>2</v>
      </c>
      <c r="AI23" s="170"/>
      <c r="AJ23" s="170">
        <v>0.5</v>
      </c>
      <c r="AK23" s="170"/>
      <c r="AL23" s="170">
        <v>6</v>
      </c>
      <c r="AM23" s="170">
        <v>0.5</v>
      </c>
      <c r="AN23" s="170"/>
      <c r="AO23" s="170"/>
      <c r="AP23" s="170">
        <v>2</v>
      </c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1651500</v>
      </c>
      <c r="AV23" s="23">
        <f t="shared" si="2"/>
        <v>1704850</v>
      </c>
      <c r="AW23" s="24" t="str">
        <f t="shared" si="3"/>
        <v>Credit is within Limit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4"/>
      <c r="AZ23" s="170"/>
    </row>
    <row r="24" spans="1:52" x14ac:dyDescent="0.25">
      <c r="A24" s="21">
        <v>16</v>
      </c>
      <c r="B24" s="124" t="s">
        <v>28</v>
      </c>
      <c r="C24" s="124" t="s">
        <v>938</v>
      </c>
      <c r="D24" s="124"/>
      <c r="E24" s="124" t="s">
        <v>939</v>
      </c>
      <c r="F24" s="124" t="s">
        <v>752</v>
      </c>
      <c r="G24" s="195">
        <f t="shared" si="0"/>
        <v>35</v>
      </c>
      <c r="H24" s="29"/>
      <c r="I24" s="29"/>
      <c r="J24" s="29">
        <v>1</v>
      </c>
      <c r="K24" s="29">
        <v>3</v>
      </c>
      <c r="L24" s="29"/>
      <c r="M24" s="29">
        <v>4</v>
      </c>
      <c r="N24" s="29">
        <v>7</v>
      </c>
      <c r="O24" s="29">
        <v>6</v>
      </c>
      <c r="P24" s="29"/>
      <c r="Q24" s="29"/>
      <c r="R24" s="29"/>
      <c r="S24" s="29"/>
      <c r="T24" s="29"/>
      <c r="U24" s="29"/>
      <c r="V24" s="29">
        <v>5</v>
      </c>
      <c r="W24" s="29"/>
      <c r="X24" s="29">
        <v>9</v>
      </c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4874500</v>
      </c>
      <c r="AE24" s="23">
        <f t="shared" si="1"/>
        <v>11</v>
      </c>
      <c r="AF24" s="169"/>
      <c r="AG24" s="170"/>
      <c r="AH24" s="170">
        <v>2</v>
      </c>
      <c r="AI24" s="170"/>
      <c r="AJ24" s="170">
        <v>0.5</v>
      </c>
      <c r="AK24" s="170"/>
      <c r="AL24" s="170">
        <v>6</v>
      </c>
      <c r="AM24" s="170">
        <v>0.5</v>
      </c>
      <c r="AN24" s="170"/>
      <c r="AO24" s="170"/>
      <c r="AP24" s="170">
        <v>2</v>
      </c>
      <c r="AQ24" s="170"/>
      <c r="AR24" s="170"/>
      <c r="AS24" s="170"/>
      <c r="AT24" s="170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1651500</v>
      </c>
      <c r="AV24" s="23">
        <f t="shared" si="2"/>
        <v>1706075</v>
      </c>
      <c r="AW24" s="24" t="str">
        <f t="shared" si="3"/>
        <v>Credit is within Limit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4"/>
      <c r="AZ24" s="170"/>
    </row>
    <row r="25" spans="1:52" x14ac:dyDescent="0.25">
      <c r="A25" s="21">
        <v>17</v>
      </c>
      <c r="B25" s="124" t="s">
        <v>28</v>
      </c>
      <c r="C25" s="124" t="s">
        <v>942</v>
      </c>
      <c r="D25" s="124"/>
      <c r="E25" s="124" t="s">
        <v>943</v>
      </c>
      <c r="F25" s="124" t="s">
        <v>752</v>
      </c>
      <c r="G25" s="195">
        <f t="shared" si="0"/>
        <v>40</v>
      </c>
      <c r="H25" s="29"/>
      <c r="I25" s="29"/>
      <c r="J25" s="29">
        <v>1</v>
      </c>
      <c r="K25" s="29">
        <v>4</v>
      </c>
      <c r="L25" s="29"/>
      <c r="M25" s="29">
        <v>4</v>
      </c>
      <c r="N25" s="29">
        <v>10</v>
      </c>
      <c r="O25" s="29">
        <v>6</v>
      </c>
      <c r="P25" s="29"/>
      <c r="Q25" s="29"/>
      <c r="R25" s="29"/>
      <c r="S25" s="29"/>
      <c r="T25" s="29"/>
      <c r="U25" s="29"/>
      <c r="V25" s="29">
        <v>6</v>
      </c>
      <c r="W25" s="29"/>
      <c r="X25" s="29">
        <v>9</v>
      </c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5382500</v>
      </c>
      <c r="AE25" s="23">
        <f t="shared" si="1"/>
        <v>12</v>
      </c>
      <c r="AF25" s="169"/>
      <c r="AG25" s="170"/>
      <c r="AH25" s="170">
        <v>3</v>
      </c>
      <c r="AI25" s="170"/>
      <c r="AJ25" s="170">
        <v>1</v>
      </c>
      <c r="AK25" s="170"/>
      <c r="AL25" s="170">
        <v>5</v>
      </c>
      <c r="AM25" s="170">
        <v>1</v>
      </c>
      <c r="AN25" s="170"/>
      <c r="AO25" s="170"/>
      <c r="AP25" s="170">
        <v>2</v>
      </c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1836500</v>
      </c>
      <c r="AV25" s="23">
        <f t="shared" si="2"/>
        <v>1883874.9999999998</v>
      </c>
      <c r="AW25" s="24" t="str">
        <f t="shared" si="3"/>
        <v>Credit is within Limit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74"/>
      <c r="AZ25" s="170"/>
    </row>
    <row r="26" spans="1:52" x14ac:dyDescent="0.25">
      <c r="A26" s="21">
        <v>18</v>
      </c>
      <c r="B26" s="124" t="s">
        <v>28</v>
      </c>
      <c r="C26" s="124" t="s">
        <v>948</v>
      </c>
      <c r="D26" s="124"/>
      <c r="E26" s="124" t="s">
        <v>949</v>
      </c>
      <c r="F26" s="124" t="s">
        <v>752</v>
      </c>
      <c r="G26" s="195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4"/>
      <c r="AZ26" s="170"/>
    </row>
    <row r="27" spans="1:52" x14ac:dyDescent="0.25">
      <c r="A27" s="21">
        <v>19</v>
      </c>
      <c r="B27" s="124" t="s">
        <v>28</v>
      </c>
      <c r="C27" s="124" t="s">
        <v>940</v>
      </c>
      <c r="D27" s="124"/>
      <c r="E27" s="124" t="s">
        <v>941</v>
      </c>
      <c r="F27" s="124" t="s">
        <v>752</v>
      </c>
      <c r="G27" s="195">
        <f t="shared" si="0"/>
        <v>35</v>
      </c>
      <c r="H27" s="29"/>
      <c r="I27" s="29"/>
      <c r="J27" s="29">
        <v>1</v>
      </c>
      <c r="K27" s="29">
        <v>4</v>
      </c>
      <c r="L27" s="29"/>
      <c r="M27" s="29">
        <v>4</v>
      </c>
      <c r="N27" s="29">
        <v>8</v>
      </c>
      <c r="O27" s="29">
        <v>6</v>
      </c>
      <c r="P27" s="29"/>
      <c r="Q27" s="29"/>
      <c r="R27" s="29"/>
      <c r="S27" s="29"/>
      <c r="T27" s="29"/>
      <c r="U27" s="29"/>
      <c r="V27" s="29">
        <v>3</v>
      </c>
      <c r="W27" s="29"/>
      <c r="X27" s="29">
        <v>9</v>
      </c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4900500</v>
      </c>
      <c r="AE27" s="23">
        <f t="shared" si="1"/>
        <v>11</v>
      </c>
      <c r="AF27" s="169"/>
      <c r="AG27" s="170"/>
      <c r="AH27" s="170">
        <v>2</v>
      </c>
      <c r="AI27" s="170"/>
      <c r="AJ27" s="170">
        <v>0.5</v>
      </c>
      <c r="AK27" s="170"/>
      <c r="AL27" s="170">
        <v>6</v>
      </c>
      <c r="AM27" s="170">
        <v>0.5</v>
      </c>
      <c r="AN27" s="170"/>
      <c r="AO27" s="170"/>
      <c r="AP27" s="170">
        <v>2</v>
      </c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1651500</v>
      </c>
      <c r="AV27" s="23">
        <f t="shared" si="2"/>
        <v>1715175</v>
      </c>
      <c r="AW27" s="24" t="str">
        <f t="shared" si="3"/>
        <v>Credit is within Limit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4"/>
      <c r="AZ27" s="170"/>
    </row>
    <row r="28" spans="1:52" x14ac:dyDescent="0.25">
      <c r="A28" s="21">
        <v>20</v>
      </c>
      <c r="B28" s="124" t="s">
        <v>28</v>
      </c>
      <c r="C28" s="124" t="s">
        <v>946</v>
      </c>
      <c r="D28" s="124"/>
      <c r="E28" s="124" t="s">
        <v>947</v>
      </c>
      <c r="F28" s="124" t="s">
        <v>753</v>
      </c>
      <c r="G28" s="195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9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0"/>
      <c r="AT28" s="17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4"/>
      <c r="AZ28" s="170"/>
    </row>
    <row r="29" spans="1:52" x14ac:dyDescent="0.25">
      <c r="A29" s="21">
        <v>21</v>
      </c>
      <c r="B29" s="124" t="s">
        <v>28</v>
      </c>
      <c r="C29" s="124" t="s">
        <v>944</v>
      </c>
      <c r="D29" s="124"/>
      <c r="E29" s="124" t="s">
        <v>945</v>
      </c>
      <c r="F29" s="124" t="s">
        <v>753</v>
      </c>
      <c r="G29" s="195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4"/>
      <c r="AZ29" s="170"/>
    </row>
    <row r="30" spans="1:52" x14ac:dyDescent="0.25">
      <c r="A30" s="21">
        <v>22</v>
      </c>
      <c r="B30" s="124" t="s">
        <v>28</v>
      </c>
      <c r="C30" s="124" t="s">
        <v>950</v>
      </c>
      <c r="D30" s="124"/>
      <c r="E30" s="124" t="s">
        <v>951</v>
      </c>
      <c r="F30" s="124" t="s">
        <v>752</v>
      </c>
      <c r="G30" s="195">
        <f t="shared" si="0"/>
        <v>40</v>
      </c>
      <c r="H30" s="29"/>
      <c r="I30" s="29"/>
      <c r="J30" s="29">
        <v>1</v>
      </c>
      <c r="K30" s="29">
        <v>4</v>
      </c>
      <c r="L30" s="29"/>
      <c r="M30" s="29">
        <v>4</v>
      </c>
      <c r="N30" s="29">
        <v>10</v>
      </c>
      <c r="O30" s="29">
        <v>6</v>
      </c>
      <c r="P30" s="29"/>
      <c r="Q30" s="29"/>
      <c r="R30" s="29"/>
      <c r="S30" s="29"/>
      <c r="T30" s="29"/>
      <c r="U30" s="29"/>
      <c r="V30" s="29">
        <v>6</v>
      </c>
      <c r="W30" s="29"/>
      <c r="X30" s="29">
        <v>9</v>
      </c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5382500</v>
      </c>
      <c r="AE30" s="23">
        <f t="shared" si="1"/>
        <v>12</v>
      </c>
      <c r="AF30" s="169"/>
      <c r="AG30" s="170"/>
      <c r="AH30" s="170">
        <v>3</v>
      </c>
      <c r="AI30" s="170"/>
      <c r="AJ30" s="170">
        <v>1</v>
      </c>
      <c r="AK30" s="170"/>
      <c r="AL30" s="170">
        <v>5</v>
      </c>
      <c r="AM30" s="170">
        <v>1</v>
      </c>
      <c r="AN30" s="170"/>
      <c r="AO30" s="170"/>
      <c r="AP30" s="170">
        <v>2</v>
      </c>
      <c r="AQ30" s="170"/>
      <c r="AR30" s="170"/>
      <c r="AS30" s="170"/>
      <c r="AT30" s="17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1836500</v>
      </c>
      <c r="AV30" s="23">
        <f t="shared" si="2"/>
        <v>1883874.9999999998</v>
      </c>
      <c r="AW30" s="24" t="str">
        <f t="shared" si="3"/>
        <v>Credit is within Limit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4"/>
      <c r="AZ30" s="170"/>
    </row>
    <row r="31" spans="1:52" x14ac:dyDescent="0.25">
      <c r="A31" s="21">
        <v>23</v>
      </c>
      <c r="B31" s="124" t="s">
        <v>28</v>
      </c>
      <c r="C31" s="124" t="s">
        <v>936</v>
      </c>
      <c r="D31" s="124"/>
      <c r="E31" s="124" t="s">
        <v>937</v>
      </c>
      <c r="F31" s="124" t="s">
        <v>753</v>
      </c>
      <c r="G31" s="195">
        <f t="shared" si="0"/>
        <v>10</v>
      </c>
      <c r="H31" s="29"/>
      <c r="I31" s="29"/>
      <c r="J31" s="29">
        <v>0.5</v>
      </c>
      <c r="K31" s="29">
        <v>0.4</v>
      </c>
      <c r="L31" s="29"/>
      <c r="M31" s="29">
        <v>0.6</v>
      </c>
      <c r="N31" s="29">
        <v>3</v>
      </c>
      <c r="O31" s="29">
        <v>2</v>
      </c>
      <c r="P31" s="29"/>
      <c r="Q31" s="29"/>
      <c r="R31" s="29"/>
      <c r="S31" s="29"/>
      <c r="T31" s="29"/>
      <c r="U31" s="29"/>
      <c r="V31" s="29">
        <v>0.5</v>
      </c>
      <c r="W31" s="29"/>
      <c r="X31" s="29">
        <v>3</v>
      </c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1397700</v>
      </c>
      <c r="AE31" s="23">
        <f t="shared" si="1"/>
        <v>2.7</v>
      </c>
      <c r="AF31" s="170"/>
      <c r="AG31" s="170"/>
      <c r="AH31" s="170">
        <v>0.5</v>
      </c>
      <c r="AI31" s="170"/>
      <c r="AJ31" s="170">
        <v>0.3</v>
      </c>
      <c r="AK31" s="170"/>
      <c r="AL31" s="170">
        <v>1</v>
      </c>
      <c r="AM31" s="170">
        <v>0.4</v>
      </c>
      <c r="AN31" s="170"/>
      <c r="AO31" s="170"/>
      <c r="AP31" s="170">
        <v>0.5</v>
      </c>
      <c r="AQ31" s="170"/>
      <c r="AR31" s="170"/>
      <c r="AS31" s="170"/>
      <c r="AT31" s="17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403850</v>
      </c>
      <c r="AV31" s="23">
        <f t="shared" si="2"/>
        <v>489194.99999999994</v>
      </c>
      <c r="AW31" s="24" t="str">
        <f t="shared" si="3"/>
        <v>Credit is within Limit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4"/>
      <c r="AZ31" s="170"/>
    </row>
    <row r="32" spans="1:52" x14ac:dyDescent="0.25">
      <c r="A32" s="21">
        <v>24</v>
      </c>
      <c r="B32" s="124" t="s">
        <v>28</v>
      </c>
      <c r="C32" s="124" t="s">
        <v>1402</v>
      </c>
      <c r="D32" s="124"/>
      <c r="E32" s="124" t="s">
        <v>1403</v>
      </c>
      <c r="F32" s="124" t="s">
        <v>753</v>
      </c>
      <c r="G32" s="195">
        <f t="shared" si="0"/>
        <v>15</v>
      </c>
      <c r="H32" s="29"/>
      <c r="I32" s="29"/>
      <c r="J32" s="29"/>
      <c r="K32" s="29"/>
      <c r="L32" s="29"/>
      <c r="M32" s="29"/>
      <c r="N32" s="29">
        <v>3</v>
      </c>
      <c r="O32" s="29">
        <v>5</v>
      </c>
      <c r="P32" s="29"/>
      <c r="Q32" s="29"/>
      <c r="R32" s="29"/>
      <c r="S32" s="29"/>
      <c r="T32" s="29"/>
      <c r="U32" s="29"/>
      <c r="V32" s="29"/>
      <c r="W32" s="29"/>
      <c r="X32" s="29">
        <v>6</v>
      </c>
      <c r="Y32" s="29">
        <v>1</v>
      </c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2215500</v>
      </c>
      <c r="AE32" s="23">
        <f t="shared" si="1"/>
        <v>4</v>
      </c>
      <c r="AF32" s="169"/>
      <c r="AG32" s="170"/>
      <c r="AH32" s="170"/>
      <c r="AI32" s="170"/>
      <c r="AJ32" s="170"/>
      <c r="AK32" s="170"/>
      <c r="AL32" s="170">
        <v>3</v>
      </c>
      <c r="AM32" s="170"/>
      <c r="AN32" s="170"/>
      <c r="AO32" s="170"/>
      <c r="AP32" s="170">
        <v>1</v>
      </c>
      <c r="AQ32" s="170"/>
      <c r="AR32" s="170"/>
      <c r="AS32" s="170"/>
      <c r="AT32" s="17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562500</v>
      </c>
      <c r="AV32" s="23">
        <f t="shared" si="2"/>
        <v>775425</v>
      </c>
      <c r="AW32" s="24" t="str">
        <f t="shared" si="3"/>
        <v>Credit is within Limit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4"/>
      <c r="AZ32" s="170"/>
    </row>
    <row r="33" spans="1:52" x14ac:dyDescent="0.25">
      <c r="A33" s="21">
        <v>25</v>
      </c>
      <c r="B33" s="124" t="s">
        <v>28</v>
      </c>
      <c r="C33" s="124" t="s">
        <v>1404</v>
      </c>
      <c r="D33" s="124" t="s">
        <v>1314</v>
      </c>
      <c r="E33" s="124" t="s">
        <v>1405</v>
      </c>
      <c r="F33" s="124" t="s">
        <v>753</v>
      </c>
      <c r="G33" s="195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4"/>
      <c r="AZ33" s="170"/>
    </row>
    <row r="34" spans="1:52" x14ac:dyDescent="0.25">
      <c r="A34" s="21">
        <v>26</v>
      </c>
      <c r="B34" s="124" t="s">
        <v>29</v>
      </c>
      <c r="C34" s="124" t="s">
        <v>1226</v>
      </c>
      <c r="D34" s="124"/>
      <c r="E34" s="124" t="s">
        <v>1230</v>
      </c>
      <c r="F34" s="124" t="s">
        <v>61</v>
      </c>
      <c r="G34" s="195">
        <f t="shared" si="0"/>
        <v>10</v>
      </c>
      <c r="H34" s="29"/>
      <c r="I34" s="29"/>
      <c r="J34" s="29"/>
      <c r="K34" s="29"/>
      <c r="L34" s="29"/>
      <c r="M34" s="29"/>
      <c r="N34" s="29">
        <v>3</v>
      </c>
      <c r="O34" s="29">
        <v>2</v>
      </c>
      <c r="P34" s="29"/>
      <c r="Q34" s="29"/>
      <c r="R34" s="29"/>
      <c r="S34" s="29"/>
      <c r="T34" s="29"/>
      <c r="U34" s="29"/>
      <c r="V34" s="29"/>
      <c r="W34" s="29"/>
      <c r="X34" s="29">
        <v>3</v>
      </c>
      <c r="Y34" s="29">
        <v>2</v>
      </c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1296000</v>
      </c>
      <c r="AE34" s="23">
        <f t="shared" si="1"/>
        <v>2</v>
      </c>
      <c r="AF34" s="169"/>
      <c r="AG34" s="170"/>
      <c r="AH34" s="170">
        <v>1</v>
      </c>
      <c r="AI34" s="170"/>
      <c r="AJ34" s="170"/>
      <c r="AK34" s="170"/>
      <c r="AL34" s="170">
        <v>1</v>
      </c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341500</v>
      </c>
      <c r="AV34" s="23">
        <f t="shared" si="2"/>
        <v>453600</v>
      </c>
      <c r="AW34" s="24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4"/>
      <c r="AZ34" s="170"/>
    </row>
    <row r="35" spans="1:52" x14ac:dyDescent="0.25">
      <c r="A35" s="21">
        <v>27</v>
      </c>
      <c r="B35" s="124" t="s">
        <v>29</v>
      </c>
      <c r="C35" s="124" t="s">
        <v>1227</v>
      </c>
      <c r="D35" s="124"/>
      <c r="E35" s="124" t="s">
        <v>1231</v>
      </c>
      <c r="F35" s="124" t="s">
        <v>753</v>
      </c>
      <c r="G35" s="195">
        <f t="shared" si="0"/>
        <v>10</v>
      </c>
      <c r="H35" s="29"/>
      <c r="I35" s="29"/>
      <c r="J35" s="29"/>
      <c r="K35" s="29">
        <v>0.5</v>
      </c>
      <c r="L35" s="29"/>
      <c r="M35" s="29">
        <v>0.1</v>
      </c>
      <c r="N35" s="29">
        <v>3</v>
      </c>
      <c r="O35" s="29">
        <v>2</v>
      </c>
      <c r="P35" s="29"/>
      <c r="Q35" s="29"/>
      <c r="R35" s="29"/>
      <c r="S35" s="29"/>
      <c r="T35" s="29"/>
      <c r="U35" s="29"/>
      <c r="V35" s="29"/>
      <c r="W35" s="29"/>
      <c r="X35" s="29">
        <v>3</v>
      </c>
      <c r="Y35" s="29">
        <v>1.4</v>
      </c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1323700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463294.99999999994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4"/>
      <c r="AZ35" s="170"/>
    </row>
    <row r="36" spans="1:52" x14ac:dyDescent="0.25">
      <c r="A36" s="21">
        <v>28</v>
      </c>
      <c r="B36" s="124" t="s">
        <v>29</v>
      </c>
      <c r="C36" s="124" t="s">
        <v>1228</v>
      </c>
      <c r="D36" s="124"/>
      <c r="E36" s="124" t="s">
        <v>1232</v>
      </c>
      <c r="F36" s="124" t="s">
        <v>753</v>
      </c>
      <c r="G36" s="195">
        <f t="shared" si="0"/>
        <v>10</v>
      </c>
      <c r="H36" s="29"/>
      <c r="I36" s="29"/>
      <c r="J36" s="29"/>
      <c r="K36" s="29">
        <v>0.5</v>
      </c>
      <c r="L36" s="29"/>
      <c r="M36" s="29">
        <v>0.1</v>
      </c>
      <c r="N36" s="29">
        <v>3</v>
      </c>
      <c r="O36" s="29">
        <v>2</v>
      </c>
      <c r="P36" s="29"/>
      <c r="Q36" s="29"/>
      <c r="R36" s="29"/>
      <c r="S36" s="29"/>
      <c r="T36" s="29"/>
      <c r="U36" s="29"/>
      <c r="V36" s="29"/>
      <c r="W36" s="29"/>
      <c r="X36" s="29">
        <v>3</v>
      </c>
      <c r="Y36" s="29">
        <v>1.4</v>
      </c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1323700</v>
      </c>
      <c r="AE36" s="23">
        <f t="shared" si="1"/>
        <v>3</v>
      </c>
      <c r="AF36" s="169"/>
      <c r="AG36" s="170"/>
      <c r="AH36" s="170">
        <v>1</v>
      </c>
      <c r="AI36" s="170"/>
      <c r="AJ36" s="170"/>
      <c r="AK36" s="170"/>
      <c r="AL36" s="170">
        <v>1</v>
      </c>
      <c r="AM36" s="170"/>
      <c r="AN36" s="170"/>
      <c r="AO36" s="170"/>
      <c r="AP36" s="170">
        <v>1</v>
      </c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446500</v>
      </c>
      <c r="AV36" s="23">
        <f t="shared" si="2"/>
        <v>463294.99999999994</v>
      </c>
      <c r="AW36" s="24" t="str">
        <f t="shared" si="3"/>
        <v>Credit is within Limit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4"/>
      <c r="AZ36" s="170"/>
    </row>
    <row r="37" spans="1:52" x14ac:dyDescent="0.25">
      <c r="A37" s="21">
        <v>29</v>
      </c>
      <c r="B37" s="124" t="s">
        <v>29</v>
      </c>
      <c r="C37" s="124" t="s">
        <v>1229</v>
      </c>
      <c r="D37" s="124"/>
      <c r="E37" s="124" t="s">
        <v>1233</v>
      </c>
      <c r="F37" s="124" t="s">
        <v>61</v>
      </c>
      <c r="G37" s="195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4"/>
      <c r="AZ37" s="170"/>
    </row>
    <row r="38" spans="1:52" x14ac:dyDescent="0.25">
      <c r="A38" s="21">
        <v>30</v>
      </c>
      <c r="B38" s="124" t="s">
        <v>29</v>
      </c>
      <c r="C38" s="124" t="s">
        <v>987</v>
      </c>
      <c r="D38" s="124"/>
      <c r="E38" s="124" t="s">
        <v>1234</v>
      </c>
      <c r="F38" s="124" t="s">
        <v>753</v>
      </c>
      <c r="G38" s="195">
        <f t="shared" si="0"/>
        <v>10</v>
      </c>
      <c r="H38" s="29"/>
      <c r="I38" s="29"/>
      <c r="J38" s="29"/>
      <c r="K38" s="29"/>
      <c r="L38" s="29"/>
      <c r="M38" s="29"/>
      <c r="N38" s="29">
        <v>3</v>
      </c>
      <c r="O38" s="29">
        <v>2</v>
      </c>
      <c r="P38" s="29"/>
      <c r="Q38" s="29"/>
      <c r="R38" s="29"/>
      <c r="S38" s="29"/>
      <c r="T38" s="29"/>
      <c r="U38" s="29"/>
      <c r="V38" s="29"/>
      <c r="W38" s="29"/>
      <c r="X38" s="29">
        <v>3</v>
      </c>
      <c r="Y38" s="29">
        <v>2</v>
      </c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1296000</v>
      </c>
      <c r="AE38" s="23">
        <f t="shared" si="1"/>
        <v>3</v>
      </c>
      <c r="AF38" s="169"/>
      <c r="AG38" s="170"/>
      <c r="AH38" s="170">
        <v>1</v>
      </c>
      <c r="AI38" s="170"/>
      <c r="AJ38" s="170"/>
      <c r="AK38" s="170"/>
      <c r="AL38" s="170">
        <v>1</v>
      </c>
      <c r="AM38" s="170"/>
      <c r="AN38" s="170"/>
      <c r="AO38" s="170"/>
      <c r="AP38" s="170">
        <v>1</v>
      </c>
      <c r="AQ38" s="170"/>
      <c r="AR38" s="170"/>
      <c r="AS38" s="170"/>
      <c r="AT38" s="17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446500</v>
      </c>
      <c r="AV38" s="23">
        <f t="shared" si="2"/>
        <v>453600</v>
      </c>
      <c r="AW38" s="24" t="str">
        <f t="shared" si="3"/>
        <v>Credit is within Limit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4"/>
      <c r="AZ38" s="170"/>
    </row>
    <row r="39" spans="1:52" x14ac:dyDescent="0.25">
      <c r="A39" s="21">
        <v>31</v>
      </c>
      <c r="B39" s="124" t="s">
        <v>29</v>
      </c>
      <c r="C39" s="124" t="s">
        <v>264</v>
      </c>
      <c r="D39" s="124"/>
      <c r="E39" s="124" t="s">
        <v>265</v>
      </c>
      <c r="F39" s="124" t="s">
        <v>752</v>
      </c>
      <c r="G39" s="195">
        <f t="shared" si="0"/>
        <v>35</v>
      </c>
      <c r="H39" s="29"/>
      <c r="I39" s="29"/>
      <c r="J39" s="29"/>
      <c r="K39" s="29"/>
      <c r="L39" s="29"/>
      <c r="M39" s="29"/>
      <c r="N39" s="29">
        <v>4</v>
      </c>
      <c r="O39" s="29">
        <v>11</v>
      </c>
      <c r="P39" s="29"/>
      <c r="Q39" s="29"/>
      <c r="R39" s="29"/>
      <c r="S39" s="29"/>
      <c r="T39" s="29"/>
      <c r="U39" s="29"/>
      <c r="V39" s="29"/>
      <c r="W39" s="29"/>
      <c r="X39" s="29">
        <v>12</v>
      </c>
      <c r="Y39" s="29">
        <v>8</v>
      </c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5083000</v>
      </c>
      <c r="AE39" s="23">
        <f t="shared" si="1"/>
        <v>11.08</v>
      </c>
      <c r="AF39" s="169"/>
      <c r="AG39" s="170"/>
      <c r="AH39" s="170">
        <v>2</v>
      </c>
      <c r="AI39" s="170"/>
      <c r="AJ39" s="170"/>
      <c r="AK39" s="170"/>
      <c r="AL39" s="170">
        <v>8</v>
      </c>
      <c r="AM39" s="170">
        <v>1</v>
      </c>
      <c r="AN39" s="170"/>
      <c r="AO39" s="170"/>
      <c r="AP39" s="170">
        <v>0.08</v>
      </c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1758900</v>
      </c>
      <c r="AV39" s="23">
        <f t="shared" si="2"/>
        <v>1779050</v>
      </c>
      <c r="AW39" s="24" t="str">
        <f t="shared" si="3"/>
        <v>Credit is within Limit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4"/>
      <c r="AZ39" s="170"/>
    </row>
    <row r="40" spans="1:52" x14ac:dyDescent="0.25">
      <c r="A40" s="21">
        <v>32</v>
      </c>
      <c r="B40" s="124" t="s">
        <v>29</v>
      </c>
      <c r="C40" s="124" t="s">
        <v>957</v>
      </c>
      <c r="D40" s="124"/>
      <c r="E40" s="124" t="s">
        <v>958</v>
      </c>
      <c r="F40" s="124" t="s">
        <v>753</v>
      </c>
      <c r="G40" s="195">
        <f t="shared" si="0"/>
        <v>10</v>
      </c>
      <c r="H40" s="72"/>
      <c r="I40" s="72"/>
      <c r="J40" s="72"/>
      <c r="K40" s="72"/>
      <c r="L40" s="72"/>
      <c r="M40" s="72"/>
      <c r="N40" s="72">
        <v>3</v>
      </c>
      <c r="O40" s="72">
        <v>2</v>
      </c>
      <c r="P40" s="72"/>
      <c r="Q40" s="72"/>
      <c r="R40" s="72"/>
      <c r="S40" s="72"/>
      <c r="T40" s="29"/>
      <c r="U40" s="72"/>
      <c r="V40" s="29"/>
      <c r="W40" s="72"/>
      <c r="X40" s="72">
        <v>3</v>
      </c>
      <c r="Y40" s="29">
        <v>2</v>
      </c>
      <c r="Z40" s="29"/>
      <c r="AA40" s="29"/>
      <c r="AB40" s="7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1296000</v>
      </c>
      <c r="AE40" s="23">
        <f t="shared" si="1"/>
        <v>3</v>
      </c>
      <c r="AF40" s="169"/>
      <c r="AG40" s="170"/>
      <c r="AH40" s="170"/>
      <c r="AI40" s="170"/>
      <c r="AJ40" s="170"/>
      <c r="AK40" s="170"/>
      <c r="AL40" s="170">
        <v>2</v>
      </c>
      <c r="AM40" s="170"/>
      <c r="AN40" s="170"/>
      <c r="AO40" s="170"/>
      <c r="AP40" s="170">
        <v>1</v>
      </c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410000</v>
      </c>
      <c r="AV40" s="23">
        <f t="shared" si="2"/>
        <v>453600</v>
      </c>
      <c r="AW40" s="24" t="str">
        <f t="shared" si="3"/>
        <v>Credit is within Limit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4"/>
      <c r="AZ40" s="170"/>
    </row>
    <row r="41" spans="1:52" x14ac:dyDescent="0.25">
      <c r="A41" s="21">
        <v>33</v>
      </c>
      <c r="B41" s="124" t="s">
        <v>29</v>
      </c>
      <c r="C41" s="124" t="s">
        <v>975</v>
      </c>
      <c r="D41" s="124"/>
      <c r="E41" s="124" t="s">
        <v>976</v>
      </c>
      <c r="F41" s="124" t="s">
        <v>753</v>
      </c>
      <c r="G41" s="195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4"/>
      <c r="AZ41" s="170"/>
    </row>
    <row r="42" spans="1:52" x14ac:dyDescent="0.25">
      <c r="A42" s="21">
        <v>34</v>
      </c>
      <c r="B42" s="124" t="s">
        <v>29</v>
      </c>
      <c r="C42" s="124" t="s">
        <v>981</v>
      </c>
      <c r="D42" s="124"/>
      <c r="E42" s="124" t="s">
        <v>982</v>
      </c>
      <c r="F42" s="124" t="s">
        <v>753</v>
      </c>
      <c r="G42" s="195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4"/>
      <c r="AZ42" s="170"/>
    </row>
    <row r="43" spans="1:52" x14ac:dyDescent="0.25">
      <c r="A43" s="21">
        <v>35</v>
      </c>
      <c r="B43" s="124" t="s">
        <v>29</v>
      </c>
      <c r="C43" s="124" t="s">
        <v>977</v>
      </c>
      <c r="D43" s="124"/>
      <c r="E43" s="124" t="s">
        <v>978</v>
      </c>
      <c r="F43" s="124" t="s">
        <v>753</v>
      </c>
      <c r="G43" s="195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9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4"/>
      <c r="AZ43" s="170"/>
    </row>
    <row r="44" spans="1:52" x14ac:dyDescent="0.25">
      <c r="A44" s="21">
        <v>36</v>
      </c>
      <c r="B44" s="124" t="s">
        <v>29</v>
      </c>
      <c r="C44" s="124" t="s">
        <v>955</v>
      </c>
      <c r="D44" s="124"/>
      <c r="E44" s="124" t="s">
        <v>956</v>
      </c>
      <c r="F44" s="124" t="s">
        <v>753</v>
      </c>
      <c r="G44" s="195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9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4"/>
      <c r="AZ44" s="170"/>
    </row>
    <row r="45" spans="1:52" x14ac:dyDescent="0.25">
      <c r="A45" s="21">
        <v>37</v>
      </c>
      <c r="B45" s="124" t="s">
        <v>29</v>
      </c>
      <c r="C45" s="124" t="s">
        <v>967</v>
      </c>
      <c r="D45" s="124"/>
      <c r="E45" s="124" t="s">
        <v>968</v>
      </c>
      <c r="F45" s="124" t="s">
        <v>753</v>
      </c>
      <c r="G45" s="195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9"/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4"/>
      <c r="AZ45" s="170"/>
    </row>
    <row r="46" spans="1:52" x14ac:dyDescent="0.25">
      <c r="A46" s="21">
        <v>38</v>
      </c>
      <c r="B46" s="124" t="s">
        <v>29</v>
      </c>
      <c r="C46" s="124" t="s">
        <v>973</v>
      </c>
      <c r="D46" s="124"/>
      <c r="E46" s="124" t="s">
        <v>974</v>
      </c>
      <c r="F46" s="124" t="s">
        <v>753</v>
      </c>
      <c r="G46" s="195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4"/>
      <c r="AZ46" s="170"/>
    </row>
    <row r="47" spans="1:52" x14ac:dyDescent="0.25">
      <c r="A47" s="21">
        <v>39</v>
      </c>
      <c r="B47" s="124" t="s">
        <v>29</v>
      </c>
      <c r="C47" s="124" t="s">
        <v>296</v>
      </c>
      <c r="D47" s="124"/>
      <c r="E47" s="124" t="s">
        <v>297</v>
      </c>
      <c r="F47" s="124" t="s">
        <v>752</v>
      </c>
      <c r="G47" s="195">
        <f t="shared" si="4"/>
        <v>35</v>
      </c>
      <c r="H47" s="197"/>
      <c r="I47" s="197"/>
      <c r="J47" s="197"/>
      <c r="K47" s="197">
        <v>1</v>
      </c>
      <c r="L47" s="197"/>
      <c r="M47" s="197"/>
      <c r="N47" s="197">
        <v>5</v>
      </c>
      <c r="O47" s="197">
        <v>9</v>
      </c>
      <c r="P47" s="29"/>
      <c r="Q47" s="72"/>
      <c r="R47" s="72"/>
      <c r="S47" s="72"/>
      <c r="T47" s="72"/>
      <c r="U47" s="72"/>
      <c r="V47" s="197"/>
      <c r="W47" s="197"/>
      <c r="X47" s="197">
        <v>10</v>
      </c>
      <c r="Y47" s="197">
        <v>10</v>
      </c>
      <c r="Z47" s="72"/>
      <c r="AA47" s="72"/>
      <c r="AB47" s="7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4846000</v>
      </c>
      <c r="AE47" s="23">
        <f t="shared" si="5"/>
        <v>10.5</v>
      </c>
      <c r="AF47" s="169"/>
      <c r="AG47" s="170"/>
      <c r="AH47" s="170">
        <v>3</v>
      </c>
      <c r="AI47" s="170"/>
      <c r="AJ47" s="170"/>
      <c r="AK47" s="170"/>
      <c r="AL47" s="170">
        <v>5</v>
      </c>
      <c r="AM47" s="170">
        <v>2</v>
      </c>
      <c r="AN47" s="170"/>
      <c r="AO47" s="170"/>
      <c r="AP47" s="170">
        <v>0.5</v>
      </c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1687000</v>
      </c>
      <c r="AV47" s="23">
        <f t="shared" si="6"/>
        <v>1696100</v>
      </c>
      <c r="AW47" s="24" t="str">
        <f t="shared" si="7"/>
        <v>Credit is within Limit</v>
      </c>
      <c r="AX47" s="24" t="str">
        <f>IFERROR(IF(VLOOKUP(C47,'Overdue Credits'!$A:$F,6,0)&gt;2,"High Risk Customer",IF(VLOOKUP(C47,'Overdue Credits'!$A:$F,6,0)&gt;0,"Medium Risk Customer","Low Risk Customer")),"Low Risk Customer")</f>
        <v>Medium Risk Customer</v>
      </c>
      <c r="AY47" s="74"/>
      <c r="AZ47" s="170"/>
    </row>
    <row r="48" spans="1:52" x14ac:dyDescent="0.25">
      <c r="A48" s="21">
        <v>40</v>
      </c>
      <c r="B48" s="124" t="s">
        <v>29</v>
      </c>
      <c r="C48" s="124" t="s">
        <v>266</v>
      </c>
      <c r="D48" s="124"/>
      <c r="E48" s="124" t="s">
        <v>267</v>
      </c>
      <c r="F48" s="124" t="s">
        <v>752</v>
      </c>
      <c r="G48" s="195">
        <f t="shared" si="4"/>
        <v>35</v>
      </c>
      <c r="H48" s="29"/>
      <c r="I48" s="29"/>
      <c r="J48" s="29"/>
      <c r="K48" s="29">
        <v>1</v>
      </c>
      <c r="L48" s="29"/>
      <c r="M48" s="29"/>
      <c r="N48" s="29">
        <v>5</v>
      </c>
      <c r="O48" s="29">
        <v>9</v>
      </c>
      <c r="P48" s="29"/>
      <c r="Q48" s="29"/>
      <c r="R48" s="29"/>
      <c r="S48" s="29"/>
      <c r="T48" s="29"/>
      <c r="U48" s="29"/>
      <c r="V48" s="29"/>
      <c r="W48" s="29"/>
      <c r="X48" s="29">
        <v>10</v>
      </c>
      <c r="Y48" s="29">
        <v>10</v>
      </c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4846000</v>
      </c>
      <c r="AE48" s="23">
        <f t="shared" si="5"/>
        <v>10.5</v>
      </c>
      <c r="AF48" s="169"/>
      <c r="AG48" s="170"/>
      <c r="AH48" s="170">
        <v>3</v>
      </c>
      <c r="AI48" s="170"/>
      <c r="AJ48" s="170"/>
      <c r="AK48" s="170"/>
      <c r="AL48" s="170">
        <v>5</v>
      </c>
      <c r="AM48" s="170">
        <v>2</v>
      </c>
      <c r="AN48" s="170"/>
      <c r="AO48" s="170"/>
      <c r="AP48" s="170">
        <v>0.5</v>
      </c>
      <c r="AQ48" s="170"/>
      <c r="AR48" s="170"/>
      <c r="AS48" s="170"/>
      <c r="AT48" s="170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1687000</v>
      </c>
      <c r="AV48" s="23">
        <f t="shared" si="6"/>
        <v>1696100</v>
      </c>
      <c r="AW48" s="24" t="str">
        <f t="shared" si="7"/>
        <v>Credit is within Limit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4"/>
      <c r="AZ48" s="170"/>
    </row>
    <row r="49" spans="1:52" x14ac:dyDescent="0.25">
      <c r="A49" s="21">
        <v>41</v>
      </c>
      <c r="B49" s="124" t="s">
        <v>29</v>
      </c>
      <c r="C49" s="124" t="s">
        <v>971</v>
      </c>
      <c r="D49" s="124"/>
      <c r="E49" s="124" t="s">
        <v>972</v>
      </c>
      <c r="F49" s="124" t="s">
        <v>753</v>
      </c>
      <c r="G49" s="195">
        <f t="shared" si="4"/>
        <v>13</v>
      </c>
      <c r="H49" s="29"/>
      <c r="I49" s="29"/>
      <c r="J49" s="29"/>
      <c r="K49" s="29"/>
      <c r="L49" s="29"/>
      <c r="M49" s="29"/>
      <c r="N49" s="29">
        <v>3</v>
      </c>
      <c r="O49" s="29">
        <v>2</v>
      </c>
      <c r="P49" s="29"/>
      <c r="Q49" s="29"/>
      <c r="R49" s="29"/>
      <c r="S49" s="29"/>
      <c r="T49" s="29"/>
      <c r="U49" s="29"/>
      <c r="V49" s="29"/>
      <c r="W49" s="29"/>
      <c r="X49" s="29">
        <v>3</v>
      </c>
      <c r="Y49" s="29">
        <v>5</v>
      </c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1611000</v>
      </c>
      <c r="AE49" s="23">
        <f t="shared" si="5"/>
        <v>3.5</v>
      </c>
      <c r="AF49" s="169"/>
      <c r="AG49" s="170"/>
      <c r="AH49" s="170">
        <v>1</v>
      </c>
      <c r="AI49" s="170"/>
      <c r="AJ49" s="170"/>
      <c r="AK49" s="170"/>
      <c r="AL49" s="170">
        <v>1</v>
      </c>
      <c r="AM49" s="170">
        <v>1</v>
      </c>
      <c r="AN49" s="170"/>
      <c r="AO49" s="170"/>
      <c r="AP49" s="170">
        <v>0.5</v>
      </c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546500</v>
      </c>
      <c r="AV49" s="23">
        <f t="shared" si="6"/>
        <v>563850</v>
      </c>
      <c r="AW49" s="24" t="str">
        <f t="shared" si="7"/>
        <v>Credit is within Limit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4"/>
      <c r="AZ49" s="170"/>
    </row>
    <row r="50" spans="1:52" x14ac:dyDescent="0.25">
      <c r="A50" s="21">
        <v>42</v>
      </c>
      <c r="B50" s="124" t="s">
        <v>29</v>
      </c>
      <c r="C50" s="124" t="s">
        <v>959</v>
      </c>
      <c r="D50" s="124"/>
      <c r="E50" s="124" t="s">
        <v>960</v>
      </c>
      <c r="F50" s="124" t="s">
        <v>753</v>
      </c>
      <c r="G50" s="195">
        <f t="shared" si="4"/>
        <v>10</v>
      </c>
      <c r="H50" s="72"/>
      <c r="I50" s="72"/>
      <c r="J50" s="72"/>
      <c r="K50" s="72"/>
      <c r="L50" s="72"/>
      <c r="M50" s="72"/>
      <c r="N50" s="72">
        <v>3.5</v>
      </c>
      <c r="O50" s="72">
        <v>2.1</v>
      </c>
      <c r="P50" s="72"/>
      <c r="Q50" s="72"/>
      <c r="R50" s="72"/>
      <c r="S50" s="72"/>
      <c r="T50" s="72"/>
      <c r="U50" s="72"/>
      <c r="V50" s="72"/>
      <c r="W50" s="72"/>
      <c r="X50" s="72">
        <v>3</v>
      </c>
      <c r="Y50" s="72">
        <v>1.4</v>
      </c>
      <c r="Z50" s="72"/>
      <c r="AA50" s="72"/>
      <c r="AB50" s="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1293650</v>
      </c>
      <c r="AE50" s="23">
        <f t="shared" si="5"/>
        <v>3</v>
      </c>
      <c r="AF50" s="169"/>
      <c r="AG50" s="170"/>
      <c r="AH50" s="170">
        <v>1</v>
      </c>
      <c r="AI50" s="170"/>
      <c r="AJ50" s="170"/>
      <c r="AK50" s="170"/>
      <c r="AL50" s="170">
        <v>1</v>
      </c>
      <c r="AM50" s="170"/>
      <c r="AN50" s="170"/>
      <c r="AO50" s="170"/>
      <c r="AP50" s="170">
        <v>1</v>
      </c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446500</v>
      </c>
      <c r="AV50" s="23">
        <f t="shared" si="6"/>
        <v>452777.5</v>
      </c>
      <c r="AW50" s="24" t="str">
        <f t="shared" si="7"/>
        <v>Credit is within Limit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4"/>
      <c r="AZ50" s="170"/>
    </row>
    <row r="51" spans="1:52" x14ac:dyDescent="0.25">
      <c r="A51" s="21">
        <v>43</v>
      </c>
      <c r="B51" s="124" t="s">
        <v>29</v>
      </c>
      <c r="C51" s="124" t="s">
        <v>983</v>
      </c>
      <c r="D51" s="124"/>
      <c r="E51" s="124" t="s">
        <v>984</v>
      </c>
      <c r="F51" s="124" t="s">
        <v>753</v>
      </c>
      <c r="G51" s="195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4"/>
      <c r="AZ51" s="170"/>
    </row>
    <row r="52" spans="1:52" x14ac:dyDescent="0.25">
      <c r="A52" s="21">
        <v>44</v>
      </c>
      <c r="B52" s="124" t="s">
        <v>29</v>
      </c>
      <c r="C52" s="124" t="s">
        <v>961</v>
      </c>
      <c r="D52" s="124"/>
      <c r="E52" s="124" t="s">
        <v>962</v>
      </c>
      <c r="F52" s="124" t="s">
        <v>753</v>
      </c>
      <c r="G52" s="195">
        <f t="shared" si="4"/>
        <v>10</v>
      </c>
      <c r="H52" s="29"/>
      <c r="I52" s="29"/>
      <c r="J52" s="29"/>
      <c r="K52" s="29"/>
      <c r="L52" s="29"/>
      <c r="M52" s="29"/>
      <c r="N52" s="29">
        <v>2.5</v>
      </c>
      <c r="O52" s="29">
        <v>2</v>
      </c>
      <c r="P52" s="29"/>
      <c r="Q52" s="29"/>
      <c r="R52" s="29"/>
      <c r="S52" s="29"/>
      <c r="T52" s="29"/>
      <c r="U52" s="29"/>
      <c r="V52" s="29"/>
      <c r="W52" s="29"/>
      <c r="X52" s="29">
        <v>2.5</v>
      </c>
      <c r="Y52" s="29">
        <v>3</v>
      </c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1283000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449050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4"/>
      <c r="AZ52" s="170"/>
    </row>
    <row r="53" spans="1:52" x14ac:dyDescent="0.25">
      <c r="A53" s="21">
        <v>45</v>
      </c>
      <c r="B53" s="124" t="s">
        <v>29</v>
      </c>
      <c r="C53" s="124" t="s">
        <v>985</v>
      </c>
      <c r="D53" s="124"/>
      <c r="E53" s="124" t="s">
        <v>986</v>
      </c>
      <c r="F53" s="124" t="s">
        <v>753</v>
      </c>
      <c r="G53" s="195">
        <f t="shared" si="4"/>
        <v>10</v>
      </c>
      <c r="H53" s="29"/>
      <c r="I53" s="29"/>
      <c r="J53" s="29"/>
      <c r="K53" s="29"/>
      <c r="L53" s="29"/>
      <c r="M53" s="29"/>
      <c r="N53" s="29">
        <v>3</v>
      </c>
      <c r="O53" s="29">
        <v>2</v>
      </c>
      <c r="P53" s="29"/>
      <c r="Q53" s="29"/>
      <c r="R53" s="29"/>
      <c r="S53" s="29"/>
      <c r="T53" s="29"/>
      <c r="U53" s="29"/>
      <c r="V53" s="29"/>
      <c r="W53" s="29"/>
      <c r="X53" s="29">
        <v>3</v>
      </c>
      <c r="Y53" s="29">
        <v>2</v>
      </c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1296000</v>
      </c>
      <c r="AE53" s="23">
        <f t="shared" si="5"/>
        <v>3.04</v>
      </c>
      <c r="AF53" s="169"/>
      <c r="AG53" s="170"/>
      <c r="AH53" s="170">
        <v>1</v>
      </c>
      <c r="AI53" s="170"/>
      <c r="AJ53" s="170"/>
      <c r="AK53" s="170"/>
      <c r="AL53" s="170">
        <v>1</v>
      </c>
      <c r="AM53" s="170"/>
      <c r="AN53" s="170"/>
      <c r="AO53" s="170"/>
      <c r="AP53" s="170">
        <v>1.04</v>
      </c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450700</v>
      </c>
      <c r="AV53" s="23">
        <f t="shared" si="6"/>
        <v>453600</v>
      </c>
      <c r="AW53" s="24" t="str">
        <f t="shared" si="7"/>
        <v>Credit is within Limit</v>
      </c>
      <c r="AX53" s="24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74"/>
      <c r="AZ53" s="170"/>
    </row>
    <row r="54" spans="1:52" x14ac:dyDescent="0.25">
      <c r="A54" s="21">
        <v>46</v>
      </c>
      <c r="B54" s="124" t="s">
        <v>29</v>
      </c>
      <c r="C54" s="124" t="s">
        <v>969</v>
      </c>
      <c r="D54" s="124"/>
      <c r="E54" s="124" t="s">
        <v>970</v>
      </c>
      <c r="F54" s="124" t="s">
        <v>753</v>
      </c>
      <c r="G54" s="195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9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0"/>
      <c r="AT54" s="17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4"/>
      <c r="AZ54" s="170"/>
    </row>
    <row r="55" spans="1:52" x14ac:dyDescent="0.25">
      <c r="A55" s="21">
        <v>47</v>
      </c>
      <c r="B55" s="124" t="s">
        <v>29</v>
      </c>
      <c r="C55" s="124" t="s">
        <v>979</v>
      </c>
      <c r="D55" s="124"/>
      <c r="E55" s="124" t="s">
        <v>980</v>
      </c>
      <c r="F55" s="124" t="s">
        <v>753</v>
      </c>
      <c r="G55" s="195">
        <f t="shared" si="4"/>
        <v>10</v>
      </c>
      <c r="H55" s="29"/>
      <c r="I55" s="29"/>
      <c r="J55" s="29"/>
      <c r="K55" s="29"/>
      <c r="L55" s="29"/>
      <c r="M55" s="29"/>
      <c r="N55" s="29">
        <v>3</v>
      </c>
      <c r="O55" s="29">
        <v>2</v>
      </c>
      <c r="P55" s="29"/>
      <c r="Q55" s="29"/>
      <c r="R55" s="29"/>
      <c r="S55" s="29"/>
      <c r="T55" s="29"/>
      <c r="U55" s="29"/>
      <c r="V55" s="29"/>
      <c r="W55" s="29"/>
      <c r="X55" s="29">
        <v>3</v>
      </c>
      <c r="Y55" s="29">
        <v>2</v>
      </c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1296000</v>
      </c>
      <c r="AE55" s="23">
        <f t="shared" si="5"/>
        <v>3</v>
      </c>
      <c r="AF55" s="169"/>
      <c r="AG55" s="170"/>
      <c r="AH55" s="170"/>
      <c r="AI55" s="170"/>
      <c r="AJ55" s="170"/>
      <c r="AK55" s="170"/>
      <c r="AL55" s="170">
        <v>1</v>
      </c>
      <c r="AM55" s="170">
        <v>1</v>
      </c>
      <c r="AN55" s="170"/>
      <c r="AO55" s="170"/>
      <c r="AP55" s="170">
        <v>1</v>
      </c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410000</v>
      </c>
      <c r="AV55" s="23">
        <f t="shared" si="6"/>
        <v>453600</v>
      </c>
      <c r="AW55" s="24" t="str">
        <f t="shared" si="7"/>
        <v>Credit is within Limit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4"/>
      <c r="AZ55" s="170"/>
    </row>
    <row r="56" spans="1:52" x14ac:dyDescent="0.25">
      <c r="A56" s="21">
        <v>48</v>
      </c>
      <c r="B56" s="124" t="s">
        <v>29</v>
      </c>
      <c r="C56" s="124" t="s">
        <v>965</v>
      </c>
      <c r="D56" s="124"/>
      <c r="E56" s="124" t="s">
        <v>966</v>
      </c>
      <c r="F56" s="124" t="s">
        <v>753</v>
      </c>
      <c r="G56" s="195">
        <f t="shared" si="4"/>
        <v>15</v>
      </c>
      <c r="H56" s="29"/>
      <c r="I56" s="29"/>
      <c r="J56" s="29"/>
      <c r="K56" s="29"/>
      <c r="L56" s="29"/>
      <c r="M56" s="29"/>
      <c r="N56" s="29">
        <v>3</v>
      </c>
      <c r="O56" s="29">
        <v>5</v>
      </c>
      <c r="P56" s="29"/>
      <c r="Q56" s="29"/>
      <c r="R56" s="29"/>
      <c r="S56" s="29"/>
      <c r="T56" s="29"/>
      <c r="U56" s="29"/>
      <c r="V56" s="29"/>
      <c r="W56" s="29"/>
      <c r="X56" s="29">
        <v>7</v>
      </c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2263000</v>
      </c>
      <c r="AE56" s="23">
        <f t="shared" si="5"/>
        <v>5</v>
      </c>
      <c r="AF56" s="169"/>
      <c r="AG56" s="170"/>
      <c r="AH56" s="170"/>
      <c r="AI56" s="170"/>
      <c r="AJ56" s="170"/>
      <c r="AK56" s="170"/>
      <c r="AL56" s="170">
        <v>3</v>
      </c>
      <c r="AM56" s="170"/>
      <c r="AN56" s="170"/>
      <c r="AO56" s="170"/>
      <c r="AP56" s="170">
        <v>2</v>
      </c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667500</v>
      </c>
      <c r="AV56" s="23">
        <f t="shared" si="6"/>
        <v>792050</v>
      </c>
      <c r="AW56" s="24" t="str">
        <f t="shared" si="7"/>
        <v>Credit is within Limit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4"/>
      <c r="AZ56" s="170"/>
    </row>
    <row r="57" spans="1:52" x14ac:dyDescent="0.25">
      <c r="A57" s="21">
        <v>49</v>
      </c>
      <c r="B57" s="124" t="s">
        <v>29</v>
      </c>
      <c r="C57" s="124" t="s">
        <v>963</v>
      </c>
      <c r="D57" s="124"/>
      <c r="E57" s="124" t="s">
        <v>964</v>
      </c>
      <c r="F57" s="124" t="s">
        <v>753</v>
      </c>
      <c r="G57" s="195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4"/>
      <c r="AZ57" s="170"/>
    </row>
    <row r="58" spans="1:52" x14ac:dyDescent="0.25">
      <c r="A58" s="21">
        <v>50</v>
      </c>
      <c r="B58" s="124" t="s">
        <v>29</v>
      </c>
      <c r="C58" s="124" t="s">
        <v>1384</v>
      </c>
      <c r="D58" s="124"/>
      <c r="E58" s="124" t="s">
        <v>1385</v>
      </c>
      <c r="F58" s="124" t="s">
        <v>752</v>
      </c>
      <c r="G58" s="195">
        <f t="shared" si="4"/>
        <v>50</v>
      </c>
      <c r="H58" s="125"/>
      <c r="I58" s="125"/>
      <c r="J58" s="125">
        <v>2</v>
      </c>
      <c r="K58" s="125">
        <v>3</v>
      </c>
      <c r="L58" s="125"/>
      <c r="M58" s="125"/>
      <c r="N58" s="29">
        <v>7</v>
      </c>
      <c r="O58" s="125">
        <v>10</v>
      </c>
      <c r="P58" s="29"/>
      <c r="Q58" s="29"/>
      <c r="R58" s="29"/>
      <c r="S58" s="29"/>
      <c r="T58" s="29"/>
      <c r="U58" s="29"/>
      <c r="V58" s="29"/>
      <c r="W58" s="29"/>
      <c r="X58" s="125">
        <v>15</v>
      </c>
      <c r="Y58" s="125">
        <v>13</v>
      </c>
      <c r="Z58" s="125"/>
      <c r="AA58" s="125"/>
      <c r="AB58" s="125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7030500</v>
      </c>
      <c r="AE58" s="23">
        <f t="shared" si="5"/>
        <v>15.7</v>
      </c>
      <c r="AF58" s="169"/>
      <c r="AG58" s="170"/>
      <c r="AH58" s="170">
        <v>5</v>
      </c>
      <c r="AI58" s="170"/>
      <c r="AJ58" s="170"/>
      <c r="AK58" s="170"/>
      <c r="AL58" s="170">
        <v>8</v>
      </c>
      <c r="AM58" s="170"/>
      <c r="AN58" s="170"/>
      <c r="AO58" s="170"/>
      <c r="AP58" s="170">
        <v>2.7</v>
      </c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2448500</v>
      </c>
      <c r="AV58" s="23">
        <f t="shared" si="6"/>
        <v>2460675</v>
      </c>
      <c r="AW58" s="24" t="str">
        <f t="shared" si="7"/>
        <v>Credit is within Limit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4"/>
      <c r="AZ58" s="170"/>
    </row>
    <row r="59" spans="1:52" x14ac:dyDescent="0.25">
      <c r="A59" s="21">
        <v>51</v>
      </c>
      <c r="B59" s="124" t="s">
        <v>29</v>
      </c>
      <c r="C59" s="124" t="s">
        <v>1386</v>
      </c>
      <c r="D59" s="124"/>
      <c r="E59" s="124" t="s">
        <v>1387</v>
      </c>
      <c r="F59" s="124" t="s">
        <v>753</v>
      </c>
      <c r="G59" s="195">
        <f t="shared" si="4"/>
        <v>10</v>
      </c>
      <c r="H59" s="126"/>
      <c r="I59" s="126"/>
      <c r="J59" s="126"/>
      <c r="K59" s="126"/>
      <c r="L59" s="126"/>
      <c r="M59" s="126"/>
      <c r="N59" s="126">
        <v>1</v>
      </c>
      <c r="O59" s="126">
        <v>3</v>
      </c>
      <c r="P59" s="126"/>
      <c r="Q59" s="29"/>
      <c r="R59" s="29"/>
      <c r="S59" s="29"/>
      <c r="T59" s="29"/>
      <c r="U59" s="29"/>
      <c r="V59" s="126"/>
      <c r="W59" s="126"/>
      <c r="X59" s="126">
        <v>3</v>
      </c>
      <c r="Y59" s="126">
        <v>3</v>
      </c>
      <c r="Z59" s="126"/>
      <c r="AA59" s="126"/>
      <c r="AB59" s="126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1423000</v>
      </c>
      <c r="AE59" s="23">
        <f t="shared" si="5"/>
        <v>3</v>
      </c>
      <c r="AF59" s="169"/>
      <c r="AG59" s="170"/>
      <c r="AH59" s="170">
        <v>1</v>
      </c>
      <c r="AI59" s="170"/>
      <c r="AJ59" s="170"/>
      <c r="AK59" s="170"/>
      <c r="AL59" s="170">
        <v>1</v>
      </c>
      <c r="AM59" s="170"/>
      <c r="AN59" s="170"/>
      <c r="AO59" s="170"/>
      <c r="AP59" s="170">
        <v>1</v>
      </c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446500</v>
      </c>
      <c r="AV59" s="23">
        <f t="shared" si="6"/>
        <v>498049.99999999994</v>
      </c>
      <c r="AW59" s="24" t="str">
        <f t="shared" si="7"/>
        <v>Credit is within Limit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4"/>
      <c r="AZ59" s="170"/>
    </row>
    <row r="60" spans="1:52" x14ac:dyDescent="0.25">
      <c r="A60" s="21">
        <v>52</v>
      </c>
      <c r="B60" s="124" t="s">
        <v>29</v>
      </c>
      <c r="C60" s="124" t="s">
        <v>1388</v>
      </c>
      <c r="D60" s="124" t="s">
        <v>1314</v>
      </c>
      <c r="E60" s="124" t="s">
        <v>1389</v>
      </c>
      <c r="F60" s="124" t="s">
        <v>753</v>
      </c>
      <c r="G60" s="195">
        <f t="shared" si="4"/>
        <v>0</v>
      </c>
      <c r="H60" s="126"/>
      <c r="I60" s="126"/>
      <c r="J60" s="126"/>
      <c r="K60" s="126"/>
      <c r="L60" s="126"/>
      <c r="M60" s="126"/>
      <c r="N60" s="126"/>
      <c r="O60" s="126"/>
      <c r="P60" s="29"/>
      <c r="Q60" s="29"/>
      <c r="R60" s="29"/>
      <c r="S60" s="29"/>
      <c r="T60" s="29"/>
      <c r="U60" s="29"/>
      <c r="V60" s="29"/>
      <c r="W60" s="29"/>
      <c r="X60" s="126"/>
      <c r="Y60" s="126"/>
      <c r="Z60" s="126"/>
      <c r="AA60" s="126"/>
      <c r="AB60" s="126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4"/>
      <c r="AZ60" s="170"/>
    </row>
    <row r="61" spans="1:52" x14ac:dyDescent="0.25">
      <c r="A61" s="21">
        <v>53</v>
      </c>
      <c r="B61" s="124" t="s">
        <v>29</v>
      </c>
      <c r="C61" s="124" t="s">
        <v>1390</v>
      </c>
      <c r="D61" s="124"/>
      <c r="E61" s="124" t="s">
        <v>1391</v>
      </c>
      <c r="F61" s="124" t="s">
        <v>753</v>
      </c>
      <c r="G61" s="195">
        <f t="shared" si="4"/>
        <v>30</v>
      </c>
      <c r="H61" s="126"/>
      <c r="I61" s="126"/>
      <c r="J61" s="126">
        <v>4</v>
      </c>
      <c r="K61" s="126">
        <v>1</v>
      </c>
      <c r="L61" s="126"/>
      <c r="M61" s="126">
        <v>1</v>
      </c>
      <c r="N61" s="126">
        <v>1</v>
      </c>
      <c r="O61" s="126">
        <v>15</v>
      </c>
      <c r="P61" s="126"/>
      <c r="Q61" s="29"/>
      <c r="R61" s="29"/>
      <c r="S61" s="29"/>
      <c r="T61" s="29"/>
      <c r="U61" s="29"/>
      <c r="V61" s="126"/>
      <c r="W61" s="126"/>
      <c r="X61" s="126">
        <v>8</v>
      </c>
      <c r="Y61" s="126"/>
      <c r="Z61" s="126"/>
      <c r="AA61" s="126"/>
      <c r="AB61" s="126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5327500</v>
      </c>
      <c r="AE61" s="23">
        <f t="shared" si="5"/>
        <v>12.45</v>
      </c>
      <c r="AF61" s="169"/>
      <c r="AG61" s="170"/>
      <c r="AH61" s="170">
        <v>2.2000000000000002</v>
      </c>
      <c r="AI61" s="170"/>
      <c r="AJ61" s="170"/>
      <c r="AK61" s="170"/>
      <c r="AL61" s="170">
        <v>7</v>
      </c>
      <c r="AM61" s="170"/>
      <c r="AN61" s="170"/>
      <c r="AO61" s="170"/>
      <c r="AP61" s="170">
        <v>3.25</v>
      </c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1824550</v>
      </c>
      <c r="AV61" s="23">
        <f t="shared" si="6"/>
        <v>1864624.9999999998</v>
      </c>
      <c r="AW61" s="24" t="str">
        <f t="shared" si="7"/>
        <v>Credit is within Limit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4"/>
      <c r="AZ61" s="170"/>
    </row>
    <row r="62" spans="1:52" x14ac:dyDescent="0.25">
      <c r="A62" s="21">
        <v>54</v>
      </c>
      <c r="B62" s="124" t="s">
        <v>29</v>
      </c>
      <c r="C62" s="124" t="s">
        <v>1513</v>
      </c>
      <c r="D62" s="124" t="s">
        <v>1314</v>
      </c>
      <c r="E62" s="124" t="s">
        <v>1514</v>
      </c>
      <c r="F62" s="124" t="s">
        <v>752</v>
      </c>
      <c r="G62" s="195">
        <f t="shared" si="4"/>
        <v>40</v>
      </c>
      <c r="H62" s="29"/>
      <c r="I62" s="29"/>
      <c r="J62" s="29">
        <v>3</v>
      </c>
      <c r="K62" s="29">
        <v>2</v>
      </c>
      <c r="L62" s="29"/>
      <c r="M62" s="29">
        <v>2</v>
      </c>
      <c r="N62" s="29">
        <v>1</v>
      </c>
      <c r="O62" s="29">
        <v>14</v>
      </c>
      <c r="P62" s="29"/>
      <c r="Q62" s="29"/>
      <c r="R62" s="29"/>
      <c r="S62" s="29"/>
      <c r="T62" s="29"/>
      <c r="U62" s="29"/>
      <c r="V62" s="29"/>
      <c r="W62" s="29"/>
      <c r="X62" s="29">
        <v>13</v>
      </c>
      <c r="Y62" s="29">
        <v>5</v>
      </c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6500000</v>
      </c>
      <c r="AE62" s="23">
        <f t="shared" si="5"/>
        <v>13.5</v>
      </c>
      <c r="AF62" s="169"/>
      <c r="AG62" s="170"/>
      <c r="AH62" s="170">
        <v>5.5</v>
      </c>
      <c r="AI62" s="170"/>
      <c r="AJ62" s="170"/>
      <c r="AK62" s="170"/>
      <c r="AL62" s="170">
        <v>8</v>
      </c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2259500</v>
      </c>
      <c r="AV62" s="23">
        <f t="shared" si="6"/>
        <v>2275000</v>
      </c>
      <c r="AW62" s="24" t="str">
        <f t="shared" si="7"/>
        <v>Credit is within Limit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4"/>
      <c r="AZ62" s="170"/>
    </row>
    <row r="63" spans="1:52" x14ac:dyDescent="0.25">
      <c r="A63" s="21">
        <v>55</v>
      </c>
      <c r="B63" s="124" t="s">
        <v>27</v>
      </c>
      <c r="C63" s="124" t="s">
        <v>1235</v>
      </c>
      <c r="D63" s="124"/>
      <c r="E63" s="124" t="s">
        <v>1250</v>
      </c>
      <c r="F63" s="124" t="s">
        <v>753</v>
      </c>
      <c r="G63" s="195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4"/>
      <c r="AZ63" s="170"/>
    </row>
    <row r="64" spans="1:52" x14ac:dyDescent="0.25">
      <c r="A64" s="21">
        <v>56</v>
      </c>
      <c r="B64" s="124" t="s">
        <v>27</v>
      </c>
      <c r="C64" s="124" t="s">
        <v>1236</v>
      </c>
      <c r="D64" s="124"/>
      <c r="E64" s="124" t="s">
        <v>1251</v>
      </c>
      <c r="F64" s="124" t="s">
        <v>753</v>
      </c>
      <c r="G64" s="195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9"/>
      <c r="AG64" s="170"/>
      <c r="AH64" s="170"/>
      <c r="AI64" s="170"/>
      <c r="AJ64" s="170"/>
      <c r="AK64" s="170"/>
      <c r="AL64" s="170"/>
      <c r="AM64" s="170"/>
      <c r="AN64" s="170"/>
      <c r="AO64" s="170"/>
      <c r="AP64" s="170"/>
      <c r="AQ64" s="170"/>
      <c r="AR64" s="170"/>
      <c r="AS64" s="170"/>
      <c r="AT64" s="17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4"/>
      <c r="AZ64" s="170"/>
    </row>
    <row r="65" spans="1:52" x14ac:dyDescent="0.25">
      <c r="A65" s="21">
        <v>57</v>
      </c>
      <c r="B65" s="124" t="s">
        <v>27</v>
      </c>
      <c r="C65" s="124" t="s">
        <v>1237</v>
      </c>
      <c r="D65" s="124"/>
      <c r="E65" s="124" t="s">
        <v>1252</v>
      </c>
      <c r="F65" s="124" t="s">
        <v>753</v>
      </c>
      <c r="G65" s="195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9"/>
      <c r="AG65" s="170"/>
      <c r="AH65" s="170"/>
      <c r="AI65" s="170"/>
      <c r="AJ65" s="170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2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4"/>
      <c r="AZ65" s="170"/>
    </row>
    <row r="66" spans="1:52" x14ac:dyDescent="0.25">
      <c r="A66" s="21">
        <v>58</v>
      </c>
      <c r="B66" s="124" t="s">
        <v>27</v>
      </c>
      <c r="C66" s="124" t="s">
        <v>1238</v>
      </c>
      <c r="D66" s="124"/>
      <c r="E66" s="124" t="s">
        <v>1253</v>
      </c>
      <c r="F66" s="124" t="s">
        <v>61</v>
      </c>
      <c r="G66" s="195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9"/>
      <c r="AG66" s="170"/>
      <c r="AH66" s="170"/>
      <c r="AI66" s="170"/>
      <c r="AJ66" s="170"/>
      <c r="AK66" s="170"/>
      <c r="AL66" s="170"/>
      <c r="AM66" s="170"/>
      <c r="AN66" s="170"/>
      <c r="AO66" s="170"/>
      <c r="AP66" s="170"/>
      <c r="AQ66" s="170"/>
      <c r="AR66" s="170"/>
      <c r="AS66" s="170"/>
      <c r="AT66" s="17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2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4"/>
      <c r="AZ66" s="170"/>
    </row>
    <row r="67" spans="1:52" x14ac:dyDescent="0.25">
      <c r="A67" s="21">
        <v>59</v>
      </c>
      <c r="B67" s="124" t="s">
        <v>27</v>
      </c>
      <c r="C67" s="124" t="s">
        <v>1239</v>
      </c>
      <c r="D67" s="124"/>
      <c r="E67" s="124" t="s">
        <v>1254</v>
      </c>
      <c r="F67" s="124" t="s">
        <v>61</v>
      </c>
      <c r="G67" s="195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9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2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4"/>
      <c r="AZ67" s="170"/>
    </row>
    <row r="68" spans="1:52" x14ac:dyDescent="0.25">
      <c r="A68" s="21">
        <v>60</v>
      </c>
      <c r="B68" s="124" t="s">
        <v>27</v>
      </c>
      <c r="C68" s="124" t="s">
        <v>1240</v>
      </c>
      <c r="D68" s="124"/>
      <c r="E68" s="124" t="s">
        <v>1255</v>
      </c>
      <c r="F68" s="124" t="s">
        <v>753</v>
      </c>
      <c r="G68" s="195">
        <f t="shared" si="4"/>
        <v>10</v>
      </c>
      <c r="H68" s="29"/>
      <c r="I68" s="29"/>
      <c r="J68" s="29"/>
      <c r="K68" s="29">
        <v>1</v>
      </c>
      <c r="L68" s="29"/>
      <c r="M68" s="29"/>
      <c r="N68" s="29">
        <v>2</v>
      </c>
      <c r="O68" s="29">
        <v>1</v>
      </c>
      <c r="P68" s="29"/>
      <c r="Q68" s="29"/>
      <c r="R68" s="29"/>
      <c r="S68" s="29"/>
      <c r="T68" s="29"/>
      <c r="U68" s="29"/>
      <c r="V68" s="29">
        <v>5</v>
      </c>
      <c r="W68" s="29"/>
      <c r="X68" s="29">
        <v>1</v>
      </c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1186000</v>
      </c>
      <c r="AE68" s="23">
        <f t="shared" si="5"/>
        <v>2</v>
      </c>
      <c r="AF68" s="169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>
        <v>2</v>
      </c>
      <c r="AQ68" s="170"/>
      <c r="AR68" s="170"/>
      <c r="AS68" s="170"/>
      <c r="AT68" s="17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210000</v>
      </c>
      <c r="AV68" s="23">
        <f t="shared" si="6"/>
        <v>415100</v>
      </c>
      <c r="AW68" s="24" t="str">
        <f t="shared" si="7"/>
        <v>Credit is within Limit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4"/>
      <c r="AZ68" s="170"/>
    </row>
    <row r="69" spans="1:52" x14ac:dyDescent="0.25">
      <c r="A69" s="21">
        <v>61</v>
      </c>
      <c r="B69" s="124" t="s">
        <v>27</v>
      </c>
      <c r="C69" s="124" t="s">
        <v>260</v>
      </c>
      <c r="D69" s="124"/>
      <c r="E69" s="124" t="s">
        <v>1256</v>
      </c>
      <c r="F69" s="124" t="s">
        <v>753</v>
      </c>
      <c r="G69" s="195">
        <f t="shared" si="4"/>
        <v>10</v>
      </c>
      <c r="H69" s="29"/>
      <c r="I69" s="29"/>
      <c r="J69" s="29"/>
      <c r="K69" s="29">
        <v>1</v>
      </c>
      <c r="L69" s="29"/>
      <c r="M69" s="29"/>
      <c r="N69" s="29">
        <v>2</v>
      </c>
      <c r="O69" s="29">
        <v>1</v>
      </c>
      <c r="P69" s="29"/>
      <c r="Q69" s="29"/>
      <c r="R69" s="29"/>
      <c r="S69" s="29"/>
      <c r="T69" s="29"/>
      <c r="U69" s="29"/>
      <c r="V69" s="29">
        <v>4</v>
      </c>
      <c r="W69" s="29">
        <v>1</v>
      </c>
      <c r="X69" s="29">
        <v>1</v>
      </c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1186000</v>
      </c>
      <c r="AE69" s="23">
        <f t="shared" si="5"/>
        <v>2</v>
      </c>
      <c r="AF69" s="169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>
        <v>2</v>
      </c>
      <c r="AQ69" s="170"/>
      <c r="AR69" s="170"/>
      <c r="AS69" s="170"/>
      <c r="AT69" s="17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210000</v>
      </c>
      <c r="AV69" s="23">
        <f t="shared" si="6"/>
        <v>415100</v>
      </c>
      <c r="AW69" s="24" t="str">
        <f t="shared" si="7"/>
        <v>Credit is within Limit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4"/>
      <c r="AZ69" s="170"/>
    </row>
    <row r="70" spans="1:52" x14ac:dyDescent="0.25">
      <c r="A70" s="21">
        <v>62</v>
      </c>
      <c r="B70" s="124" t="s">
        <v>27</v>
      </c>
      <c r="C70" s="124" t="s">
        <v>259</v>
      </c>
      <c r="D70" s="124"/>
      <c r="E70" s="124" t="s">
        <v>1257</v>
      </c>
      <c r="F70" s="124" t="s">
        <v>753</v>
      </c>
      <c r="G70" s="195">
        <f t="shared" si="4"/>
        <v>38</v>
      </c>
      <c r="H70" s="29"/>
      <c r="I70" s="29"/>
      <c r="J70" s="29">
        <v>1</v>
      </c>
      <c r="K70" s="29">
        <v>4</v>
      </c>
      <c r="L70" s="29"/>
      <c r="M70" s="29"/>
      <c r="N70" s="29">
        <v>10</v>
      </c>
      <c r="O70" s="29">
        <v>5</v>
      </c>
      <c r="P70" s="29"/>
      <c r="Q70" s="29"/>
      <c r="R70" s="29"/>
      <c r="S70" s="29"/>
      <c r="T70" s="29"/>
      <c r="U70" s="29"/>
      <c r="V70" s="29">
        <v>15</v>
      </c>
      <c r="W70" s="29"/>
      <c r="X70" s="29">
        <v>3</v>
      </c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4645500</v>
      </c>
      <c r="AE70" s="23">
        <f t="shared" si="5"/>
        <v>12</v>
      </c>
      <c r="AF70" s="169"/>
      <c r="AG70" s="170"/>
      <c r="AH70" s="170"/>
      <c r="AI70" s="170"/>
      <c r="AJ70" s="170"/>
      <c r="AK70" s="170"/>
      <c r="AL70" s="170">
        <v>1</v>
      </c>
      <c r="AM70" s="170">
        <v>1</v>
      </c>
      <c r="AN70" s="170"/>
      <c r="AO70" s="170"/>
      <c r="AP70" s="170">
        <v>10</v>
      </c>
      <c r="AQ70" s="170"/>
      <c r="AR70" s="170"/>
      <c r="AS70" s="170"/>
      <c r="AT70" s="17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1355000</v>
      </c>
      <c r="AV70" s="23">
        <f t="shared" si="6"/>
        <v>1625925</v>
      </c>
      <c r="AW70" s="24" t="str">
        <f t="shared" si="7"/>
        <v>Credit is within Limit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4"/>
      <c r="AZ70" s="170"/>
    </row>
    <row r="71" spans="1:52" x14ac:dyDescent="0.25">
      <c r="A71" s="21">
        <v>63</v>
      </c>
      <c r="B71" s="124" t="s">
        <v>27</v>
      </c>
      <c r="C71" s="124" t="s">
        <v>1241</v>
      </c>
      <c r="D71" s="124"/>
      <c r="E71" s="124" t="s">
        <v>1258</v>
      </c>
      <c r="F71" s="124" t="s">
        <v>61</v>
      </c>
      <c r="G71" s="195">
        <f t="shared" si="4"/>
        <v>30</v>
      </c>
      <c r="H71" s="29"/>
      <c r="I71" s="29"/>
      <c r="J71" s="29">
        <v>5</v>
      </c>
      <c r="K71" s="29">
        <v>5</v>
      </c>
      <c r="L71" s="29"/>
      <c r="M71" s="29"/>
      <c r="N71" s="29">
        <v>4</v>
      </c>
      <c r="O71" s="29">
        <v>3</v>
      </c>
      <c r="P71" s="29"/>
      <c r="Q71" s="29"/>
      <c r="R71" s="29"/>
      <c r="S71" s="29"/>
      <c r="T71" s="29"/>
      <c r="U71" s="29"/>
      <c r="V71" s="29">
        <v>5</v>
      </c>
      <c r="W71" s="29">
        <v>1</v>
      </c>
      <c r="X71" s="29">
        <v>3</v>
      </c>
      <c r="Y71" s="29">
        <v>4</v>
      </c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4286000</v>
      </c>
      <c r="AE71" s="23">
        <f t="shared" si="5"/>
        <v>9.1</v>
      </c>
      <c r="AF71" s="169"/>
      <c r="AG71" s="170"/>
      <c r="AH71" s="170">
        <v>2</v>
      </c>
      <c r="AI71" s="170">
        <v>1.5</v>
      </c>
      <c r="AJ71" s="170"/>
      <c r="AK71" s="170"/>
      <c r="AL71" s="170">
        <v>2</v>
      </c>
      <c r="AM71" s="170">
        <v>2</v>
      </c>
      <c r="AN71" s="170"/>
      <c r="AO71" s="170"/>
      <c r="AP71" s="170">
        <v>1.6</v>
      </c>
      <c r="AQ71" s="170"/>
      <c r="AR71" s="170"/>
      <c r="AS71" s="170"/>
      <c r="AT71" s="17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1490500</v>
      </c>
      <c r="AV71" s="23">
        <f t="shared" si="6"/>
        <v>1500100</v>
      </c>
      <c r="AW71" s="24" t="str">
        <f t="shared" si="7"/>
        <v>Credit is within Limit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4"/>
      <c r="AZ71" s="170"/>
    </row>
    <row r="72" spans="1:52" x14ac:dyDescent="0.25">
      <c r="A72" s="21">
        <v>64</v>
      </c>
      <c r="B72" s="124" t="s">
        <v>27</v>
      </c>
      <c r="C72" s="124" t="s">
        <v>1242</v>
      </c>
      <c r="D72" s="124"/>
      <c r="E72" s="124" t="s">
        <v>1259</v>
      </c>
      <c r="F72" s="124" t="s">
        <v>753</v>
      </c>
      <c r="G72" s="195">
        <f t="shared" si="4"/>
        <v>40</v>
      </c>
      <c r="H72" s="29"/>
      <c r="I72" s="29"/>
      <c r="J72" s="29">
        <v>3</v>
      </c>
      <c r="K72" s="29">
        <v>3</v>
      </c>
      <c r="L72" s="29"/>
      <c r="M72" s="29"/>
      <c r="N72" s="29">
        <v>10</v>
      </c>
      <c r="O72" s="29">
        <v>3</v>
      </c>
      <c r="P72" s="29"/>
      <c r="Q72" s="29"/>
      <c r="R72" s="29"/>
      <c r="S72" s="29"/>
      <c r="T72" s="29"/>
      <c r="U72" s="29"/>
      <c r="V72" s="29">
        <v>5</v>
      </c>
      <c r="W72" s="29">
        <v>1</v>
      </c>
      <c r="X72" s="29">
        <v>5</v>
      </c>
      <c r="Y72" s="29">
        <v>10</v>
      </c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4971000</v>
      </c>
      <c r="AE72" s="23">
        <f t="shared" si="5"/>
        <v>10.9</v>
      </c>
      <c r="AF72" s="169"/>
      <c r="AG72" s="170"/>
      <c r="AH72" s="170">
        <v>2</v>
      </c>
      <c r="AI72" s="170">
        <v>2</v>
      </c>
      <c r="AJ72" s="170"/>
      <c r="AK72" s="170"/>
      <c r="AL72" s="170">
        <v>2</v>
      </c>
      <c r="AM72" s="170">
        <v>2</v>
      </c>
      <c r="AN72" s="170"/>
      <c r="AO72" s="170"/>
      <c r="AP72" s="170">
        <v>2.9</v>
      </c>
      <c r="AQ72" s="170"/>
      <c r="AR72" s="170"/>
      <c r="AS72" s="170"/>
      <c r="AT72" s="17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1738500</v>
      </c>
      <c r="AV72" s="23">
        <f t="shared" si="6"/>
        <v>1739850</v>
      </c>
      <c r="AW72" s="24" t="str">
        <f t="shared" si="7"/>
        <v>Credit is within Limit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4"/>
      <c r="AZ72" s="170"/>
    </row>
    <row r="73" spans="1:52" x14ac:dyDescent="0.25">
      <c r="A73" s="21">
        <v>65</v>
      </c>
      <c r="B73" s="124" t="s">
        <v>27</v>
      </c>
      <c r="C73" s="124" t="s">
        <v>1243</v>
      </c>
      <c r="D73" s="124"/>
      <c r="E73" s="124" t="s">
        <v>1260</v>
      </c>
      <c r="F73" s="124" t="s">
        <v>753</v>
      </c>
      <c r="G73" s="195">
        <f t="shared" si="4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4" si="8">SUM(AF73:AT73)</f>
        <v>0</v>
      </c>
      <c r="AF73" s="169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9">AC73*0.35</f>
        <v>0</v>
      </c>
      <c r="AW73" s="24" t="str">
        <f t="shared" ref="AW73:AW104" si="10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4"/>
      <c r="AZ73" s="170"/>
    </row>
    <row r="74" spans="1:52" x14ac:dyDescent="0.25">
      <c r="A74" s="21">
        <v>66</v>
      </c>
      <c r="B74" s="124" t="s">
        <v>27</v>
      </c>
      <c r="C74" s="124" t="s">
        <v>1012</v>
      </c>
      <c r="D74" s="124"/>
      <c r="E74" s="124" t="s">
        <v>1261</v>
      </c>
      <c r="F74" s="124" t="s">
        <v>753</v>
      </c>
      <c r="G74" s="195">
        <f t="shared" si="4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9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9"/>
        <v>0</v>
      </c>
      <c r="AW74" s="24" t="str">
        <f t="shared" si="10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4"/>
      <c r="AZ74" s="170"/>
    </row>
    <row r="75" spans="1:52" x14ac:dyDescent="0.25">
      <c r="A75" s="21">
        <v>67</v>
      </c>
      <c r="B75" s="124" t="s">
        <v>27</v>
      </c>
      <c r="C75" s="124" t="s">
        <v>243</v>
      </c>
      <c r="D75" s="124"/>
      <c r="E75" s="124" t="s">
        <v>244</v>
      </c>
      <c r="F75" s="124" t="s">
        <v>752</v>
      </c>
      <c r="G75" s="195">
        <f t="shared" si="4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9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9"/>
        <v>0</v>
      </c>
      <c r="AW75" s="24" t="str">
        <f t="shared" si="10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4"/>
      <c r="AZ75" s="170"/>
    </row>
    <row r="76" spans="1:52" x14ac:dyDescent="0.25">
      <c r="A76" s="21">
        <v>68</v>
      </c>
      <c r="B76" s="124" t="s">
        <v>27</v>
      </c>
      <c r="C76" s="124" t="s">
        <v>1048</v>
      </c>
      <c r="D76" s="124"/>
      <c r="E76" s="124" t="s">
        <v>1262</v>
      </c>
      <c r="F76" s="124" t="s">
        <v>753</v>
      </c>
      <c r="G76" s="195">
        <f t="shared" si="4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9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9"/>
        <v>0</v>
      </c>
      <c r="AW76" s="24" t="str">
        <f t="shared" si="10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4"/>
      <c r="AZ76" s="170"/>
    </row>
    <row r="77" spans="1:52" x14ac:dyDescent="0.25">
      <c r="A77" s="21">
        <v>69</v>
      </c>
      <c r="B77" s="124" t="s">
        <v>27</v>
      </c>
      <c r="C77" s="124" t="s">
        <v>1002</v>
      </c>
      <c r="D77" s="124"/>
      <c r="E77" s="124" t="s">
        <v>1003</v>
      </c>
      <c r="F77" s="124" t="s">
        <v>753</v>
      </c>
      <c r="G77" s="195">
        <f t="shared" si="4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9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9"/>
        <v>0</v>
      </c>
      <c r="AW77" s="24" t="str">
        <f t="shared" si="10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4"/>
      <c r="AZ77" s="170"/>
    </row>
    <row r="78" spans="1:52" x14ac:dyDescent="0.25">
      <c r="A78" s="21">
        <v>70</v>
      </c>
      <c r="B78" s="124" t="s">
        <v>27</v>
      </c>
      <c r="C78" s="124" t="s">
        <v>1000</v>
      </c>
      <c r="D78" s="124"/>
      <c r="E78" s="124" t="s">
        <v>1001</v>
      </c>
      <c r="F78" s="124" t="s">
        <v>753</v>
      </c>
      <c r="G78" s="195">
        <f t="shared" si="4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9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9"/>
        <v>0</v>
      </c>
      <c r="AW78" s="24" t="str">
        <f t="shared" si="10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4"/>
      <c r="AZ78" s="170"/>
    </row>
    <row r="79" spans="1:52" x14ac:dyDescent="0.25">
      <c r="A79" s="21">
        <v>71</v>
      </c>
      <c r="B79" s="124" t="s">
        <v>27</v>
      </c>
      <c r="C79" s="124" t="s">
        <v>1006</v>
      </c>
      <c r="D79" s="124"/>
      <c r="E79" s="124" t="s">
        <v>1007</v>
      </c>
      <c r="F79" s="124" t="s">
        <v>753</v>
      </c>
      <c r="G79" s="195">
        <f t="shared" si="4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9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9"/>
        <v>0</v>
      </c>
      <c r="AW79" s="24" t="str">
        <f t="shared" si="10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4"/>
      <c r="AZ79" s="170"/>
    </row>
    <row r="80" spans="1:52" x14ac:dyDescent="0.25">
      <c r="A80" s="21">
        <v>72</v>
      </c>
      <c r="B80" s="124" t="s">
        <v>27</v>
      </c>
      <c r="C80" s="124" t="s">
        <v>1244</v>
      </c>
      <c r="D80" s="124"/>
      <c r="E80" s="124" t="s">
        <v>1263</v>
      </c>
      <c r="F80" s="124" t="s">
        <v>753</v>
      </c>
      <c r="G80" s="195">
        <f t="shared" si="4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9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9"/>
        <v>0</v>
      </c>
      <c r="AW80" s="24" t="str">
        <f t="shared" si="10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4"/>
      <c r="AZ80" s="170"/>
    </row>
    <row r="81" spans="1:52" x14ac:dyDescent="0.25">
      <c r="A81" s="21">
        <v>73</v>
      </c>
      <c r="B81" s="124" t="s">
        <v>27</v>
      </c>
      <c r="C81" s="124" t="s">
        <v>1245</v>
      </c>
      <c r="D81" s="124"/>
      <c r="E81" s="124" t="s">
        <v>1264</v>
      </c>
      <c r="F81" s="124" t="s">
        <v>753</v>
      </c>
      <c r="G81" s="195">
        <f t="shared" si="4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9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9"/>
        <v>0</v>
      </c>
      <c r="AW81" s="24" t="str">
        <f t="shared" si="10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4"/>
      <c r="AZ81" s="170"/>
    </row>
    <row r="82" spans="1:52" x14ac:dyDescent="0.25">
      <c r="A82" s="21">
        <v>74</v>
      </c>
      <c r="B82" s="124" t="s">
        <v>27</v>
      </c>
      <c r="C82" s="124" t="s">
        <v>211</v>
      </c>
      <c r="D82" s="124"/>
      <c r="E82" s="124" t="s">
        <v>1265</v>
      </c>
      <c r="F82" s="124" t="s">
        <v>753</v>
      </c>
      <c r="G82" s="195">
        <f t="shared" si="4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9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0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4"/>
      <c r="AZ82" s="170"/>
    </row>
    <row r="83" spans="1:52" x14ac:dyDescent="0.25">
      <c r="A83" s="21">
        <v>75</v>
      </c>
      <c r="B83" s="124" t="s">
        <v>27</v>
      </c>
      <c r="C83" s="124" t="s">
        <v>1246</v>
      </c>
      <c r="D83" s="124"/>
      <c r="E83" s="124" t="s">
        <v>1266</v>
      </c>
      <c r="F83" s="124" t="s">
        <v>753</v>
      </c>
      <c r="G83" s="195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9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4"/>
      <c r="AZ83" s="170"/>
    </row>
    <row r="84" spans="1:52" x14ac:dyDescent="0.25">
      <c r="A84" s="21">
        <v>76</v>
      </c>
      <c r="B84" s="124" t="s">
        <v>27</v>
      </c>
      <c r="C84" s="124" t="s">
        <v>1247</v>
      </c>
      <c r="D84" s="124"/>
      <c r="E84" s="124" t="s">
        <v>1267</v>
      </c>
      <c r="F84" s="124" t="s">
        <v>753</v>
      </c>
      <c r="G84" s="195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9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4"/>
      <c r="AZ84" s="170"/>
    </row>
    <row r="85" spans="1:52" x14ac:dyDescent="0.25">
      <c r="A85" s="21">
        <v>77</v>
      </c>
      <c r="B85" s="124" t="s">
        <v>27</v>
      </c>
      <c r="C85" s="124" t="s">
        <v>1248</v>
      </c>
      <c r="D85" s="124"/>
      <c r="E85" s="124" t="s">
        <v>1268</v>
      </c>
      <c r="F85" s="124" t="s">
        <v>753</v>
      </c>
      <c r="G85" s="195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9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4"/>
      <c r="AZ85" s="170"/>
    </row>
    <row r="86" spans="1:52" x14ac:dyDescent="0.25">
      <c r="A86" s="21">
        <v>78</v>
      </c>
      <c r="B86" s="124" t="s">
        <v>27</v>
      </c>
      <c r="C86" s="124" t="s">
        <v>993</v>
      </c>
      <c r="D86" s="124"/>
      <c r="E86" s="124" t="s">
        <v>994</v>
      </c>
      <c r="F86" s="124" t="s">
        <v>753</v>
      </c>
      <c r="G86" s="195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9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4"/>
      <c r="AZ86" s="170"/>
    </row>
    <row r="87" spans="1:52" x14ac:dyDescent="0.25">
      <c r="A87" s="21">
        <v>79</v>
      </c>
      <c r="B87" s="124" t="s">
        <v>27</v>
      </c>
      <c r="C87" s="124" t="s">
        <v>197</v>
      </c>
      <c r="D87" s="124"/>
      <c r="E87" s="124" t="s">
        <v>198</v>
      </c>
      <c r="F87" s="124" t="s">
        <v>753</v>
      </c>
      <c r="G87" s="195">
        <f t="shared" si="4"/>
        <v>15</v>
      </c>
      <c r="H87" s="29"/>
      <c r="I87" s="29"/>
      <c r="J87" s="29">
        <v>0.5</v>
      </c>
      <c r="K87" s="29">
        <v>1</v>
      </c>
      <c r="L87" s="29"/>
      <c r="M87" s="29">
        <v>0.5</v>
      </c>
      <c r="N87" s="29">
        <v>3</v>
      </c>
      <c r="O87" s="29">
        <v>2</v>
      </c>
      <c r="P87" s="29"/>
      <c r="Q87" s="29"/>
      <c r="R87" s="29"/>
      <c r="S87" s="29"/>
      <c r="T87" s="29"/>
      <c r="U87" s="29"/>
      <c r="V87" s="29">
        <v>6</v>
      </c>
      <c r="W87" s="29"/>
      <c r="X87" s="29">
        <v>2</v>
      </c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1899750</v>
      </c>
      <c r="AE87" s="23">
        <f t="shared" si="8"/>
        <v>0</v>
      </c>
      <c r="AF87" s="169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664912.5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4"/>
      <c r="AZ87" s="170"/>
    </row>
    <row r="88" spans="1:52" x14ac:dyDescent="0.25">
      <c r="A88" s="21">
        <v>80</v>
      </c>
      <c r="B88" s="124" t="s">
        <v>27</v>
      </c>
      <c r="C88" s="124" t="s">
        <v>1004</v>
      </c>
      <c r="D88" s="124"/>
      <c r="E88" s="124" t="s">
        <v>1005</v>
      </c>
      <c r="F88" s="124" t="s">
        <v>752</v>
      </c>
      <c r="G88" s="195">
        <f t="shared" si="4"/>
        <v>20</v>
      </c>
      <c r="H88" s="29"/>
      <c r="I88" s="29"/>
      <c r="J88" s="29"/>
      <c r="K88" s="29">
        <v>2</v>
      </c>
      <c r="L88" s="29"/>
      <c r="M88" s="29"/>
      <c r="N88" s="29">
        <v>5</v>
      </c>
      <c r="O88" s="29">
        <v>2</v>
      </c>
      <c r="P88" s="29"/>
      <c r="Q88" s="29"/>
      <c r="R88" s="29"/>
      <c r="S88" s="29"/>
      <c r="T88" s="29"/>
      <c r="U88" s="29"/>
      <c r="V88" s="29">
        <v>9</v>
      </c>
      <c r="W88" s="29"/>
      <c r="X88" s="29">
        <v>2</v>
      </c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2350500</v>
      </c>
      <c r="AE88" s="23">
        <f t="shared" si="8"/>
        <v>5</v>
      </c>
      <c r="AF88" s="169"/>
      <c r="AG88" s="170"/>
      <c r="AH88" s="170"/>
      <c r="AI88" s="170"/>
      <c r="AJ88" s="170"/>
      <c r="AK88" s="170"/>
      <c r="AL88" s="170"/>
      <c r="AM88" s="170">
        <v>1</v>
      </c>
      <c r="AN88" s="170"/>
      <c r="AO88" s="170"/>
      <c r="AP88" s="170">
        <v>4</v>
      </c>
      <c r="AQ88" s="170"/>
      <c r="AR88" s="170"/>
      <c r="AS88" s="170"/>
      <c r="AT88" s="17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572500</v>
      </c>
      <c r="AV88" s="23">
        <f t="shared" si="9"/>
        <v>822675</v>
      </c>
      <c r="AW88" s="24" t="str">
        <f t="shared" si="10"/>
        <v>Credit is within Limit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4"/>
      <c r="AZ88" s="170"/>
    </row>
    <row r="89" spans="1:52" x14ac:dyDescent="0.25">
      <c r="A89" s="21">
        <v>81</v>
      </c>
      <c r="B89" s="124" t="s">
        <v>27</v>
      </c>
      <c r="C89" s="124" t="s">
        <v>990</v>
      </c>
      <c r="D89" s="124"/>
      <c r="E89" s="124" t="s">
        <v>174</v>
      </c>
      <c r="F89" s="124" t="s">
        <v>752</v>
      </c>
      <c r="G89" s="195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9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4"/>
      <c r="AZ89" s="170"/>
    </row>
    <row r="90" spans="1:52" x14ac:dyDescent="0.25">
      <c r="A90" s="21">
        <v>82</v>
      </c>
      <c r="B90" s="124" t="s">
        <v>27</v>
      </c>
      <c r="C90" s="124" t="s">
        <v>163</v>
      </c>
      <c r="D90" s="124"/>
      <c r="E90" s="124" t="s">
        <v>164</v>
      </c>
      <c r="F90" s="124" t="s">
        <v>752</v>
      </c>
      <c r="G90" s="195">
        <f t="shared" si="4"/>
        <v>46</v>
      </c>
      <c r="H90" s="29"/>
      <c r="I90" s="29"/>
      <c r="J90" s="29">
        <v>2</v>
      </c>
      <c r="K90" s="29">
        <v>7</v>
      </c>
      <c r="L90" s="29"/>
      <c r="M90" s="29"/>
      <c r="N90" s="29">
        <v>8</v>
      </c>
      <c r="O90" s="29">
        <v>5</v>
      </c>
      <c r="P90" s="29"/>
      <c r="Q90" s="29"/>
      <c r="R90" s="29"/>
      <c r="S90" s="29"/>
      <c r="T90" s="29"/>
      <c r="U90" s="29"/>
      <c r="V90" s="29">
        <v>16</v>
      </c>
      <c r="W90" s="29">
        <v>1</v>
      </c>
      <c r="X90" s="29">
        <v>7</v>
      </c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5979000</v>
      </c>
      <c r="AE90" s="23">
        <f t="shared" si="8"/>
        <v>19</v>
      </c>
      <c r="AF90" s="169"/>
      <c r="AG90" s="170"/>
      <c r="AH90" s="170"/>
      <c r="AI90" s="170"/>
      <c r="AJ90" s="170"/>
      <c r="AK90" s="170"/>
      <c r="AL90" s="170">
        <v>1</v>
      </c>
      <c r="AM90" s="170">
        <v>1</v>
      </c>
      <c r="AN90" s="170"/>
      <c r="AO90" s="170"/>
      <c r="AP90" s="170">
        <v>17</v>
      </c>
      <c r="AQ90" s="170"/>
      <c r="AR90" s="170"/>
      <c r="AS90" s="170"/>
      <c r="AT90" s="17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2090000</v>
      </c>
      <c r="AV90" s="23">
        <f t="shared" si="9"/>
        <v>2092649.9999999998</v>
      </c>
      <c r="AW90" s="24" t="str">
        <f t="shared" si="10"/>
        <v>Credit is within Limit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4"/>
      <c r="AZ90" s="170"/>
    </row>
    <row r="91" spans="1:52" x14ac:dyDescent="0.25">
      <c r="A91" s="21">
        <v>83</v>
      </c>
      <c r="B91" s="124" t="s">
        <v>27</v>
      </c>
      <c r="C91" s="124" t="s">
        <v>303</v>
      </c>
      <c r="D91" s="124"/>
      <c r="E91" s="124" t="s">
        <v>304</v>
      </c>
      <c r="F91" s="124" t="s">
        <v>753</v>
      </c>
      <c r="G91" s="195">
        <f t="shared" si="4"/>
        <v>40</v>
      </c>
      <c r="H91" s="29"/>
      <c r="I91" s="29"/>
      <c r="J91" s="29">
        <v>3</v>
      </c>
      <c r="K91" s="29">
        <v>3</v>
      </c>
      <c r="L91" s="29"/>
      <c r="M91" s="29"/>
      <c r="N91" s="29">
        <v>10</v>
      </c>
      <c r="O91" s="29">
        <v>3</v>
      </c>
      <c r="P91" s="29"/>
      <c r="Q91" s="29"/>
      <c r="R91" s="29"/>
      <c r="S91" s="29"/>
      <c r="T91" s="29"/>
      <c r="U91" s="29"/>
      <c r="V91" s="29">
        <v>5</v>
      </c>
      <c r="W91" s="29">
        <v>1</v>
      </c>
      <c r="X91" s="29">
        <v>5</v>
      </c>
      <c r="Y91" s="29">
        <v>10</v>
      </c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4971000</v>
      </c>
      <c r="AE91" s="23">
        <f t="shared" si="8"/>
        <v>10.9</v>
      </c>
      <c r="AF91" s="169"/>
      <c r="AG91" s="170"/>
      <c r="AH91" s="170">
        <v>2</v>
      </c>
      <c r="AI91" s="170">
        <v>2</v>
      </c>
      <c r="AJ91" s="170"/>
      <c r="AK91" s="170"/>
      <c r="AL91" s="170">
        <v>2</v>
      </c>
      <c r="AM91" s="170">
        <v>2</v>
      </c>
      <c r="AN91" s="170"/>
      <c r="AO91" s="170"/>
      <c r="AP91" s="170">
        <v>2.9</v>
      </c>
      <c r="AQ91" s="170"/>
      <c r="AR91" s="170"/>
      <c r="AS91" s="170"/>
      <c r="AT91" s="170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1738500</v>
      </c>
      <c r="AV91" s="23">
        <f t="shared" si="9"/>
        <v>1739850</v>
      </c>
      <c r="AW91" s="24" t="str">
        <f t="shared" si="10"/>
        <v>Credit is within Limit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4"/>
      <c r="AZ91" s="170"/>
    </row>
    <row r="92" spans="1:52" x14ac:dyDescent="0.25">
      <c r="A92" s="21">
        <v>84</v>
      </c>
      <c r="B92" s="124" t="s">
        <v>27</v>
      </c>
      <c r="C92" s="124" t="s">
        <v>996</v>
      </c>
      <c r="D92" s="124"/>
      <c r="E92" s="124" t="s">
        <v>997</v>
      </c>
      <c r="F92" s="124" t="s">
        <v>752</v>
      </c>
      <c r="G92" s="195">
        <f t="shared" si="4"/>
        <v>35</v>
      </c>
      <c r="H92" s="29"/>
      <c r="I92" s="29"/>
      <c r="J92" s="29">
        <v>5</v>
      </c>
      <c r="K92" s="29">
        <v>3</v>
      </c>
      <c r="L92" s="29"/>
      <c r="M92" s="29"/>
      <c r="N92" s="29">
        <v>5</v>
      </c>
      <c r="O92" s="29">
        <v>3</v>
      </c>
      <c r="P92" s="29"/>
      <c r="Q92" s="29"/>
      <c r="R92" s="29"/>
      <c r="S92" s="29"/>
      <c r="T92" s="29"/>
      <c r="U92" s="29"/>
      <c r="V92" s="29">
        <v>10</v>
      </c>
      <c r="W92" s="29">
        <v>1</v>
      </c>
      <c r="X92" s="29">
        <v>3</v>
      </c>
      <c r="Y92" s="29">
        <v>5</v>
      </c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4694500</v>
      </c>
      <c r="AE92" s="23">
        <f t="shared" si="8"/>
        <v>9.5</v>
      </c>
      <c r="AF92" s="169"/>
      <c r="AG92" s="170"/>
      <c r="AH92" s="170">
        <v>2</v>
      </c>
      <c r="AI92" s="170">
        <v>1.5</v>
      </c>
      <c r="AJ92" s="170"/>
      <c r="AK92" s="170"/>
      <c r="AL92" s="170">
        <v>2</v>
      </c>
      <c r="AM92" s="170">
        <v>2</v>
      </c>
      <c r="AN92" s="170"/>
      <c r="AO92" s="170"/>
      <c r="AP92" s="170">
        <v>2</v>
      </c>
      <c r="AQ92" s="170"/>
      <c r="AR92" s="170"/>
      <c r="AS92" s="170"/>
      <c r="AT92" s="17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1532500</v>
      </c>
      <c r="AV92" s="23">
        <f t="shared" si="9"/>
        <v>1643075</v>
      </c>
      <c r="AW92" s="24" t="str">
        <f t="shared" si="10"/>
        <v>Credit is within Limit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4"/>
      <c r="AZ92" s="170"/>
    </row>
    <row r="93" spans="1:52" x14ac:dyDescent="0.25">
      <c r="A93" s="21">
        <v>85</v>
      </c>
      <c r="B93" s="124" t="s">
        <v>27</v>
      </c>
      <c r="C93" s="124" t="s">
        <v>988</v>
      </c>
      <c r="D93" s="124"/>
      <c r="E93" s="124" t="s">
        <v>989</v>
      </c>
      <c r="F93" s="124" t="s">
        <v>752</v>
      </c>
      <c r="G93" s="195">
        <f t="shared" si="4"/>
        <v>35</v>
      </c>
      <c r="H93" s="29"/>
      <c r="I93" s="29"/>
      <c r="J93" s="29">
        <v>5</v>
      </c>
      <c r="K93" s="29">
        <v>3</v>
      </c>
      <c r="L93" s="29"/>
      <c r="M93" s="29"/>
      <c r="N93" s="29">
        <v>5</v>
      </c>
      <c r="O93" s="29">
        <v>3</v>
      </c>
      <c r="P93" s="29"/>
      <c r="Q93" s="29"/>
      <c r="R93" s="29"/>
      <c r="S93" s="29"/>
      <c r="T93" s="29"/>
      <c r="U93" s="29"/>
      <c r="V93" s="29">
        <v>10</v>
      </c>
      <c r="W93" s="29">
        <v>1</v>
      </c>
      <c r="X93" s="29">
        <v>3</v>
      </c>
      <c r="Y93" s="29">
        <v>5</v>
      </c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4694500</v>
      </c>
      <c r="AE93" s="23">
        <f t="shared" si="8"/>
        <v>9.4</v>
      </c>
      <c r="AF93" s="169"/>
      <c r="AG93" s="170"/>
      <c r="AH93" s="170">
        <v>2</v>
      </c>
      <c r="AI93" s="170">
        <v>1.5</v>
      </c>
      <c r="AJ93" s="170"/>
      <c r="AK93" s="170"/>
      <c r="AL93" s="170">
        <v>2</v>
      </c>
      <c r="AM93" s="170">
        <v>2</v>
      </c>
      <c r="AN93" s="170"/>
      <c r="AO93" s="170"/>
      <c r="AP93" s="170">
        <v>1.9</v>
      </c>
      <c r="AQ93" s="170"/>
      <c r="AR93" s="170"/>
      <c r="AS93" s="170"/>
      <c r="AT93" s="170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1522000</v>
      </c>
      <c r="AV93" s="23">
        <f t="shared" si="9"/>
        <v>1643075</v>
      </c>
      <c r="AW93" s="24" t="str">
        <f t="shared" si="10"/>
        <v>Credit is within Limit</v>
      </c>
      <c r="AX93" s="24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74"/>
      <c r="AZ93" s="170"/>
    </row>
    <row r="94" spans="1:52" x14ac:dyDescent="0.25">
      <c r="A94" s="21">
        <v>86</v>
      </c>
      <c r="B94" s="124" t="s">
        <v>27</v>
      </c>
      <c r="C94" s="124" t="s">
        <v>301</v>
      </c>
      <c r="D94" s="124"/>
      <c r="E94" s="124" t="s">
        <v>302</v>
      </c>
      <c r="F94" s="124" t="s">
        <v>753</v>
      </c>
      <c r="G94" s="195">
        <f t="shared" si="4"/>
        <v>50</v>
      </c>
      <c r="H94" s="29"/>
      <c r="I94" s="29"/>
      <c r="J94" s="29">
        <v>5</v>
      </c>
      <c r="K94" s="29">
        <v>5</v>
      </c>
      <c r="L94" s="29"/>
      <c r="M94" s="29"/>
      <c r="N94" s="29">
        <v>10</v>
      </c>
      <c r="O94" s="29">
        <v>4</v>
      </c>
      <c r="P94" s="29"/>
      <c r="Q94" s="29"/>
      <c r="R94" s="29"/>
      <c r="S94" s="29"/>
      <c r="T94" s="29"/>
      <c r="U94" s="29"/>
      <c r="V94" s="29">
        <v>10</v>
      </c>
      <c r="W94" s="29">
        <v>2</v>
      </c>
      <c r="X94" s="29">
        <v>5</v>
      </c>
      <c r="Y94" s="29">
        <v>9</v>
      </c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6436000</v>
      </c>
      <c r="AE94" s="23">
        <f t="shared" si="8"/>
        <v>14.3</v>
      </c>
      <c r="AF94" s="169"/>
      <c r="AG94" s="170"/>
      <c r="AH94" s="170">
        <v>2.5</v>
      </c>
      <c r="AI94" s="170">
        <v>2.5</v>
      </c>
      <c r="AJ94" s="170"/>
      <c r="AK94" s="170"/>
      <c r="AL94" s="170">
        <v>2.5</v>
      </c>
      <c r="AM94" s="170">
        <v>2.5</v>
      </c>
      <c r="AN94" s="170"/>
      <c r="AO94" s="170"/>
      <c r="AP94" s="170">
        <v>4.3</v>
      </c>
      <c r="AQ94" s="170"/>
      <c r="AR94" s="170"/>
      <c r="AS94" s="170"/>
      <c r="AT94" s="17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2244000</v>
      </c>
      <c r="AV94" s="23">
        <f t="shared" si="9"/>
        <v>2252600</v>
      </c>
      <c r="AW94" s="24" t="str">
        <f t="shared" si="10"/>
        <v>Credit is within Limit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4"/>
      <c r="AZ94" s="170"/>
    </row>
    <row r="95" spans="1:52" x14ac:dyDescent="0.25">
      <c r="A95" s="21">
        <v>87</v>
      </c>
      <c r="B95" s="124" t="s">
        <v>27</v>
      </c>
      <c r="C95" s="124" t="s">
        <v>998</v>
      </c>
      <c r="D95" s="124"/>
      <c r="E95" s="124" t="s">
        <v>999</v>
      </c>
      <c r="F95" s="124" t="s">
        <v>752</v>
      </c>
      <c r="G95" s="195">
        <f t="shared" si="4"/>
        <v>40</v>
      </c>
      <c r="H95" s="197"/>
      <c r="I95" s="197"/>
      <c r="J95" s="197">
        <v>4</v>
      </c>
      <c r="K95" s="197">
        <v>3</v>
      </c>
      <c r="L95" s="197"/>
      <c r="M95" s="197"/>
      <c r="N95" s="197">
        <v>7</v>
      </c>
      <c r="O95" s="197">
        <v>3</v>
      </c>
      <c r="P95" s="197"/>
      <c r="Q95" s="72"/>
      <c r="R95" s="72"/>
      <c r="S95" s="72"/>
      <c r="T95" s="29"/>
      <c r="U95" s="72"/>
      <c r="V95" s="29">
        <v>10</v>
      </c>
      <c r="W95" s="197">
        <v>1</v>
      </c>
      <c r="X95" s="197">
        <v>5</v>
      </c>
      <c r="Y95" s="29">
        <v>7</v>
      </c>
      <c r="Z95" s="29"/>
      <c r="AA95" s="29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5153500</v>
      </c>
      <c r="AE95" s="23">
        <f t="shared" si="8"/>
        <v>11.5</v>
      </c>
      <c r="AF95" s="169"/>
      <c r="AG95" s="170"/>
      <c r="AH95" s="170">
        <v>2</v>
      </c>
      <c r="AI95" s="170">
        <v>2</v>
      </c>
      <c r="AJ95" s="170"/>
      <c r="AK95" s="170"/>
      <c r="AL95" s="170">
        <v>2</v>
      </c>
      <c r="AM95" s="170">
        <v>2</v>
      </c>
      <c r="AN95" s="170"/>
      <c r="AO95" s="170"/>
      <c r="AP95" s="170">
        <v>3.5</v>
      </c>
      <c r="AQ95" s="170"/>
      <c r="AR95" s="170"/>
      <c r="AS95" s="170"/>
      <c r="AT95" s="17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1801500</v>
      </c>
      <c r="AV95" s="23">
        <f t="shared" si="9"/>
        <v>1803725</v>
      </c>
      <c r="AW95" s="24" t="str">
        <f t="shared" si="10"/>
        <v>Credit is within Limit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4"/>
      <c r="AZ95" s="170"/>
    </row>
    <row r="96" spans="1:52" x14ac:dyDescent="0.25">
      <c r="A96" s="21">
        <v>88</v>
      </c>
      <c r="B96" s="124" t="s">
        <v>27</v>
      </c>
      <c r="C96" s="124" t="s">
        <v>1249</v>
      </c>
      <c r="D96" s="124"/>
      <c r="E96" s="124" t="s">
        <v>1269</v>
      </c>
      <c r="F96" s="124" t="s">
        <v>753</v>
      </c>
      <c r="G96" s="195">
        <f t="shared" si="4"/>
        <v>15</v>
      </c>
      <c r="H96" s="29"/>
      <c r="I96" s="29"/>
      <c r="J96" s="29">
        <v>2</v>
      </c>
      <c r="K96" s="29">
        <v>2</v>
      </c>
      <c r="L96" s="29"/>
      <c r="M96" s="29"/>
      <c r="N96" s="29">
        <v>3</v>
      </c>
      <c r="O96" s="29">
        <v>1.5</v>
      </c>
      <c r="P96" s="29"/>
      <c r="Q96" s="29"/>
      <c r="R96" s="29"/>
      <c r="S96" s="29"/>
      <c r="T96" s="29"/>
      <c r="U96" s="29"/>
      <c r="V96" s="29">
        <v>3</v>
      </c>
      <c r="W96" s="29">
        <v>0.5</v>
      </c>
      <c r="X96" s="29">
        <v>1</v>
      </c>
      <c r="Y96" s="29">
        <v>2</v>
      </c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2015000</v>
      </c>
      <c r="AE96" s="23">
        <f t="shared" si="8"/>
        <v>4.3</v>
      </c>
      <c r="AF96" s="169"/>
      <c r="AG96" s="170"/>
      <c r="AH96" s="170">
        <v>1</v>
      </c>
      <c r="AI96" s="170">
        <v>1</v>
      </c>
      <c r="AJ96" s="170"/>
      <c r="AK96" s="170"/>
      <c r="AL96" s="170">
        <v>1</v>
      </c>
      <c r="AM96" s="170"/>
      <c r="AN96" s="170"/>
      <c r="AO96" s="170"/>
      <c r="AP96" s="170">
        <v>1.3</v>
      </c>
      <c r="AQ96" s="170"/>
      <c r="AR96" s="170"/>
      <c r="AS96" s="170"/>
      <c r="AT96" s="170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701000</v>
      </c>
      <c r="AV96" s="23">
        <f t="shared" si="9"/>
        <v>705250</v>
      </c>
      <c r="AW96" s="24" t="str">
        <f t="shared" si="10"/>
        <v>Credit is within Limit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4"/>
      <c r="AZ96" s="170"/>
    </row>
    <row r="97" spans="1:52" x14ac:dyDescent="0.25">
      <c r="A97" s="21">
        <v>89</v>
      </c>
      <c r="B97" s="124" t="s">
        <v>27</v>
      </c>
      <c r="C97" s="124" t="s">
        <v>1010</v>
      </c>
      <c r="D97" s="124"/>
      <c r="E97" s="124" t="s">
        <v>1011</v>
      </c>
      <c r="F97" s="124" t="s">
        <v>753</v>
      </c>
      <c r="G97" s="195">
        <f t="shared" si="4"/>
        <v>10</v>
      </c>
      <c r="H97" s="29"/>
      <c r="I97" s="29"/>
      <c r="J97" s="29"/>
      <c r="K97" s="29">
        <v>0.3</v>
      </c>
      <c r="L97" s="29"/>
      <c r="M97" s="29"/>
      <c r="N97" s="29">
        <v>3</v>
      </c>
      <c r="O97" s="29">
        <v>0.5</v>
      </c>
      <c r="P97" s="29"/>
      <c r="Q97" s="29"/>
      <c r="R97" s="29"/>
      <c r="S97" s="29"/>
      <c r="T97" s="29"/>
      <c r="U97" s="29"/>
      <c r="V97" s="29">
        <v>5</v>
      </c>
      <c r="W97" s="29"/>
      <c r="X97" s="29">
        <v>0.2</v>
      </c>
      <c r="Y97" s="29">
        <v>1</v>
      </c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1051250</v>
      </c>
      <c r="AE97" s="23">
        <f t="shared" si="8"/>
        <v>0</v>
      </c>
      <c r="AF97" s="169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367937.5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4"/>
      <c r="AZ97" s="170"/>
    </row>
    <row r="98" spans="1:52" x14ac:dyDescent="0.25">
      <c r="A98" s="21">
        <v>90</v>
      </c>
      <c r="B98" s="124" t="s">
        <v>27</v>
      </c>
      <c r="C98" s="124" t="s">
        <v>235</v>
      </c>
      <c r="D98" s="124"/>
      <c r="E98" s="124" t="s">
        <v>995</v>
      </c>
      <c r="F98" s="124" t="s">
        <v>752</v>
      </c>
      <c r="G98" s="195">
        <f t="shared" si="4"/>
        <v>50</v>
      </c>
      <c r="H98" s="29"/>
      <c r="I98" s="29"/>
      <c r="J98" s="29">
        <v>2</v>
      </c>
      <c r="K98" s="29">
        <v>7</v>
      </c>
      <c r="L98" s="29"/>
      <c r="M98" s="29">
        <v>2</v>
      </c>
      <c r="N98" s="29">
        <v>10</v>
      </c>
      <c r="O98" s="29">
        <v>5</v>
      </c>
      <c r="P98" s="29"/>
      <c r="Q98" s="29"/>
      <c r="R98" s="29"/>
      <c r="S98" s="29"/>
      <c r="T98" s="29"/>
      <c r="U98" s="29"/>
      <c r="V98" s="29">
        <v>17</v>
      </c>
      <c r="W98" s="29"/>
      <c r="X98" s="29">
        <v>7</v>
      </c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6435000</v>
      </c>
      <c r="AE98" s="23">
        <f t="shared" si="8"/>
        <v>20</v>
      </c>
      <c r="AF98" s="169"/>
      <c r="AG98" s="170"/>
      <c r="AH98" s="170"/>
      <c r="AI98" s="170"/>
      <c r="AJ98" s="170"/>
      <c r="AK98" s="170"/>
      <c r="AL98" s="170">
        <v>1</v>
      </c>
      <c r="AM98" s="170">
        <v>1</v>
      </c>
      <c r="AN98" s="170"/>
      <c r="AO98" s="170"/>
      <c r="AP98" s="170">
        <v>18</v>
      </c>
      <c r="AQ98" s="170"/>
      <c r="AR98" s="170"/>
      <c r="AS98" s="170"/>
      <c r="AT98" s="170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2195000</v>
      </c>
      <c r="AV98" s="23">
        <f t="shared" si="9"/>
        <v>2252250</v>
      </c>
      <c r="AW98" s="24" t="str">
        <f t="shared" si="10"/>
        <v>Credit is within Limit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4"/>
      <c r="AZ98" s="170"/>
    </row>
    <row r="99" spans="1:52" x14ac:dyDescent="0.25">
      <c r="A99" s="21">
        <v>91</v>
      </c>
      <c r="B99" s="124" t="s">
        <v>27</v>
      </c>
      <c r="C99" s="124" t="s">
        <v>1008</v>
      </c>
      <c r="D99" s="124"/>
      <c r="E99" s="124" t="s">
        <v>1009</v>
      </c>
      <c r="F99" s="124" t="s">
        <v>753</v>
      </c>
      <c r="G99" s="195">
        <f t="shared" si="4"/>
        <v>12</v>
      </c>
      <c r="H99" s="29"/>
      <c r="I99" s="29"/>
      <c r="J99" s="29"/>
      <c r="K99" s="29">
        <v>2</v>
      </c>
      <c r="L99" s="29"/>
      <c r="M99" s="29"/>
      <c r="N99" s="29">
        <v>3</v>
      </c>
      <c r="O99" s="29">
        <v>1</v>
      </c>
      <c r="P99" s="29"/>
      <c r="Q99" s="29"/>
      <c r="R99" s="29"/>
      <c r="S99" s="29"/>
      <c r="T99" s="29"/>
      <c r="U99" s="29"/>
      <c r="V99" s="29">
        <v>4</v>
      </c>
      <c r="W99" s="29"/>
      <c r="X99" s="29">
        <v>2</v>
      </c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1469500</v>
      </c>
      <c r="AE99" s="23">
        <f t="shared" si="8"/>
        <v>4</v>
      </c>
      <c r="AF99" s="169"/>
      <c r="AG99" s="170"/>
      <c r="AH99" s="170"/>
      <c r="AI99" s="170"/>
      <c r="AJ99" s="170"/>
      <c r="AK99" s="170"/>
      <c r="AL99" s="170">
        <v>1</v>
      </c>
      <c r="AM99" s="170"/>
      <c r="AN99" s="170"/>
      <c r="AO99" s="170"/>
      <c r="AP99" s="170">
        <v>3</v>
      </c>
      <c r="AQ99" s="170"/>
      <c r="AR99" s="170"/>
      <c r="AS99" s="170"/>
      <c r="AT99" s="170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467500</v>
      </c>
      <c r="AV99" s="23">
        <f t="shared" si="9"/>
        <v>514324.99999999994</v>
      </c>
      <c r="AW99" s="24" t="str">
        <f t="shared" si="10"/>
        <v>Credit is within Limit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4"/>
      <c r="AZ99" s="170"/>
    </row>
    <row r="100" spans="1:52" x14ac:dyDescent="0.25">
      <c r="A100" s="21">
        <v>92</v>
      </c>
      <c r="B100" s="124" t="s">
        <v>27</v>
      </c>
      <c r="C100" s="124" t="s">
        <v>991</v>
      </c>
      <c r="D100" s="124"/>
      <c r="E100" s="124" t="s">
        <v>992</v>
      </c>
      <c r="F100" s="124" t="s">
        <v>753</v>
      </c>
      <c r="G100" s="195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9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4"/>
      <c r="AZ100" s="170"/>
    </row>
    <row r="101" spans="1:52" x14ac:dyDescent="0.25">
      <c r="A101" s="21">
        <v>93</v>
      </c>
      <c r="B101" s="124" t="s">
        <v>27</v>
      </c>
      <c r="C101" s="124" t="s">
        <v>1392</v>
      </c>
      <c r="D101" s="124" t="s">
        <v>1331</v>
      </c>
      <c r="E101" s="124" t="s">
        <v>1393</v>
      </c>
      <c r="F101" s="124" t="s">
        <v>753</v>
      </c>
      <c r="G101" s="195">
        <f t="shared" si="4"/>
        <v>15</v>
      </c>
      <c r="H101" s="29"/>
      <c r="I101" s="29"/>
      <c r="J101" s="29"/>
      <c r="K101" s="29">
        <v>2</v>
      </c>
      <c r="L101" s="29"/>
      <c r="M101" s="29">
        <v>1</v>
      </c>
      <c r="N101" s="29">
        <v>3</v>
      </c>
      <c r="O101" s="29">
        <v>2</v>
      </c>
      <c r="P101" s="29"/>
      <c r="Q101" s="29"/>
      <c r="R101" s="29"/>
      <c r="S101" s="29"/>
      <c r="T101" s="29"/>
      <c r="U101" s="29"/>
      <c r="V101" s="29">
        <v>5</v>
      </c>
      <c r="W101" s="29"/>
      <c r="X101" s="29">
        <v>2</v>
      </c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1908000</v>
      </c>
      <c r="AE101" s="23">
        <f t="shared" si="8"/>
        <v>5</v>
      </c>
      <c r="AF101" s="169"/>
      <c r="AG101" s="170"/>
      <c r="AH101" s="170"/>
      <c r="AI101" s="170"/>
      <c r="AJ101" s="170"/>
      <c r="AK101" s="170"/>
      <c r="AL101" s="170"/>
      <c r="AM101" s="170">
        <v>1</v>
      </c>
      <c r="AN101" s="170"/>
      <c r="AO101" s="170"/>
      <c r="AP101" s="170">
        <v>4</v>
      </c>
      <c r="AQ101" s="170"/>
      <c r="AR101" s="170"/>
      <c r="AS101" s="170"/>
      <c r="AT101" s="170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572500</v>
      </c>
      <c r="AV101" s="23">
        <f t="shared" si="9"/>
        <v>667800</v>
      </c>
      <c r="AW101" s="24" t="str">
        <f t="shared" si="10"/>
        <v>Credit is within Limit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4"/>
      <c r="AZ101" s="170"/>
    </row>
    <row r="102" spans="1:52" x14ac:dyDescent="0.25">
      <c r="A102" s="21">
        <v>94</v>
      </c>
      <c r="B102" s="124" t="s">
        <v>27</v>
      </c>
      <c r="C102" s="124" t="s">
        <v>1394</v>
      </c>
      <c r="D102" s="124" t="s">
        <v>1314</v>
      </c>
      <c r="E102" s="124" t="s">
        <v>1395</v>
      </c>
      <c r="F102" s="124" t="s">
        <v>753</v>
      </c>
      <c r="G102" s="195">
        <f t="shared" si="4"/>
        <v>15</v>
      </c>
      <c r="H102" s="29"/>
      <c r="I102" s="29"/>
      <c r="J102" s="29">
        <v>2</v>
      </c>
      <c r="K102" s="29">
        <v>2</v>
      </c>
      <c r="L102" s="29"/>
      <c r="M102" s="29"/>
      <c r="N102" s="29">
        <v>3</v>
      </c>
      <c r="O102" s="29">
        <v>1.5</v>
      </c>
      <c r="P102" s="29"/>
      <c r="Q102" s="29"/>
      <c r="R102" s="29"/>
      <c r="S102" s="29"/>
      <c r="T102" s="29"/>
      <c r="U102" s="29"/>
      <c r="V102" s="29">
        <v>3</v>
      </c>
      <c r="W102" s="29">
        <v>0.5</v>
      </c>
      <c r="X102" s="29">
        <v>1</v>
      </c>
      <c r="Y102" s="29">
        <v>2</v>
      </c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2015000</v>
      </c>
      <c r="AE102" s="23">
        <f t="shared" si="8"/>
        <v>4.3</v>
      </c>
      <c r="AF102" s="169"/>
      <c r="AG102" s="170"/>
      <c r="AH102" s="170">
        <v>1</v>
      </c>
      <c r="AI102" s="170">
        <v>1</v>
      </c>
      <c r="AJ102" s="170"/>
      <c r="AK102" s="170"/>
      <c r="AL102" s="170">
        <v>1</v>
      </c>
      <c r="AM102" s="170"/>
      <c r="AN102" s="170"/>
      <c r="AO102" s="170"/>
      <c r="AP102" s="170">
        <v>1.3</v>
      </c>
      <c r="AQ102" s="170"/>
      <c r="AR102" s="170"/>
      <c r="AS102" s="170"/>
      <c r="AT102" s="170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701000</v>
      </c>
      <c r="AV102" s="23">
        <f t="shared" si="9"/>
        <v>705250</v>
      </c>
      <c r="AW102" s="24" t="str">
        <f t="shared" si="10"/>
        <v>Credit is within Limit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4"/>
      <c r="AZ102" s="170"/>
    </row>
    <row r="103" spans="1:52" x14ac:dyDescent="0.25">
      <c r="A103" s="21">
        <v>95</v>
      </c>
      <c r="B103" s="124" t="s">
        <v>27</v>
      </c>
      <c r="C103" s="124" t="s">
        <v>1396</v>
      </c>
      <c r="D103" s="124" t="s">
        <v>1314</v>
      </c>
      <c r="E103" s="124" t="s">
        <v>1397</v>
      </c>
      <c r="F103" s="124" t="s">
        <v>753</v>
      </c>
      <c r="G103" s="195">
        <f t="shared" si="4"/>
        <v>10</v>
      </c>
      <c r="H103" s="29"/>
      <c r="I103" s="29"/>
      <c r="J103" s="29"/>
      <c r="K103" s="29">
        <v>0.3</v>
      </c>
      <c r="L103" s="29"/>
      <c r="M103" s="29"/>
      <c r="N103" s="29">
        <v>3</v>
      </c>
      <c r="O103" s="29">
        <v>0.5</v>
      </c>
      <c r="P103" s="29"/>
      <c r="Q103" s="29"/>
      <c r="R103" s="29"/>
      <c r="S103" s="29"/>
      <c r="T103" s="29"/>
      <c r="U103" s="29"/>
      <c r="V103" s="29">
        <v>5</v>
      </c>
      <c r="W103" s="29"/>
      <c r="X103" s="29">
        <v>0.2</v>
      </c>
      <c r="Y103" s="29">
        <v>1</v>
      </c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1051250</v>
      </c>
      <c r="AE103" s="23">
        <f t="shared" si="8"/>
        <v>0</v>
      </c>
      <c r="AF103" s="169"/>
      <c r="AG103" s="170"/>
      <c r="AH103" s="170"/>
      <c r="AI103" s="170"/>
      <c r="AJ103" s="170"/>
      <c r="AK103" s="170"/>
      <c r="AL103" s="170"/>
      <c r="AM103" s="170"/>
      <c r="AN103" s="170"/>
      <c r="AO103" s="170"/>
      <c r="AP103" s="170"/>
      <c r="AQ103" s="170"/>
      <c r="AR103" s="170"/>
      <c r="AS103" s="170"/>
      <c r="AT103" s="170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367937.5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4"/>
      <c r="AZ103" s="170"/>
    </row>
    <row r="104" spans="1:52" x14ac:dyDescent="0.25">
      <c r="A104" s="21">
        <v>96</v>
      </c>
      <c r="B104" s="124" t="s">
        <v>27</v>
      </c>
      <c r="C104" s="124" t="s">
        <v>1398</v>
      </c>
      <c r="D104" s="124" t="s">
        <v>1331</v>
      </c>
      <c r="E104" s="124" t="s">
        <v>1399</v>
      </c>
      <c r="F104" s="124" t="s">
        <v>753</v>
      </c>
      <c r="G104" s="195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9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70"/>
      <c r="AT104" s="170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4"/>
      <c r="AZ104" s="170"/>
    </row>
    <row r="105" spans="1:52" x14ac:dyDescent="0.25">
      <c r="A105" s="21">
        <v>97</v>
      </c>
      <c r="B105" s="124" t="s">
        <v>27</v>
      </c>
      <c r="C105" s="124" t="s">
        <v>1400</v>
      </c>
      <c r="D105" s="124" t="s">
        <v>1331</v>
      </c>
      <c r="E105" s="124" t="s">
        <v>1401</v>
      </c>
      <c r="F105" s="124" t="s">
        <v>753</v>
      </c>
      <c r="G105" s="195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69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4"/>
      <c r="AZ105" s="170"/>
    </row>
    <row r="106" spans="1:52" x14ac:dyDescent="0.25">
      <c r="A106" s="21">
        <v>98</v>
      </c>
      <c r="B106" s="124" t="s">
        <v>30</v>
      </c>
      <c r="C106" s="124" t="s">
        <v>1270</v>
      </c>
      <c r="D106" s="124"/>
      <c r="E106" s="124" t="s">
        <v>1273</v>
      </c>
      <c r="F106" s="124" t="s">
        <v>61</v>
      </c>
      <c r="G106" s="195">
        <f t="shared" si="11"/>
        <v>0</v>
      </c>
      <c r="H106" s="141"/>
      <c r="I106" s="141"/>
      <c r="J106" s="141"/>
      <c r="K106" s="141"/>
      <c r="L106" s="141"/>
      <c r="M106" s="141"/>
      <c r="N106" s="141"/>
      <c r="O106" s="141"/>
      <c r="P106" s="141"/>
      <c r="Q106" s="29"/>
      <c r="R106" s="29"/>
      <c r="S106" s="29"/>
      <c r="T106" s="29"/>
      <c r="U106" s="29"/>
      <c r="V106" s="141"/>
      <c r="W106" s="141"/>
      <c r="X106" s="141"/>
      <c r="Y106" s="141"/>
      <c r="Z106" s="141"/>
      <c r="AA106" s="141"/>
      <c r="AB106" s="171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69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4"/>
      <c r="AZ106" s="170"/>
    </row>
    <row r="107" spans="1:52" x14ac:dyDescent="0.25">
      <c r="A107" s="21">
        <v>99</v>
      </c>
      <c r="B107" s="124" t="s">
        <v>30</v>
      </c>
      <c r="C107" s="124" t="s">
        <v>1271</v>
      </c>
      <c r="D107" s="124"/>
      <c r="E107" s="124" t="s">
        <v>1274</v>
      </c>
      <c r="F107" s="124" t="s">
        <v>61</v>
      </c>
      <c r="G107" s="195">
        <f t="shared" si="11"/>
        <v>0</v>
      </c>
      <c r="H107" s="171"/>
      <c r="I107" s="171"/>
      <c r="J107" s="171"/>
      <c r="K107" s="171"/>
      <c r="L107" s="171"/>
      <c r="M107" s="171"/>
      <c r="N107" s="171"/>
      <c r="O107" s="171"/>
      <c r="P107" s="171"/>
      <c r="Q107" s="29"/>
      <c r="R107" s="29"/>
      <c r="S107" s="29"/>
      <c r="T107" s="29"/>
      <c r="U107" s="29"/>
      <c r="V107" s="171"/>
      <c r="W107" s="171"/>
      <c r="X107" s="171"/>
      <c r="Y107" s="171"/>
      <c r="Z107" s="171"/>
      <c r="AA107" s="171"/>
      <c r="AB107" s="171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69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4"/>
      <c r="AZ107" s="170"/>
    </row>
    <row r="108" spans="1:52" x14ac:dyDescent="0.25">
      <c r="A108" s="21">
        <v>100</v>
      </c>
      <c r="B108" s="124" t="s">
        <v>30</v>
      </c>
      <c r="C108" s="124" t="s">
        <v>1272</v>
      </c>
      <c r="D108" s="124"/>
      <c r="E108" s="124" t="s">
        <v>1275</v>
      </c>
      <c r="F108" s="124" t="s">
        <v>61</v>
      </c>
      <c r="G108" s="195">
        <f t="shared" si="11"/>
        <v>0</v>
      </c>
      <c r="H108" s="171"/>
      <c r="I108" s="171"/>
      <c r="J108" s="171"/>
      <c r="K108" s="171"/>
      <c r="L108" s="171"/>
      <c r="M108" s="171"/>
      <c r="N108" s="171"/>
      <c r="O108" s="171"/>
      <c r="P108" s="171"/>
      <c r="Q108" s="29"/>
      <c r="R108" s="29"/>
      <c r="S108" s="29"/>
      <c r="T108" s="29"/>
      <c r="U108" s="29"/>
      <c r="V108" s="171"/>
      <c r="W108" s="171"/>
      <c r="X108" s="171"/>
      <c r="Y108" s="171"/>
      <c r="Z108" s="171"/>
      <c r="AA108" s="171"/>
      <c r="AB108" s="171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69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4"/>
      <c r="AZ108" s="170"/>
    </row>
    <row r="109" spans="1:52" x14ac:dyDescent="0.25">
      <c r="A109" s="21">
        <v>101</v>
      </c>
      <c r="B109" s="124" t="s">
        <v>30</v>
      </c>
      <c r="C109" s="124" t="s">
        <v>311</v>
      </c>
      <c r="D109" s="124"/>
      <c r="E109" s="124" t="s">
        <v>1276</v>
      </c>
      <c r="F109" s="124" t="s">
        <v>61</v>
      </c>
      <c r="G109" s="195">
        <f t="shared" si="11"/>
        <v>0</v>
      </c>
      <c r="H109" s="171"/>
      <c r="I109" s="171"/>
      <c r="J109" s="171"/>
      <c r="K109" s="171"/>
      <c r="L109" s="171"/>
      <c r="M109" s="171"/>
      <c r="N109" s="171"/>
      <c r="O109" s="171"/>
      <c r="P109" s="171"/>
      <c r="Q109" s="29"/>
      <c r="R109" s="29"/>
      <c r="S109" s="29"/>
      <c r="T109" s="29"/>
      <c r="U109" s="29"/>
      <c r="V109" s="171"/>
      <c r="W109" s="171"/>
      <c r="X109" s="171"/>
      <c r="Y109" s="171"/>
      <c r="Z109" s="171"/>
      <c r="AA109" s="171"/>
      <c r="AB109" s="171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69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4"/>
      <c r="AZ109" s="170"/>
    </row>
    <row r="110" spans="1:52" x14ac:dyDescent="0.25">
      <c r="A110" s="21">
        <v>102</v>
      </c>
      <c r="B110" s="124" t="s">
        <v>30</v>
      </c>
      <c r="C110" s="124" t="s">
        <v>308</v>
      </c>
      <c r="D110" s="124"/>
      <c r="E110" s="124" t="s">
        <v>1277</v>
      </c>
      <c r="F110" s="124" t="s">
        <v>61</v>
      </c>
      <c r="G110" s="195">
        <f t="shared" si="11"/>
        <v>0</v>
      </c>
      <c r="H110" s="171"/>
      <c r="I110" s="171"/>
      <c r="J110" s="171"/>
      <c r="K110" s="171"/>
      <c r="L110" s="171"/>
      <c r="M110" s="171"/>
      <c r="N110" s="171"/>
      <c r="O110" s="171"/>
      <c r="P110" s="171"/>
      <c r="Q110" s="29"/>
      <c r="R110" s="29"/>
      <c r="S110" s="29"/>
      <c r="T110" s="29"/>
      <c r="U110" s="29"/>
      <c r="V110" s="171"/>
      <c r="W110" s="171"/>
      <c r="X110" s="171"/>
      <c r="Y110" s="171"/>
      <c r="Z110" s="171"/>
      <c r="AA110" s="171"/>
      <c r="AB110" s="171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69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4"/>
      <c r="AZ110" s="170"/>
    </row>
    <row r="111" spans="1:52" x14ac:dyDescent="0.25">
      <c r="A111" s="21">
        <v>103</v>
      </c>
      <c r="B111" s="124" t="s">
        <v>30</v>
      </c>
      <c r="C111" s="124" t="s">
        <v>1030</v>
      </c>
      <c r="D111" s="124"/>
      <c r="E111" s="124" t="s">
        <v>1031</v>
      </c>
      <c r="F111" s="124" t="s">
        <v>753</v>
      </c>
      <c r="G111" s="195">
        <f t="shared" si="11"/>
        <v>0</v>
      </c>
      <c r="H111" s="171"/>
      <c r="I111" s="171"/>
      <c r="J111" s="171"/>
      <c r="K111" s="171"/>
      <c r="L111" s="171"/>
      <c r="M111" s="171"/>
      <c r="N111" s="171"/>
      <c r="O111" s="171"/>
      <c r="P111" s="171"/>
      <c r="Q111" s="29"/>
      <c r="R111" s="29"/>
      <c r="S111" s="29"/>
      <c r="T111" s="29"/>
      <c r="U111" s="29"/>
      <c r="V111" s="171"/>
      <c r="W111" s="171"/>
      <c r="X111" s="171"/>
      <c r="Y111" s="171"/>
      <c r="Z111" s="171"/>
      <c r="AA111" s="171"/>
      <c r="AB111" s="171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69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4"/>
      <c r="AZ111" s="170"/>
    </row>
    <row r="112" spans="1:52" x14ac:dyDescent="0.25">
      <c r="A112" s="21">
        <v>104</v>
      </c>
      <c r="B112" s="124" t="s">
        <v>30</v>
      </c>
      <c r="C112" s="124" t="s">
        <v>1434</v>
      </c>
      <c r="D112" s="124"/>
      <c r="E112" s="124" t="s">
        <v>1278</v>
      </c>
      <c r="F112" s="124" t="s">
        <v>753</v>
      </c>
      <c r="G112" s="195">
        <f t="shared" si="11"/>
        <v>10</v>
      </c>
      <c r="H112" s="141"/>
      <c r="I112" s="141"/>
      <c r="J112" s="141">
        <v>1</v>
      </c>
      <c r="K112" s="141">
        <v>1</v>
      </c>
      <c r="L112" s="141"/>
      <c r="M112" s="141"/>
      <c r="N112" s="141"/>
      <c r="O112" s="141">
        <v>2</v>
      </c>
      <c r="P112" s="141"/>
      <c r="Q112" s="29"/>
      <c r="R112" s="29"/>
      <c r="S112" s="29"/>
      <c r="T112" s="29"/>
      <c r="U112" s="29"/>
      <c r="V112" s="141"/>
      <c r="W112" s="141"/>
      <c r="X112" s="141">
        <v>4</v>
      </c>
      <c r="Y112" s="141">
        <v>2</v>
      </c>
      <c r="Z112" s="141"/>
      <c r="AA112" s="141"/>
      <c r="AB112" s="171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1573500</v>
      </c>
      <c r="AE112" s="23">
        <f t="shared" si="12"/>
        <v>3.6</v>
      </c>
      <c r="AF112" s="169"/>
      <c r="AG112" s="170"/>
      <c r="AH112" s="170"/>
      <c r="AI112" s="170"/>
      <c r="AJ112" s="170"/>
      <c r="AK112" s="170"/>
      <c r="AL112" s="170">
        <v>1.6</v>
      </c>
      <c r="AM112" s="170">
        <v>2</v>
      </c>
      <c r="AN112" s="170"/>
      <c r="AO112" s="170"/>
      <c r="AP112" s="170"/>
      <c r="AQ112" s="170"/>
      <c r="AR112" s="170"/>
      <c r="AS112" s="170"/>
      <c r="AT112" s="170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549000</v>
      </c>
      <c r="AV112" s="23">
        <f t="shared" si="13"/>
        <v>550725</v>
      </c>
      <c r="AW112" s="24" t="str">
        <f t="shared" si="14"/>
        <v>Credit is within Limit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4"/>
      <c r="AZ112" s="170"/>
    </row>
    <row r="113" spans="1:52" x14ac:dyDescent="0.25">
      <c r="A113" s="21">
        <v>105</v>
      </c>
      <c r="B113" s="124" t="s">
        <v>30</v>
      </c>
      <c r="C113" s="124" t="s">
        <v>307</v>
      </c>
      <c r="D113" s="124"/>
      <c r="E113" s="124" t="s">
        <v>1279</v>
      </c>
      <c r="F113" s="124" t="s">
        <v>753</v>
      </c>
      <c r="G113" s="195">
        <f t="shared" si="11"/>
        <v>0</v>
      </c>
      <c r="H113" s="171"/>
      <c r="I113" s="171"/>
      <c r="J113" s="171"/>
      <c r="K113" s="171"/>
      <c r="L113" s="171"/>
      <c r="M113" s="171"/>
      <c r="N113" s="171"/>
      <c r="O113" s="171"/>
      <c r="P113" s="171"/>
      <c r="Q113" s="29"/>
      <c r="R113" s="29"/>
      <c r="S113" s="29"/>
      <c r="T113" s="29"/>
      <c r="U113" s="29"/>
      <c r="V113" s="171"/>
      <c r="W113" s="171"/>
      <c r="X113" s="171"/>
      <c r="Y113" s="171"/>
      <c r="Z113" s="171"/>
      <c r="AA113" s="171"/>
      <c r="AB113" s="171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69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4"/>
      <c r="AZ113" s="170"/>
    </row>
    <row r="114" spans="1:52" x14ac:dyDescent="0.25">
      <c r="A114" s="21">
        <v>106</v>
      </c>
      <c r="B114" s="124" t="s">
        <v>30</v>
      </c>
      <c r="C114" s="124" t="s">
        <v>305</v>
      </c>
      <c r="D114" s="124"/>
      <c r="E114" s="124" t="s">
        <v>306</v>
      </c>
      <c r="F114" s="124" t="s">
        <v>752</v>
      </c>
      <c r="G114" s="195">
        <f t="shared" si="11"/>
        <v>0</v>
      </c>
      <c r="H114" s="141"/>
      <c r="I114" s="141"/>
      <c r="J114" s="141"/>
      <c r="K114" s="141"/>
      <c r="L114" s="141"/>
      <c r="M114" s="141"/>
      <c r="N114" s="141"/>
      <c r="O114" s="141"/>
      <c r="P114" s="141"/>
      <c r="Q114" s="29"/>
      <c r="R114" s="29"/>
      <c r="S114" s="29"/>
      <c r="T114" s="29"/>
      <c r="U114" s="29"/>
      <c r="V114" s="141"/>
      <c r="W114" s="141"/>
      <c r="X114" s="141"/>
      <c r="Y114" s="141"/>
      <c r="Z114" s="141"/>
      <c r="AA114" s="141"/>
      <c r="AB114" s="171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69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4"/>
      <c r="AZ114" s="170"/>
    </row>
    <row r="115" spans="1:52" x14ac:dyDescent="0.25">
      <c r="A115" s="21">
        <v>107</v>
      </c>
      <c r="B115" s="124" t="s">
        <v>30</v>
      </c>
      <c r="C115" s="124" t="s">
        <v>1013</v>
      </c>
      <c r="D115" s="124"/>
      <c r="E115" s="124" t="s">
        <v>1014</v>
      </c>
      <c r="F115" s="124" t="s">
        <v>753</v>
      </c>
      <c r="G115" s="195">
        <f t="shared" si="11"/>
        <v>0</v>
      </c>
      <c r="H115" s="171"/>
      <c r="I115" s="171"/>
      <c r="J115" s="171"/>
      <c r="K115" s="171"/>
      <c r="L115" s="171"/>
      <c r="M115" s="171"/>
      <c r="N115" s="171"/>
      <c r="O115" s="171"/>
      <c r="P115" s="171"/>
      <c r="Q115" s="29"/>
      <c r="R115" s="29"/>
      <c r="S115" s="29"/>
      <c r="T115" s="29"/>
      <c r="U115" s="29"/>
      <c r="V115" s="171"/>
      <c r="W115" s="171"/>
      <c r="X115" s="171"/>
      <c r="Y115" s="171"/>
      <c r="Z115" s="171"/>
      <c r="AA115" s="171"/>
      <c r="AB115" s="171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69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4"/>
      <c r="AZ115" s="170"/>
    </row>
    <row r="116" spans="1:52" x14ac:dyDescent="0.25">
      <c r="A116" s="21">
        <v>108</v>
      </c>
      <c r="B116" s="124" t="s">
        <v>30</v>
      </c>
      <c r="C116" s="124" t="s">
        <v>1016</v>
      </c>
      <c r="D116" s="124"/>
      <c r="E116" s="124" t="s">
        <v>1017</v>
      </c>
      <c r="F116" s="124" t="s">
        <v>753</v>
      </c>
      <c r="G116" s="195">
        <f t="shared" si="11"/>
        <v>0</v>
      </c>
      <c r="H116" s="171"/>
      <c r="I116" s="171"/>
      <c r="J116" s="171"/>
      <c r="K116" s="171"/>
      <c r="L116" s="171"/>
      <c r="M116" s="171"/>
      <c r="N116" s="171"/>
      <c r="O116" s="171"/>
      <c r="P116" s="171"/>
      <c r="Q116" s="29"/>
      <c r="R116" s="29"/>
      <c r="S116" s="29"/>
      <c r="T116" s="29"/>
      <c r="U116" s="29"/>
      <c r="V116" s="171"/>
      <c r="W116" s="171"/>
      <c r="X116" s="171"/>
      <c r="Y116" s="171"/>
      <c r="Z116" s="171"/>
      <c r="AA116" s="171"/>
      <c r="AB116" s="171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69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4"/>
      <c r="AZ116" s="170"/>
    </row>
    <row r="117" spans="1:52" x14ac:dyDescent="0.25">
      <c r="A117" s="21">
        <v>109</v>
      </c>
      <c r="B117" s="124" t="s">
        <v>30</v>
      </c>
      <c r="C117" s="124" t="s">
        <v>718</v>
      </c>
      <c r="D117" s="124"/>
      <c r="E117" s="124" t="s">
        <v>719</v>
      </c>
      <c r="F117" s="124" t="s">
        <v>752</v>
      </c>
      <c r="G117" s="195">
        <f t="shared" si="11"/>
        <v>35</v>
      </c>
      <c r="H117" s="171"/>
      <c r="I117" s="171"/>
      <c r="J117" s="171">
        <v>5</v>
      </c>
      <c r="K117" s="171">
        <v>5</v>
      </c>
      <c r="L117" s="171"/>
      <c r="M117" s="171"/>
      <c r="N117" s="171">
        <v>2</v>
      </c>
      <c r="O117" s="171">
        <v>3</v>
      </c>
      <c r="P117" s="171"/>
      <c r="Q117" s="29"/>
      <c r="R117" s="29"/>
      <c r="S117" s="29"/>
      <c r="T117" s="29"/>
      <c r="U117" s="29"/>
      <c r="V117" s="171"/>
      <c r="W117" s="171"/>
      <c r="X117" s="171">
        <v>10</v>
      </c>
      <c r="Y117" s="171">
        <v>10</v>
      </c>
      <c r="Z117" s="171"/>
      <c r="AA117" s="171"/>
      <c r="AB117" s="171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5186500</v>
      </c>
      <c r="AE117" s="23">
        <f t="shared" si="12"/>
        <v>11.9</v>
      </c>
      <c r="AF117" s="169"/>
      <c r="AG117" s="170"/>
      <c r="AH117" s="170"/>
      <c r="AI117" s="170"/>
      <c r="AJ117" s="170"/>
      <c r="AK117" s="170"/>
      <c r="AL117" s="170">
        <v>6.9</v>
      </c>
      <c r="AM117" s="170">
        <v>5</v>
      </c>
      <c r="AN117" s="170"/>
      <c r="AO117" s="170"/>
      <c r="AP117" s="170"/>
      <c r="AQ117" s="170"/>
      <c r="AR117" s="170"/>
      <c r="AS117" s="170"/>
      <c r="AT117" s="170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1814750</v>
      </c>
      <c r="AV117" s="23">
        <f t="shared" si="13"/>
        <v>1815275</v>
      </c>
      <c r="AW117" s="24" t="str">
        <f t="shared" si="14"/>
        <v>Credit is within Limit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4"/>
      <c r="AZ117" s="170"/>
    </row>
    <row r="118" spans="1:52" x14ac:dyDescent="0.25">
      <c r="A118" s="21">
        <v>110</v>
      </c>
      <c r="B118" s="124" t="s">
        <v>30</v>
      </c>
      <c r="C118" s="124" t="s">
        <v>716</v>
      </c>
      <c r="D118" s="124"/>
      <c r="E118" s="124" t="s">
        <v>717</v>
      </c>
      <c r="F118" s="124" t="s">
        <v>752</v>
      </c>
      <c r="G118" s="195">
        <f t="shared" si="11"/>
        <v>35</v>
      </c>
      <c r="H118" s="171"/>
      <c r="I118" s="171"/>
      <c r="J118" s="171">
        <v>5</v>
      </c>
      <c r="K118" s="171">
        <v>5</v>
      </c>
      <c r="L118" s="171"/>
      <c r="M118" s="171"/>
      <c r="N118" s="171">
        <v>2</v>
      </c>
      <c r="O118" s="171">
        <v>3</v>
      </c>
      <c r="P118" s="171"/>
      <c r="Q118" s="29"/>
      <c r="R118" s="29"/>
      <c r="S118" s="29"/>
      <c r="T118" s="29"/>
      <c r="U118" s="29"/>
      <c r="V118" s="171"/>
      <c r="W118" s="171"/>
      <c r="X118" s="171">
        <v>10</v>
      </c>
      <c r="Y118" s="171">
        <v>10</v>
      </c>
      <c r="Z118" s="171"/>
      <c r="AA118" s="171"/>
      <c r="AB118" s="171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5186500</v>
      </c>
      <c r="AE118" s="23">
        <f t="shared" si="12"/>
        <v>11.9</v>
      </c>
      <c r="AF118" s="169"/>
      <c r="AG118" s="170"/>
      <c r="AH118" s="170"/>
      <c r="AI118" s="170"/>
      <c r="AJ118" s="170"/>
      <c r="AK118" s="170"/>
      <c r="AL118" s="170">
        <v>6.9</v>
      </c>
      <c r="AM118" s="170">
        <v>5</v>
      </c>
      <c r="AN118" s="170"/>
      <c r="AO118" s="170"/>
      <c r="AP118" s="170"/>
      <c r="AQ118" s="170"/>
      <c r="AR118" s="170"/>
      <c r="AS118" s="170"/>
      <c r="AT118" s="170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1814750</v>
      </c>
      <c r="AV118" s="23">
        <f t="shared" si="13"/>
        <v>1815275</v>
      </c>
      <c r="AW118" s="24" t="str">
        <f t="shared" si="14"/>
        <v>Credit is within Limit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4"/>
      <c r="AZ118" s="170"/>
    </row>
    <row r="119" spans="1:52" x14ac:dyDescent="0.25">
      <c r="A119" s="21">
        <v>111</v>
      </c>
      <c r="B119" s="124" t="s">
        <v>30</v>
      </c>
      <c r="C119" s="124" t="s">
        <v>294</v>
      </c>
      <c r="D119" s="124"/>
      <c r="E119" s="124" t="s">
        <v>295</v>
      </c>
      <c r="F119" s="124" t="s">
        <v>752</v>
      </c>
      <c r="G119" s="195">
        <f t="shared" si="11"/>
        <v>10</v>
      </c>
      <c r="H119" s="141"/>
      <c r="I119" s="141"/>
      <c r="J119" s="141">
        <v>1</v>
      </c>
      <c r="K119" s="141">
        <v>1</v>
      </c>
      <c r="L119" s="141"/>
      <c r="M119" s="141"/>
      <c r="N119" s="141"/>
      <c r="O119" s="141">
        <v>2</v>
      </c>
      <c r="P119" s="141"/>
      <c r="Q119" s="29"/>
      <c r="R119" s="29"/>
      <c r="S119" s="29"/>
      <c r="T119" s="29"/>
      <c r="U119" s="29"/>
      <c r="V119" s="141"/>
      <c r="W119" s="141"/>
      <c r="X119" s="141">
        <v>4</v>
      </c>
      <c r="Y119" s="141">
        <v>2</v>
      </c>
      <c r="Z119" s="141"/>
      <c r="AA119" s="141"/>
      <c r="AB119" s="171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1573500</v>
      </c>
      <c r="AE119" s="23">
        <f t="shared" si="12"/>
        <v>3.6</v>
      </c>
      <c r="AF119" s="169"/>
      <c r="AG119" s="170"/>
      <c r="AH119" s="170"/>
      <c r="AI119" s="170"/>
      <c r="AJ119" s="170"/>
      <c r="AK119" s="170"/>
      <c r="AL119" s="170">
        <v>1.6</v>
      </c>
      <c r="AM119" s="170">
        <v>2</v>
      </c>
      <c r="AN119" s="170"/>
      <c r="AO119" s="170"/>
      <c r="AP119" s="170"/>
      <c r="AQ119" s="170"/>
      <c r="AR119" s="170"/>
      <c r="AS119" s="170"/>
      <c r="AT119" s="170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549000</v>
      </c>
      <c r="AV119" s="23">
        <f t="shared" si="13"/>
        <v>550725</v>
      </c>
      <c r="AW119" s="24" t="str">
        <f t="shared" si="14"/>
        <v>Credit is within Limit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4"/>
      <c r="AZ119" s="170"/>
    </row>
    <row r="120" spans="1:52" x14ac:dyDescent="0.25">
      <c r="A120" s="21">
        <v>112</v>
      </c>
      <c r="B120" s="124" t="s">
        <v>30</v>
      </c>
      <c r="C120" s="124" t="s">
        <v>292</v>
      </c>
      <c r="D120" s="124"/>
      <c r="E120" s="124" t="s">
        <v>293</v>
      </c>
      <c r="F120" s="124" t="s">
        <v>752</v>
      </c>
      <c r="G120" s="195">
        <f t="shared" si="11"/>
        <v>35</v>
      </c>
      <c r="H120" s="171"/>
      <c r="I120" s="171"/>
      <c r="J120" s="171">
        <v>5</v>
      </c>
      <c r="K120" s="171">
        <v>5</v>
      </c>
      <c r="L120" s="171"/>
      <c r="M120" s="171"/>
      <c r="N120" s="171">
        <v>2</v>
      </c>
      <c r="O120" s="171">
        <v>3</v>
      </c>
      <c r="P120" s="171"/>
      <c r="Q120" s="29"/>
      <c r="R120" s="29"/>
      <c r="S120" s="29"/>
      <c r="T120" s="29"/>
      <c r="U120" s="29"/>
      <c r="V120" s="171"/>
      <c r="W120" s="171"/>
      <c r="X120" s="171">
        <v>10</v>
      </c>
      <c r="Y120" s="171">
        <v>10</v>
      </c>
      <c r="Z120" s="171"/>
      <c r="AA120" s="171"/>
      <c r="AB120" s="171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5186500</v>
      </c>
      <c r="AE120" s="23">
        <f t="shared" si="12"/>
        <v>11.9</v>
      </c>
      <c r="AF120" s="169"/>
      <c r="AG120" s="170"/>
      <c r="AH120" s="170"/>
      <c r="AI120" s="170"/>
      <c r="AJ120" s="170"/>
      <c r="AK120" s="170"/>
      <c r="AL120" s="170">
        <v>6.9</v>
      </c>
      <c r="AM120" s="170">
        <v>5</v>
      </c>
      <c r="AN120" s="170"/>
      <c r="AO120" s="170"/>
      <c r="AP120" s="170"/>
      <c r="AQ120" s="170"/>
      <c r="AR120" s="170"/>
      <c r="AS120" s="170"/>
      <c r="AT120" s="170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1814750</v>
      </c>
      <c r="AV120" s="23">
        <f t="shared" si="13"/>
        <v>1815275</v>
      </c>
      <c r="AW120" s="24" t="str">
        <f t="shared" si="14"/>
        <v>Credit is within Limit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4"/>
      <c r="AZ120" s="170"/>
    </row>
    <row r="121" spans="1:52" x14ac:dyDescent="0.25">
      <c r="A121" s="21">
        <v>113</v>
      </c>
      <c r="B121" s="124" t="s">
        <v>30</v>
      </c>
      <c r="C121" s="124" t="s">
        <v>274</v>
      </c>
      <c r="D121" s="124"/>
      <c r="E121" s="124" t="s">
        <v>275</v>
      </c>
      <c r="F121" s="124" t="s">
        <v>752</v>
      </c>
      <c r="G121" s="195">
        <f t="shared" si="11"/>
        <v>35</v>
      </c>
      <c r="H121" s="171"/>
      <c r="I121" s="171"/>
      <c r="J121" s="171">
        <v>5</v>
      </c>
      <c r="K121" s="171">
        <v>5</v>
      </c>
      <c r="L121" s="171"/>
      <c r="M121" s="171"/>
      <c r="N121" s="171">
        <v>2</v>
      </c>
      <c r="O121" s="171">
        <v>3</v>
      </c>
      <c r="P121" s="171"/>
      <c r="Q121" s="29"/>
      <c r="R121" s="29"/>
      <c r="S121" s="29"/>
      <c r="T121" s="29"/>
      <c r="U121" s="29"/>
      <c r="V121" s="171"/>
      <c r="W121" s="171"/>
      <c r="X121" s="171">
        <v>10</v>
      </c>
      <c r="Y121" s="171">
        <v>10</v>
      </c>
      <c r="Z121" s="171"/>
      <c r="AA121" s="171"/>
      <c r="AB121" s="171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5186500</v>
      </c>
      <c r="AE121" s="23">
        <f t="shared" si="12"/>
        <v>11.9</v>
      </c>
      <c r="AF121" s="169"/>
      <c r="AG121" s="170"/>
      <c r="AH121" s="170"/>
      <c r="AI121" s="170"/>
      <c r="AJ121" s="170"/>
      <c r="AK121" s="170"/>
      <c r="AL121" s="170">
        <v>6.9</v>
      </c>
      <c r="AM121" s="170">
        <v>5</v>
      </c>
      <c r="AN121" s="170"/>
      <c r="AO121" s="170"/>
      <c r="AP121" s="170"/>
      <c r="AQ121" s="170"/>
      <c r="AR121" s="170"/>
      <c r="AS121" s="170"/>
      <c r="AT121" s="170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1814750</v>
      </c>
      <c r="AV121" s="23">
        <f t="shared" si="13"/>
        <v>1815275</v>
      </c>
      <c r="AW121" s="24" t="str">
        <f t="shared" si="14"/>
        <v>Credit is within Limit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4"/>
      <c r="AZ121" s="170"/>
    </row>
    <row r="122" spans="1:52" x14ac:dyDescent="0.25">
      <c r="A122" s="21">
        <v>114</v>
      </c>
      <c r="B122" s="124" t="s">
        <v>30</v>
      </c>
      <c r="C122" s="124" t="s">
        <v>270</v>
      </c>
      <c r="D122" s="124"/>
      <c r="E122" s="124" t="s">
        <v>271</v>
      </c>
      <c r="F122" s="124" t="s">
        <v>752</v>
      </c>
      <c r="G122" s="195">
        <f t="shared" si="11"/>
        <v>0</v>
      </c>
      <c r="H122" s="171"/>
      <c r="I122" s="171"/>
      <c r="J122" s="171"/>
      <c r="K122" s="171"/>
      <c r="L122" s="171"/>
      <c r="M122" s="171"/>
      <c r="N122" s="171"/>
      <c r="O122" s="171"/>
      <c r="P122" s="171"/>
      <c r="Q122" s="29"/>
      <c r="R122" s="29"/>
      <c r="S122" s="29"/>
      <c r="T122" s="29"/>
      <c r="U122" s="29"/>
      <c r="V122" s="171"/>
      <c r="W122" s="171"/>
      <c r="X122" s="171"/>
      <c r="Y122" s="171"/>
      <c r="Z122" s="171"/>
      <c r="AA122" s="171"/>
      <c r="AB122" s="171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69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12"/>
      <c r="AZ122" s="170"/>
    </row>
    <row r="123" spans="1:52" x14ac:dyDescent="0.25">
      <c r="A123" s="21">
        <v>115</v>
      </c>
      <c r="B123" s="124" t="s">
        <v>30</v>
      </c>
      <c r="C123" s="124" t="s">
        <v>722</v>
      </c>
      <c r="D123" s="124"/>
      <c r="E123" s="124" t="s">
        <v>723</v>
      </c>
      <c r="F123" s="124" t="s">
        <v>752</v>
      </c>
      <c r="G123" s="195">
        <f t="shared" si="11"/>
        <v>20</v>
      </c>
      <c r="H123" s="171"/>
      <c r="I123" s="171"/>
      <c r="J123" s="171">
        <v>2</v>
      </c>
      <c r="K123" s="171">
        <v>2</v>
      </c>
      <c r="L123" s="171"/>
      <c r="M123" s="171"/>
      <c r="N123" s="171">
        <v>5</v>
      </c>
      <c r="O123" s="171">
        <v>3</v>
      </c>
      <c r="P123" s="171"/>
      <c r="Q123" s="29"/>
      <c r="R123" s="29"/>
      <c r="S123" s="29"/>
      <c r="T123" s="29"/>
      <c r="U123" s="29"/>
      <c r="V123" s="171"/>
      <c r="W123" s="171"/>
      <c r="X123" s="171">
        <v>5</v>
      </c>
      <c r="Y123" s="171">
        <v>3</v>
      </c>
      <c r="Z123" s="171"/>
      <c r="AA123" s="171"/>
      <c r="AB123" s="171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2813000</v>
      </c>
      <c r="AE123" s="23">
        <f t="shared" si="12"/>
        <v>6.4</v>
      </c>
      <c r="AF123" s="169"/>
      <c r="AG123" s="170"/>
      <c r="AH123" s="170"/>
      <c r="AI123" s="170"/>
      <c r="AJ123" s="170"/>
      <c r="AK123" s="170"/>
      <c r="AL123" s="170">
        <v>3.4</v>
      </c>
      <c r="AM123" s="170">
        <v>3</v>
      </c>
      <c r="AN123" s="170"/>
      <c r="AO123" s="170"/>
      <c r="AP123" s="170"/>
      <c r="AQ123" s="170"/>
      <c r="AR123" s="170"/>
      <c r="AS123" s="170"/>
      <c r="AT123" s="170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976000</v>
      </c>
      <c r="AV123" s="23">
        <f t="shared" si="13"/>
        <v>984549.99999999988</v>
      </c>
      <c r="AW123" s="24" t="str">
        <f t="shared" si="14"/>
        <v>Credit is within Limit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2"/>
      <c r="AZ123" s="170"/>
    </row>
    <row r="124" spans="1:52" x14ac:dyDescent="0.25">
      <c r="A124" s="21">
        <v>116</v>
      </c>
      <c r="B124" s="124" t="s">
        <v>30</v>
      </c>
      <c r="C124" s="124" t="s">
        <v>1028</v>
      </c>
      <c r="D124" s="124"/>
      <c r="E124" s="124" t="s">
        <v>1029</v>
      </c>
      <c r="F124" s="124" t="s">
        <v>752</v>
      </c>
      <c r="G124" s="195">
        <f t="shared" si="11"/>
        <v>0</v>
      </c>
      <c r="H124" s="171"/>
      <c r="I124" s="171"/>
      <c r="J124" s="171"/>
      <c r="K124" s="171"/>
      <c r="L124" s="171"/>
      <c r="M124" s="171"/>
      <c r="N124" s="171"/>
      <c r="O124" s="171"/>
      <c r="P124" s="171"/>
      <c r="Q124" s="29"/>
      <c r="R124" s="29"/>
      <c r="S124" s="29"/>
      <c r="T124" s="29"/>
      <c r="U124" s="29"/>
      <c r="V124" s="171"/>
      <c r="W124" s="171"/>
      <c r="X124" s="171"/>
      <c r="Y124" s="171"/>
      <c r="Z124" s="171"/>
      <c r="AA124" s="171"/>
      <c r="AB124" s="171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69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12"/>
      <c r="AZ124" s="170"/>
    </row>
    <row r="125" spans="1:52" x14ac:dyDescent="0.25">
      <c r="A125" s="21">
        <v>117</v>
      </c>
      <c r="B125" s="124" t="s">
        <v>30</v>
      </c>
      <c r="C125" s="124" t="s">
        <v>298</v>
      </c>
      <c r="D125" s="124"/>
      <c r="E125" s="124" t="s">
        <v>299</v>
      </c>
      <c r="F125" s="124" t="s">
        <v>752</v>
      </c>
      <c r="G125" s="195">
        <f t="shared" si="11"/>
        <v>35</v>
      </c>
      <c r="H125" s="171"/>
      <c r="I125" s="171"/>
      <c r="J125" s="171">
        <v>5</v>
      </c>
      <c r="K125" s="171">
        <v>5</v>
      </c>
      <c r="L125" s="171"/>
      <c r="M125" s="171"/>
      <c r="N125" s="171">
        <v>2</v>
      </c>
      <c r="O125" s="171">
        <v>3</v>
      </c>
      <c r="P125" s="171"/>
      <c r="Q125" s="29"/>
      <c r="R125" s="29"/>
      <c r="S125" s="29"/>
      <c r="T125" s="29"/>
      <c r="U125" s="29"/>
      <c r="V125" s="171"/>
      <c r="W125" s="171"/>
      <c r="X125" s="171">
        <v>10</v>
      </c>
      <c r="Y125" s="171">
        <v>10</v>
      </c>
      <c r="Z125" s="171"/>
      <c r="AA125" s="171"/>
      <c r="AB125" s="171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5186500</v>
      </c>
      <c r="AE125" s="23">
        <f t="shared" si="12"/>
        <v>11.9</v>
      </c>
      <c r="AF125" s="169"/>
      <c r="AG125" s="170"/>
      <c r="AH125" s="170"/>
      <c r="AI125" s="170"/>
      <c r="AJ125" s="170"/>
      <c r="AK125" s="170"/>
      <c r="AL125" s="170">
        <v>6.9</v>
      </c>
      <c r="AM125" s="170">
        <v>5</v>
      </c>
      <c r="AN125" s="170"/>
      <c r="AO125" s="170"/>
      <c r="AP125" s="170"/>
      <c r="AQ125" s="170"/>
      <c r="AR125" s="170"/>
      <c r="AS125" s="170"/>
      <c r="AT125" s="170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1814750</v>
      </c>
      <c r="AV125" s="23">
        <f t="shared" si="13"/>
        <v>1815275</v>
      </c>
      <c r="AW125" s="24" t="str">
        <f t="shared" si="14"/>
        <v>Credit is within Limit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2"/>
      <c r="AZ125" s="170"/>
    </row>
    <row r="126" spans="1:52" x14ac:dyDescent="0.25">
      <c r="A126" s="21">
        <v>118</v>
      </c>
      <c r="B126" s="124" t="s">
        <v>30</v>
      </c>
      <c r="C126" s="124" t="s">
        <v>288</v>
      </c>
      <c r="D126" s="124"/>
      <c r="E126" s="124" t="s">
        <v>289</v>
      </c>
      <c r="F126" s="124" t="s">
        <v>752</v>
      </c>
      <c r="G126" s="195">
        <f t="shared" si="11"/>
        <v>20</v>
      </c>
      <c r="H126" s="171"/>
      <c r="I126" s="171"/>
      <c r="J126" s="171">
        <v>2</v>
      </c>
      <c r="K126" s="171">
        <v>2</v>
      </c>
      <c r="L126" s="171"/>
      <c r="M126" s="171"/>
      <c r="N126" s="171">
        <v>5</v>
      </c>
      <c r="O126" s="171">
        <v>3</v>
      </c>
      <c r="P126" s="171"/>
      <c r="Q126" s="29"/>
      <c r="R126" s="29"/>
      <c r="S126" s="29"/>
      <c r="T126" s="29"/>
      <c r="U126" s="29"/>
      <c r="V126" s="171"/>
      <c r="W126" s="171"/>
      <c r="X126" s="171">
        <v>5</v>
      </c>
      <c r="Y126" s="171">
        <v>3</v>
      </c>
      <c r="Z126" s="171"/>
      <c r="AA126" s="171"/>
      <c r="AB126" s="171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2813000</v>
      </c>
      <c r="AE126" s="23">
        <f t="shared" si="12"/>
        <v>6.4</v>
      </c>
      <c r="AF126" s="169"/>
      <c r="AG126" s="170"/>
      <c r="AH126" s="170"/>
      <c r="AI126" s="170"/>
      <c r="AJ126" s="170"/>
      <c r="AK126" s="170"/>
      <c r="AL126" s="170">
        <v>3.4</v>
      </c>
      <c r="AM126" s="170">
        <v>3</v>
      </c>
      <c r="AN126" s="170"/>
      <c r="AO126" s="170"/>
      <c r="AP126" s="170"/>
      <c r="AQ126" s="170"/>
      <c r="AR126" s="170"/>
      <c r="AS126" s="170"/>
      <c r="AT126" s="17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976000</v>
      </c>
      <c r="AV126" s="23">
        <f t="shared" si="13"/>
        <v>984549.99999999988</v>
      </c>
      <c r="AW126" s="24" t="str">
        <f t="shared" si="14"/>
        <v>Credit is within Limit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2"/>
      <c r="AZ126" s="170"/>
    </row>
    <row r="127" spans="1:52" x14ac:dyDescent="0.25">
      <c r="A127" s="21">
        <v>119</v>
      </c>
      <c r="B127" s="124" t="s">
        <v>30</v>
      </c>
      <c r="C127" s="124" t="s">
        <v>268</v>
      </c>
      <c r="D127" s="124"/>
      <c r="E127" s="124" t="s">
        <v>269</v>
      </c>
      <c r="F127" s="124" t="s">
        <v>752</v>
      </c>
      <c r="G127" s="195">
        <f t="shared" si="11"/>
        <v>35</v>
      </c>
      <c r="H127" s="171"/>
      <c r="I127" s="171"/>
      <c r="J127" s="171">
        <v>5</v>
      </c>
      <c r="K127" s="171">
        <v>5</v>
      </c>
      <c r="L127" s="171"/>
      <c r="M127" s="171"/>
      <c r="N127" s="171">
        <v>2</v>
      </c>
      <c r="O127" s="171">
        <v>3</v>
      </c>
      <c r="P127" s="171"/>
      <c r="Q127" s="29"/>
      <c r="R127" s="29"/>
      <c r="S127" s="29"/>
      <c r="T127" s="29"/>
      <c r="U127" s="29"/>
      <c r="V127" s="171"/>
      <c r="W127" s="171"/>
      <c r="X127" s="171">
        <v>10</v>
      </c>
      <c r="Y127" s="171">
        <v>10</v>
      </c>
      <c r="Z127" s="171"/>
      <c r="AA127" s="171"/>
      <c r="AB127" s="171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5186500</v>
      </c>
      <c r="AE127" s="23">
        <f t="shared" si="12"/>
        <v>11.9</v>
      </c>
      <c r="AF127" s="169"/>
      <c r="AG127" s="170"/>
      <c r="AH127" s="170"/>
      <c r="AI127" s="170"/>
      <c r="AJ127" s="170"/>
      <c r="AK127" s="170"/>
      <c r="AL127" s="170">
        <v>6.9</v>
      </c>
      <c r="AM127" s="170">
        <v>5</v>
      </c>
      <c r="AN127" s="170"/>
      <c r="AO127" s="170"/>
      <c r="AP127" s="170"/>
      <c r="AQ127" s="170"/>
      <c r="AR127" s="170"/>
      <c r="AS127" s="170"/>
      <c r="AT127" s="170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1814750</v>
      </c>
      <c r="AV127" s="23">
        <f t="shared" si="13"/>
        <v>1815275</v>
      </c>
      <c r="AW127" s="24" t="str">
        <f t="shared" si="14"/>
        <v>Credit is within Limit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12"/>
      <c r="AZ127" s="170"/>
    </row>
    <row r="128" spans="1:52" x14ac:dyDescent="0.25">
      <c r="A128" s="21">
        <v>120</v>
      </c>
      <c r="B128" s="124" t="s">
        <v>30</v>
      </c>
      <c r="C128" s="124" t="s">
        <v>1024</v>
      </c>
      <c r="D128" s="124"/>
      <c r="E128" s="124" t="s">
        <v>1025</v>
      </c>
      <c r="F128" s="124" t="s">
        <v>753</v>
      </c>
      <c r="G128" s="195">
        <f t="shared" si="11"/>
        <v>0</v>
      </c>
      <c r="H128" s="171"/>
      <c r="I128" s="171"/>
      <c r="J128" s="171"/>
      <c r="K128" s="171"/>
      <c r="L128" s="171"/>
      <c r="M128" s="171"/>
      <c r="N128" s="171"/>
      <c r="O128" s="171"/>
      <c r="P128" s="171"/>
      <c r="Q128" s="29"/>
      <c r="R128" s="29"/>
      <c r="S128" s="29"/>
      <c r="T128" s="29"/>
      <c r="U128" s="29"/>
      <c r="V128" s="171"/>
      <c r="W128" s="171"/>
      <c r="X128" s="171"/>
      <c r="Y128" s="171"/>
      <c r="Z128" s="171"/>
      <c r="AA128" s="171"/>
      <c r="AB128" s="171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69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12"/>
      <c r="AZ128" s="170"/>
    </row>
    <row r="129" spans="1:52" x14ac:dyDescent="0.25">
      <c r="A129" s="21">
        <v>121</v>
      </c>
      <c r="B129" s="124" t="s">
        <v>30</v>
      </c>
      <c r="C129" s="124" t="s">
        <v>1018</v>
      </c>
      <c r="D129" s="124"/>
      <c r="E129" s="124" t="s">
        <v>1019</v>
      </c>
      <c r="F129" s="124" t="s">
        <v>753</v>
      </c>
      <c r="G129" s="195">
        <f t="shared" si="11"/>
        <v>10</v>
      </c>
      <c r="H129" s="141"/>
      <c r="I129" s="141"/>
      <c r="J129" s="141">
        <v>1</v>
      </c>
      <c r="K129" s="141">
        <v>1</v>
      </c>
      <c r="L129" s="141"/>
      <c r="M129" s="141"/>
      <c r="N129" s="141"/>
      <c r="O129" s="141">
        <v>2</v>
      </c>
      <c r="P129" s="141"/>
      <c r="Q129" s="29"/>
      <c r="R129" s="29"/>
      <c r="S129" s="29"/>
      <c r="T129" s="29"/>
      <c r="U129" s="29"/>
      <c r="V129" s="141"/>
      <c r="W129" s="141"/>
      <c r="X129" s="141">
        <v>4</v>
      </c>
      <c r="Y129" s="141">
        <v>2</v>
      </c>
      <c r="Z129" s="141"/>
      <c r="AA129" s="141"/>
      <c r="AB129" s="171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1573500</v>
      </c>
      <c r="AE129" s="23">
        <f t="shared" si="12"/>
        <v>3.6</v>
      </c>
      <c r="AF129" s="169"/>
      <c r="AG129" s="170"/>
      <c r="AH129" s="170"/>
      <c r="AI129" s="170"/>
      <c r="AJ129" s="170"/>
      <c r="AK129" s="170"/>
      <c r="AL129" s="170">
        <v>1.6</v>
      </c>
      <c r="AM129" s="170">
        <v>2</v>
      </c>
      <c r="AN129" s="170"/>
      <c r="AO129" s="170"/>
      <c r="AP129" s="170"/>
      <c r="AQ129" s="170"/>
      <c r="AR129" s="170"/>
      <c r="AS129" s="170"/>
      <c r="AT129" s="170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549000</v>
      </c>
      <c r="AV129" s="23">
        <f t="shared" si="13"/>
        <v>550725</v>
      </c>
      <c r="AW129" s="24" t="str">
        <f t="shared" si="14"/>
        <v>Credit is within Limit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12"/>
      <c r="AZ129" s="170"/>
    </row>
    <row r="130" spans="1:52" x14ac:dyDescent="0.25">
      <c r="A130" s="21">
        <v>122</v>
      </c>
      <c r="B130" s="124" t="s">
        <v>30</v>
      </c>
      <c r="C130" s="124" t="s">
        <v>1022</v>
      </c>
      <c r="D130" s="124"/>
      <c r="E130" s="124" t="s">
        <v>1023</v>
      </c>
      <c r="F130" s="124" t="s">
        <v>752</v>
      </c>
      <c r="G130" s="195">
        <f t="shared" si="11"/>
        <v>0</v>
      </c>
      <c r="H130" s="141"/>
      <c r="I130" s="141"/>
      <c r="J130" s="141"/>
      <c r="K130" s="141"/>
      <c r="L130" s="141"/>
      <c r="M130" s="141"/>
      <c r="N130" s="141"/>
      <c r="O130" s="141"/>
      <c r="P130" s="141"/>
      <c r="Q130" s="29"/>
      <c r="R130" s="29"/>
      <c r="S130" s="29"/>
      <c r="T130" s="29"/>
      <c r="U130" s="29"/>
      <c r="V130" s="141"/>
      <c r="W130" s="141"/>
      <c r="X130" s="141"/>
      <c r="Y130" s="141"/>
      <c r="Z130" s="141"/>
      <c r="AA130" s="141"/>
      <c r="AB130" s="171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69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12"/>
      <c r="AZ130" s="170"/>
    </row>
    <row r="131" spans="1:52" x14ac:dyDescent="0.25">
      <c r="A131" s="21">
        <v>123</v>
      </c>
      <c r="B131" s="124" t="s">
        <v>30</v>
      </c>
      <c r="C131" s="124" t="s">
        <v>1026</v>
      </c>
      <c r="D131" s="124"/>
      <c r="E131" s="124" t="s">
        <v>1027</v>
      </c>
      <c r="F131" s="124" t="s">
        <v>753</v>
      </c>
      <c r="G131" s="195">
        <f t="shared" si="11"/>
        <v>0</v>
      </c>
      <c r="H131" s="171"/>
      <c r="I131" s="171"/>
      <c r="J131" s="171"/>
      <c r="K131" s="171"/>
      <c r="L131" s="171"/>
      <c r="M131" s="171"/>
      <c r="N131" s="171"/>
      <c r="O131" s="171"/>
      <c r="P131" s="171"/>
      <c r="Q131" s="29"/>
      <c r="R131" s="29"/>
      <c r="S131" s="29"/>
      <c r="T131" s="29"/>
      <c r="U131" s="29"/>
      <c r="V131" s="171"/>
      <c r="W131" s="171"/>
      <c r="X131" s="171"/>
      <c r="Y131" s="171"/>
      <c r="Z131" s="171"/>
      <c r="AA131" s="171"/>
      <c r="AB131" s="171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69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12"/>
      <c r="AZ131" s="170"/>
    </row>
    <row r="132" spans="1:52" x14ac:dyDescent="0.25">
      <c r="A132" s="21">
        <v>124</v>
      </c>
      <c r="B132" s="124" t="s">
        <v>30</v>
      </c>
      <c r="C132" s="124" t="s">
        <v>1020</v>
      </c>
      <c r="D132" s="124"/>
      <c r="E132" s="124" t="s">
        <v>1021</v>
      </c>
      <c r="F132" s="124" t="s">
        <v>752</v>
      </c>
      <c r="G132" s="195">
        <f t="shared" si="11"/>
        <v>35</v>
      </c>
      <c r="H132" s="171"/>
      <c r="I132" s="171"/>
      <c r="J132" s="171">
        <v>5</v>
      </c>
      <c r="K132" s="171">
        <v>5</v>
      </c>
      <c r="L132" s="171"/>
      <c r="M132" s="171"/>
      <c r="N132" s="171">
        <v>2</v>
      </c>
      <c r="O132" s="171">
        <v>3</v>
      </c>
      <c r="P132" s="171"/>
      <c r="Q132" s="29"/>
      <c r="R132" s="29"/>
      <c r="S132" s="29"/>
      <c r="T132" s="29"/>
      <c r="U132" s="29"/>
      <c r="V132" s="171"/>
      <c r="W132" s="171"/>
      <c r="X132" s="171">
        <v>10</v>
      </c>
      <c r="Y132" s="171">
        <v>10</v>
      </c>
      <c r="Z132" s="171"/>
      <c r="AA132" s="171"/>
      <c r="AB132" s="171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5186500</v>
      </c>
      <c r="AE132" s="23">
        <f t="shared" si="12"/>
        <v>11.9</v>
      </c>
      <c r="AF132" s="169"/>
      <c r="AG132" s="170"/>
      <c r="AH132" s="170"/>
      <c r="AI132" s="170"/>
      <c r="AJ132" s="170"/>
      <c r="AK132" s="170"/>
      <c r="AL132" s="170">
        <v>6.9</v>
      </c>
      <c r="AM132" s="170">
        <v>5</v>
      </c>
      <c r="AN132" s="170"/>
      <c r="AO132" s="170"/>
      <c r="AP132" s="170"/>
      <c r="AQ132" s="170"/>
      <c r="AR132" s="170"/>
      <c r="AS132" s="170"/>
      <c r="AT132" s="170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1814750</v>
      </c>
      <c r="AV132" s="23">
        <f t="shared" si="13"/>
        <v>1815275</v>
      </c>
      <c r="AW132" s="24" t="str">
        <f t="shared" si="14"/>
        <v>Credit is within Limit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12"/>
      <c r="AZ132" s="170"/>
    </row>
    <row r="133" spans="1:52" x14ac:dyDescent="0.25">
      <c r="A133" s="21">
        <v>125</v>
      </c>
      <c r="B133" s="124" t="s">
        <v>30</v>
      </c>
      <c r="C133" s="124" t="s">
        <v>300</v>
      </c>
      <c r="D133" s="124"/>
      <c r="E133" s="124" t="s">
        <v>1015</v>
      </c>
      <c r="F133" s="124" t="s">
        <v>753</v>
      </c>
      <c r="G133" s="195">
        <f t="shared" si="11"/>
        <v>10</v>
      </c>
      <c r="H133" s="171"/>
      <c r="I133" s="171"/>
      <c r="J133" s="141">
        <v>1</v>
      </c>
      <c r="K133" s="141">
        <v>1</v>
      </c>
      <c r="L133" s="141"/>
      <c r="M133" s="141"/>
      <c r="N133" s="141"/>
      <c r="O133" s="141">
        <v>2</v>
      </c>
      <c r="P133" s="141"/>
      <c r="Q133" s="29"/>
      <c r="R133" s="29"/>
      <c r="S133" s="29"/>
      <c r="T133" s="29"/>
      <c r="U133" s="29"/>
      <c r="V133" s="141"/>
      <c r="W133" s="141"/>
      <c r="X133" s="141">
        <v>4</v>
      </c>
      <c r="Y133" s="141">
        <v>2</v>
      </c>
      <c r="Z133" s="141"/>
      <c r="AA133" s="141"/>
      <c r="AB133" s="171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1573500</v>
      </c>
      <c r="AE133" s="23">
        <f t="shared" si="12"/>
        <v>3.6</v>
      </c>
      <c r="AF133" s="169"/>
      <c r="AG133" s="170"/>
      <c r="AH133" s="170"/>
      <c r="AI133" s="170"/>
      <c r="AJ133" s="170"/>
      <c r="AK133" s="170"/>
      <c r="AL133" s="170">
        <v>1.6</v>
      </c>
      <c r="AM133" s="170">
        <v>2</v>
      </c>
      <c r="AN133" s="170"/>
      <c r="AO133" s="170"/>
      <c r="AP133" s="170"/>
      <c r="AQ133" s="170"/>
      <c r="AR133" s="170"/>
      <c r="AS133" s="170"/>
      <c r="AT133" s="170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549000</v>
      </c>
      <c r="AV133" s="23">
        <f t="shared" si="13"/>
        <v>550725</v>
      </c>
      <c r="AW133" s="24" t="str">
        <f t="shared" si="14"/>
        <v>Credit is within Limit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12"/>
      <c r="AZ133" s="170"/>
    </row>
    <row r="134" spans="1:52" x14ac:dyDescent="0.25">
      <c r="A134" s="21">
        <v>126</v>
      </c>
      <c r="B134" s="124" t="s">
        <v>30</v>
      </c>
      <c r="C134" s="124" t="s">
        <v>1271</v>
      </c>
      <c r="D134" s="124" t="s">
        <v>1314</v>
      </c>
      <c r="E134" s="124" t="s">
        <v>1274</v>
      </c>
      <c r="F134" s="124" t="s">
        <v>753</v>
      </c>
      <c r="G134" s="195">
        <f t="shared" si="11"/>
        <v>0</v>
      </c>
      <c r="H134" s="141"/>
      <c r="I134" s="141"/>
      <c r="J134" s="141"/>
      <c r="K134" s="141"/>
      <c r="L134" s="141"/>
      <c r="M134" s="141"/>
      <c r="N134" s="141"/>
      <c r="O134" s="141"/>
      <c r="P134" s="141"/>
      <c r="Q134" s="29"/>
      <c r="R134" s="29"/>
      <c r="S134" s="29"/>
      <c r="T134" s="29"/>
      <c r="U134" s="29"/>
      <c r="V134" s="141"/>
      <c r="W134" s="141"/>
      <c r="X134" s="141"/>
      <c r="Y134" s="141"/>
      <c r="Z134" s="141"/>
      <c r="AA134" s="141"/>
      <c r="AB134" s="171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69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12"/>
      <c r="AZ134" s="170"/>
    </row>
    <row r="135" spans="1:52" x14ac:dyDescent="0.25">
      <c r="A135" s="21">
        <v>127</v>
      </c>
      <c r="B135" s="124" t="s">
        <v>30</v>
      </c>
      <c r="C135" s="124" t="s">
        <v>1379</v>
      </c>
      <c r="D135" s="124" t="s">
        <v>1314</v>
      </c>
      <c r="E135" s="124" t="s">
        <v>1380</v>
      </c>
      <c r="F135" s="124" t="s">
        <v>753</v>
      </c>
      <c r="G135" s="195">
        <f t="shared" si="11"/>
        <v>0</v>
      </c>
      <c r="H135" s="141"/>
      <c r="I135" s="141"/>
      <c r="J135" s="141"/>
      <c r="K135" s="141"/>
      <c r="L135" s="141"/>
      <c r="M135" s="141"/>
      <c r="N135" s="141"/>
      <c r="O135" s="141"/>
      <c r="P135" s="141"/>
      <c r="Q135" s="29"/>
      <c r="R135" s="29"/>
      <c r="S135" s="29"/>
      <c r="T135" s="29"/>
      <c r="U135" s="29"/>
      <c r="V135" s="141"/>
      <c r="W135" s="141"/>
      <c r="X135" s="141"/>
      <c r="Y135" s="141"/>
      <c r="Z135" s="141"/>
      <c r="AA135" s="141"/>
      <c r="AB135" s="171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69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12"/>
      <c r="AZ135" s="170"/>
    </row>
    <row r="136" spans="1:52" x14ac:dyDescent="0.25">
      <c r="A136" s="21">
        <v>128</v>
      </c>
      <c r="B136" s="124" t="s">
        <v>30</v>
      </c>
      <c r="C136" s="124" t="s">
        <v>1381</v>
      </c>
      <c r="D136" s="124" t="s">
        <v>1314</v>
      </c>
      <c r="E136" s="124" t="s">
        <v>1382</v>
      </c>
      <c r="F136" s="124" t="s">
        <v>753</v>
      </c>
      <c r="G136" s="195">
        <f t="shared" si="11"/>
        <v>0</v>
      </c>
      <c r="H136" s="171"/>
      <c r="I136" s="171"/>
      <c r="J136" s="171"/>
      <c r="K136" s="171"/>
      <c r="L136" s="171"/>
      <c r="M136" s="171"/>
      <c r="N136" s="171"/>
      <c r="O136" s="171"/>
      <c r="P136" s="171"/>
      <c r="Q136" s="29"/>
      <c r="R136" s="29"/>
      <c r="S136" s="29"/>
      <c r="T136" s="29"/>
      <c r="U136" s="29"/>
      <c r="V136" s="171"/>
      <c r="W136" s="171"/>
      <c r="X136" s="171"/>
      <c r="Y136" s="171"/>
      <c r="Z136" s="171"/>
      <c r="AA136" s="171"/>
      <c r="AB136" s="171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69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12"/>
      <c r="AZ136" s="170"/>
    </row>
    <row r="137" spans="1:52" x14ac:dyDescent="0.25">
      <c r="A137" s="21">
        <v>129</v>
      </c>
      <c r="B137" s="124" t="s">
        <v>30</v>
      </c>
      <c r="C137" s="124" t="s">
        <v>1416</v>
      </c>
      <c r="D137" s="124" t="s">
        <v>1314</v>
      </c>
      <c r="E137" s="124" t="s">
        <v>1383</v>
      </c>
      <c r="F137" s="124" t="s">
        <v>753</v>
      </c>
      <c r="G137" s="195">
        <f t="shared" si="11"/>
        <v>35</v>
      </c>
      <c r="H137" s="171"/>
      <c r="I137" s="171"/>
      <c r="J137" s="171">
        <v>5</v>
      </c>
      <c r="K137" s="171">
        <v>5</v>
      </c>
      <c r="L137" s="171"/>
      <c r="M137" s="171"/>
      <c r="N137" s="171">
        <v>2</v>
      </c>
      <c r="O137" s="171">
        <v>3</v>
      </c>
      <c r="P137" s="171"/>
      <c r="Q137" s="29"/>
      <c r="R137" s="29"/>
      <c r="S137" s="29"/>
      <c r="T137" s="29"/>
      <c r="U137" s="29"/>
      <c r="V137" s="171"/>
      <c r="W137" s="171"/>
      <c r="X137" s="171">
        <v>10</v>
      </c>
      <c r="Y137" s="171">
        <v>10</v>
      </c>
      <c r="Z137" s="171"/>
      <c r="AA137" s="171"/>
      <c r="AB137" s="171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5186500</v>
      </c>
      <c r="AE137" s="23">
        <f t="shared" ref="AE137" si="15">SUM(AF137:AT137)</f>
        <v>11.9</v>
      </c>
      <c r="AF137" s="169"/>
      <c r="AG137" s="170"/>
      <c r="AH137" s="170"/>
      <c r="AI137" s="170"/>
      <c r="AJ137" s="170"/>
      <c r="AK137" s="170"/>
      <c r="AL137" s="170">
        <v>6.9</v>
      </c>
      <c r="AM137" s="170">
        <v>5</v>
      </c>
      <c r="AN137" s="170"/>
      <c r="AO137" s="170"/>
      <c r="AP137" s="170"/>
      <c r="AQ137" s="170"/>
      <c r="AR137" s="170"/>
      <c r="AS137" s="170"/>
      <c r="AT137" s="170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1814750</v>
      </c>
      <c r="AV137" s="23">
        <f t="shared" si="13"/>
        <v>1815275</v>
      </c>
      <c r="AW137" s="24" t="str">
        <f t="shared" ref="AW137" si="16">IF(AU137&gt;AV137,"Credit is above Limit. Requires HOTM approval",IF(AU137=0," ",IF(AV137&gt;=AU137,"Credit is within Limit","CheckInput")))</f>
        <v>Credit is within Limit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38"/>
      <c r="AZ137" s="170"/>
    </row>
    <row r="138" spans="1:52" x14ac:dyDescent="0.25">
      <c r="A138" s="21">
        <v>130</v>
      </c>
      <c r="B138" s="194" t="s">
        <v>30</v>
      </c>
      <c r="C138" s="194" t="s">
        <v>1517</v>
      </c>
      <c r="D138" s="124" t="s">
        <v>1314</v>
      </c>
      <c r="E138" s="194" t="s">
        <v>1518</v>
      </c>
      <c r="F138" s="124" t="s">
        <v>753</v>
      </c>
      <c r="G138" s="195">
        <f t="shared" si="11"/>
        <v>20</v>
      </c>
      <c r="H138" s="171"/>
      <c r="I138" s="171"/>
      <c r="J138" s="171">
        <v>2</v>
      </c>
      <c r="K138" s="171">
        <v>2</v>
      </c>
      <c r="L138" s="171"/>
      <c r="M138" s="171"/>
      <c r="N138" s="171">
        <v>5</v>
      </c>
      <c r="O138" s="171">
        <v>3</v>
      </c>
      <c r="P138" s="171"/>
      <c r="Q138" s="29"/>
      <c r="R138" s="29"/>
      <c r="S138" s="29"/>
      <c r="T138" s="29"/>
      <c r="U138" s="29"/>
      <c r="V138" s="171"/>
      <c r="W138" s="171"/>
      <c r="X138" s="171">
        <v>5</v>
      </c>
      <c r="Y138" s="171">
        <v>3</v>
      </c>
      <c r="Z138" s="171"/>
      <c r="AA138" s="171"/>
      <c r="AB138" s="171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2813000</v>
      </c>
      <c r="AE138" s="23">
        <f t="shared" ref="AE138" si="17">SUM(AF138:AT138)</f>
        <v>6.4</v>
      </c>
      <c r="AF138" s="169"/>
      <c r="AG138" s="170"/>
      <c r="AH138" s="170"/>
      <c r="AI138" s="170"/>
      <c r="AJ138" s="170"/>
      <c r="AK138" s="170"/>
      <c r="AL138" s="170">
        <v>3.4</v>
      </c>
      <c r="AM138" s="170">
        <v>3</v>
      </c>
      <c r="AN138" s="170"/>
      <c r="AO138" s="170"/>
      <c r="AP138" s="170"/>
      <c r="AQ138" s="170"/>
      <c r="AR138" s="170"/>
      <c r="AS138" s="170"/>
      <c r="AT138" s="170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976000</v>
      </c>
      <c r="AV138" s="23">
        <f t="shared" ref="AV138" si="18">AC138*0.35</f>
        <v>984549.99999999988</v>
      </c>
      <c r="AW138" s="24" t="str">
        <f t="shared" ref="AW138" si="19">IF(AU138&gt;AV138,"Credit is above Limit. Requires HOTM approval",IF(AU138=0," ",IF(AV138&gt;=AU138,"Credit is within Limit","CheckInput")))</f>
        <v>Credit is within Limit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70"/>
      <c r="AZ138" s="170"/>
    </row>
  </sheetData>
  <sheetProtection algorithmName="SHA-512" hashValue="54JX70iPO1ZSiqcRF20hPB+jKO2fA+SIehIIeS37yxcSXW3TTecdv11/fTOGyQsdlzhZ6oCNcIF+ECZFPD4NOA==" saltValue="F3uM9cR/nyv0N0iL3YhxBA==" spinCount="100000"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138" xr:uid="{0AE1AEEB-EBCD-49B5-91F5-B9E386E0BFA0}"/>
  <mergeCells count="3">
    <mergeCell ref="B4:E5"/>
    <mergeCell ref="H4:AC5"/>
    <mergeCell ref="AE4:AX5"/>
  </mergeCells>
  <conditionalFormatting sqref="AY1:AY3 AY7 AW8:AW121 AW139:AW1048576">
    <cfRule type="cellIs" dxfId="73" priority="47" operator="equal">
      <formula>"Credit is above Limit. Requires HOTM approval"</formula>
    </cfRule>
    <cfRule type="cellIs" dxfId="72" priority="48" operator="equal">
      <formula>"Credit is within limit"</formula>
    </cfRule>
  </conditionalFormatting>
  <conditionalFormatting sqref="F2">
    <cfRule type="cellIs" dxfId="71" priority="46" operator="greaterThan">
      <formula>$F$1</formula>
    </cfRule>
  </conditionalFormatting>
  <conditionalFormatting sqref="AX8">
    <cfRule type="cellIs" dxfId="70" priority="44" operator="equal">
      <formula>"Credit is above Limit. Requires HOTM approval"</formula>
    </cfRule>
    <cfRule type="cellIs" dxfId="69" priority="45" operator="equal">
      <formula>"Credit is within limit"</formula>
    </cfRule>
  </conditionalFormatting>
  <conditionalFormatting sqref="AW122:AW136">
    <cfRule type="cellIs" dxfId="68" priority="16" operator="equal">
      <formula>"Credit is above Limit. Requires HOTM approval"</formula>
    </cfRule>
    <cfRule type="cellIs" dxfId="67" priority="17" operator="equal">
      <formula>"Credit is within limit"</formula>
    </cfRule>
  </conditionalFormatting>
  <conditionalFormatting sqref="AW137">
    <cfRule type="cellIs" dxfId="66" priority="11" operator="equal">
      <formula>"Credit is above Limit. Requires HOTM approval"</formula>
    </cfRule>
    <cfRule type="cellIs" dxfId="65" priority="12" operator="equal">
      <formula>"Credit is within limit"</formula>
    </cfRule>
  </conditionalFormatting>
  <conditionalFormatting sqref="AW138">
    <cfRule type="cellIs" dxfId="64" priority="6" operator="equal">
      <formula>"Credit is above Limit. Requires HOTM approval"</formula>
    </cfRule>
    <cfRule type="cellIs" dxfId="63" priority="7" operator="equal">
      <formula>"Credit is within limit"</formula>
    </cfRule>
  </conditionalFormatting>
  <conditionalFormatting sqref="AZ1:AZ3 AZ7">
    <cfRule type="cellIs" dxfId="62" priority="1" operator="equal">
      <formula>"Credit is above Limit. Requires HOTM approval"</formula>
    </cfRule>
    <cfRule type="cellIs" dxfId="6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F19" sqref="F19"/>
    </sheetView>
  </sheetViews>
  <sheetFormatPr defaultColWidth="8.5703125" defaultRowHeight="15" outlineLevelCol="1" x14ac:dyDescent="0.25"/>
  <cols>
    <col min="1" max="1" width="5" style="3" bestFit="1" customWidth="1"/>
    <col min="2" max="2" width="8.5703125" style="3"/>
    <col min="3" max="3" width="14.42578125" style="3" customWidth="1"/>
    <col min="4" max="4" width="10" style="3" hidden="1" customWidth="1"/>
    <col min="5" max="5" width="39.28515625" style="3" customWidth="1"/>
    <col min="6" max="6" width="16.42578125" style="3" bestFit="1" customWidth="1"/>
    <col min="7" max="7" width="11.5703125" style="3" customWidth="1"/>
    <col min="8" max="8" width="11.5703125" style="3" customWidth="1" outlineLevel="1"/>
    <col min="9" max="9" width="14.42578125" style="3" customWidth="1" outlineLevel="1"/>
    <col min="10" max="10" width="10.42578125" style="3" customWidth="1" outlineLevel="1"/>
    <col min="11" max="12" width="9.5703125" style="3" customWidth="1" outlineLevel="1"/>
    <col min="13" max="13" width="11.42578125" style="3" customWidth="1" outlineLevel="1"/>
    <col min="14" max="15" width="10.42578125" style="3" customWidth="1" outlineLevel="1"/>
    <col min="16" max="16" width="9.5703125" style="3" customWidth="1" outlineLevel="1"/>
    <col min="17" max="17" width="11.5703125" style="3" bestFit="1" customWidth="1" outlineLevel="1"/>
    <col min="18" max="19" width="9.5703125" style="3" customWidth="1" outlineLevel="1"/>
    <col min="20" max="20" width="12.42578125" style="3" customWidth="1" outlineLevel="1"/>
    <col min="21" max="21" width="8.5703125" style="3" customWidth="1" outlineLevel="1"/>
    <col min="22" max="22" width="11.42578125" style="3" customWidth="1" outlineLevel="1"/>
    <col min="23" max="23" width="11.5703125" style="3" customWidth="1" outlineLevel="1"/>
    <col min="24" max="27" width="10.42578125" style="3" customWidth="1" outlineLevel="1"/>
    <col min="28" max="28" width="9.5703125" style="3" customWidth="1" outlineLevel="1"/>
    <col min="29" max="29" width="19.42578125" style="3" customWidth="1" outlineLevel="1"/>
    <col min="30" max="30" width="4" style="3" customWidth="1" outlineLevel="1"/>
    <col min="31" max="31" width="18" style="3" customWidth="1"/>
    <col min="32" max="32" width="12.5703125" style="3" customWidth="1"/>
    <col min="33" max="33" width="10.5703125" style="3" customWidth="1"/>
    <col min="34" max="42" width="10.5703125" style="3" customWidth="1" outlineLevel="1"/>
    <col min="43" max="43" width="12.42578125" style="3" customWidth="1" outlineLevel="1"/>
    <col min="44" max="44" width="13.42578125" style="3" customWidth="1" outlineLevel="1"/>
    <col min="45" max="45" width="9.5703125" style="3" customWidth="1" outlineLevel="1"/>
    <col min="46" max="46" width="10.5703125" style="3" customWidth="1" outlineLevel="1"/>
    <col min="47" max="47" width="15.5703125" style="3" customWidth="1" outlineLevel="1"/>
    <col min="48" max="48" width="19.42578125" style="3" customWidth="1" outlineLevel="1"/>
    <col min="49" max="49" width="17.5703125" style="3" customWidth="1"/>
    <col min="50" max="50" width="25.42578125" style="3" customWidth="1"/>
    <col min="51" max="51" width="42" style="3" bestFit="1" customWidth="1"/>
    <col min="52" max="52" width="26.5703125" style="3" customWidth="1"/>
    <col min="53" max="16384" width="8.5703125" style="3"/>
  </cols>
  <sheetData>
    <row r="1" spans="1:52" ht="32.25" customHeight="1" thickBot="1" x14ac:dyDescent="0.3">
      <c r="B1" s="4" t="s">
        <v>0</v>
      </c>
      <c r="C1" s="5" t="s">
        <v>59</v>
      </c>
      <c r="E1" s="4" t="s">
        <v>62</v>
      </c>
      <c r="F1" s="6"/>
      <c r="Q1" s="106"/>
    </row>
    <row r="2" spans="1:52" s="7" customFormat="1" ht="27" customHeight="1" thickBot="1" x14ac:dyDescent="0.3">
      <c r="B2" s="8"/>
      <c r="C2" s="9"/>
      <c r="E2" s="4" t="s">
        <v>63</v>
      </c>
      <c r="F2" s="6">
        <f>SUM(AU8:AU1048576)</f>
        <v>4292050</v>
      </c>
    </row>
    <row r="3" spans="1:52" s="10" customFormat="1" x14ac:dyDescent="0.25"/>
    <row r="4" spans="1:52" ht="15.75" customHeight="1" x14ac:dyDescent="0.35">
      <c r="B4" s="239" t="s">
        <v>1647</v>
      </c>
      <c r="C4" s="242"/>
      <c r="D4" s="242"/>
      <c r="E4" s="242"/>
      <c r="H4" s="240" t="s">
        <v>46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11"/>
      <c r="AE4" s="241" t="s">
        <v>49</v>
      </c>
      <c r="AF4" s="241"/>
      <c r="AG4" s="241"/>
      <c r="AH4" s="241"/>
      <c r="AI4" s="241"/>
      <c r="AJ4" s="241"/>
      <c r="AK4" s="241"/>
      <c r="AL4" s="241"/>
      <c r="AM4" s="241"/>
      <c r="AN4" s="241"/>
      <c r="AO4" s="241"/>
      <c r="AP4" s="241"/>
      <c r="AQ4" s="241"/>
      <c r="AR4" s="241"/>
      <c r="AS4" s="241"/>
      <c r="AT4" s="241"/>
      <c r="AU4" s="241"/>
      <c r="AV4" s="241"/>
      <c r="AW4" s="241"/>
      <c r="AX4" s="241"/>
      <c r="AY4" s="11"/>
      <c r="AZ4" s="11"/>
    </row>
    <row r="5" spans="1:52" ht="15.75" customHeight="1" thickBot="1" x14ac:dyDescent="0.4">
      <c r="B5" s="242"/>
      <c r="C5" s="242"/>
      <c r="D5" s="242"/>
      <c r="E5" s="24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11"/>
      <c r="AE5" s="241"/>
      <c r="AF5" s="241"/>
      <c r="AG5" s="241"/>
      <c r="AH5" s="241"/>
      <c r="AI5" s="241"/>
      <c r="AJ5" s="241"/>
      <c r="AK5" s="241"/>
      <c r="AL5" s="241"/>
      <c r="AM5" s="241"/>
      <c r="AN5" s="241"/>
      <c r="AO5" s="241"/>
      <c r="AP5" s="241"/>
      <c r="AQ5" s="241"/>
      <c r="AR5" s="241"/>
      <c r="AS5" s="241"/>
      <c r="AT5" s="241"/>
      <c r="AU5" s="241"/>
      <c r="AV5" s="241"/>
      <c r="AW5" s="241"/>
      <c r="AX5" s="241"/>
      <c r="AY5" s="11"/>
      <c r="AZ5" s="11"/>
    </row>
    <row r="6" spans="1:52" ht="15.75" hidden="1" customHeight="1" x14ac:dyDescent="0.3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22"/>
      <c r="AT6" s="28"/>
      <c r="AU6" s="28"/>
      <c r="AV6" s="28"/>
      <c r="AW6" s="28"/>
      <c r="AX6" s="28"/>
      <c r="AY6" s="28"/>
    </row>
    <row r="7" spans="1:52" ht="15.75" hidden="1" thickBot="1" x14ac:dyDescent="0.3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3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7" t="s">
        <v>98</v>
      </c>
      <c r="I8" s="127" t="s">
        <v>1426</v>
      </c>
      <c r="J8" s="127" t="s">
        <v>66</v>
      </c>
      <c r="K8" s="127" t="s">
        <v>97</v>
      </c>
      <c r="L8" s="127" t="s">
        <v>34</v>
      </c>
      <c r="M8" s="127" t="s">
        <v>74</v>
      </c>
      <c r="N8" s="127" t="s">
        <v>96</v>
      </c>
      <c r="O8" s="127" t="s">
        <v>35</v>
      </c>
      <c r="P8" s="127" t="s">
        <v>36</v>
      </c>
      <c r="Q8" s="127" t="s">
        <v>37</v>
      </c>
      <c r="R8" s="127" t="s">
        <v>1427</v>
      </c>
      <c r="S8" s="223" t="s">
        <v>1602</v>
      </c>
      <c r="T8" s="127" t="s">
        <v>1515</v>
      </c>
      <c r="U8" s="127" t="s">
        <v>1044</v>
      </c>
      <c r="V8" s="127" t="s">
        <v>38</v>
      </c>
      <c r="W8" s="127" t="s">
        <v>39</v>
      </c>
      <c r="X8" s="127" t="s">
        <v>40</v>
      </c>
      <c r="Y8" s="127" t="s">
        <v>41</v>
      </c>
      <c r="Z8" s="127" t="s">
        <v>1519</v>
      </c>
      <c r="AA8" s="127" t="s">
        <v>1292</v>
      </c>
      <c r="AB8" s="127" t="s">
        <v>43</v>
      </c>
      <c r="AC8" s="17" t="s">
        <v>47</v>
      </c>
      <c r="AE8" s="18" t="s">
        <v>51</v>
      </c>
      <c r="AF8" s="128" t="s">
        <v>43</v>
      </c>
      <c r="AG8" s="128" t="s">
        <v>37</v>
      </c>
      <c r="AH8" s="128" t="s">
        <v>35</v>
      </c>
      <c r="AI8" s="128" t="s">
        <v>66</v>
      </c>
      <c r="AJ8" s="128" t="s">
        <v>74</v>
      </c>
      <c r="AK8" s="128" t="s">
        <v>34</v>
      </c>
      <c r="AL8" s="128" t="s">
        <v>40</v>
      </c>
      <c r="AM8" s="128" t="s">
        <v>97</v>
      </c>
      <c r="AN8" s="128" t="s">
        <v>1519</v>
      </c>
      <c r="AO8" s="128" t="s">
        <v>1427</v>
      </c>
      <c r="AP8" s="129" t="s">
        <v>38</v>
      </c>
      <c r="AQ8" s="129" t="s">
        <v>98</v>
      </c>
      <c r="AR8" s="129" t="s">
        <v>1426</v>
      </c>
      <c r="AS8" s="223" t="s">
        <v>1602</v>
      </c>
      <c r="AT8" s="129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</row>
    <row r="9" spans="1:52" x14ac:dyDescent="0.25">
      <c r="A9" s="21">
        <v>1</v>
      </c>
      <c r="B9" s="194" t="s">
        <v>28</v>
      </c>
      <c r="C9" s="194" t="s">
        <v>1605</v>
      </c>
      <c r="D9" s="194" t="s">
        <v>1650</v>
      </c>
      <c r="E9" s="194" t="s">
        <v>753</v>
      </c>
      <c r="F9" s="207" t="s">
        <v>753</v>
      </c>
      <c r="G9" s="195">
        <f t="shared" ref="G9:G40" si="0">SUM(H9:AB9)</f>
        <v>10</v>
      </c>
      <c r="H9" s="172"/>
      <c r="I9" s="172"/>
      <c r="J9" s="172">
        <v>0.5</v>
      </c>
      <c r="K9" s="172">
        <v>0.4</v>
      </c>
      <c r="L9" s="172"/>
      <c r="M9" s="172">
        <v>0.6</v>
      </c>
      <c r="N9" s="172">
        <v>3</v>
      </c>
      <c r="O9" s="172">
        <v>2</v>
      </c>
      <c r="P9" s="172"/>
      <c r="Q9" s="172"/>
      <c r="R9" s="172"/>
      <c r="S9" s="172"/>
      <c r="T9" s="172"/>
      <c r="U9" s="172"/>
      <c r="V9" s="172">
        <v>0.5</v>
      </c>
      <c r="W9" s="172"/>
      <c r="X9" s="172">
        <v>3</v>
      </c>
      <c r="Y9" s="172"/>
      <c r="Z9" s="172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1397700</v>
      </c>
      <c r="AE9" s="23">
        <f t="shared" ref="AE9:AE40" si="1">SUM(AF9:AT9)</f>
        <v>2</v>
      </c>
      <c r="AF9" s="167"/>
      <c r="AG9" s="168"/>
      <c r="AH9" s="167">
        <v>0.2</v>
      </c>
      <c r="AI9" s="168"/>
      <c r="AJ9" s="168">
        <v>0.3</v>
      </c>
      <c r="AK9" s="168"/>
      <c r="AL9" s="168">
        <v>1</v>
      </c>
      <c r="AM9" s="168">
        <v>0.4</v>
      </c>
      <c r="AN9" s="168"/>
      <c r="AO9" s="168"/>
      <c r="AP9" s="168">
        <v>0.1</v>
      </c>
      <c r="AQ9" s="168"/>
      <c r="AR9" s="168"/>
      <c r="AS9" s="168"/>
      <c r="AT9" s="16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305150</v>
      </c>
      <c r="AV9" s="23">
        <f t="shared" ref="AV9:AV40" si="2">AC9*0.35</f>
        <v>489194.99999999994</v>
      </c>
      <c r="AW9" s="24" t="str">
        <f t="shared" ref="AW9:AW40" si="3">IF(AU9&gt;AV9,"Credit is above Limit. Requires HOTM approval",IF(AU9=0," ",IF(AV9&gt;=AU9,"Credit is within Limit","CheckInput")))</f>
        <v>Credit is within Limit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25">
      <c r="A10" s="21">
        <v>2</v>
      </c>
      <c r="B10" s="194" t="s">
        <v>28</v>
      </c>
      <c r="C10" s="194" t="s">
        <v>1606</v>
      </c>
      <c r="D10" s="194" t="s">
        <v>1651</v>
      </c>
      <c r="E10" s="194" t="s">
        <v>753</v>
      </c>
      <c r="F10" s="207" t="s">
        <v>753</v>
      </c>
      <c r="G10" s="195">
        <f t="shared" si="0"/>
        <v>10</v>
      </c>
      <c r="H10" s="171"/>
      <c r="I10" s="171"/>
      <c r="J10" s="171">
        <v>0.5</v>
      </c>
      <c r="K10" s="171">
        <v>0.4</v>
      </c>
      <c r="L10" s="171"/>
      <c r="M10" s="171">
        <v>0.6</v>
      </c>
      <c r="N10" s="171">
        <v>3</v>
      </c>
      <c r="O10" s="171">
        <v>2</v>
      </c>
      <c r="P10" s="171"/>
      <c r="Q10" s="171"/>
      <c r="R10" s="171"/>
      <c r="S10" s="171"/>
      <c r="T10" s="171"/>
      <c r="U10" s="171"/>
      <c r="V10" s="171">
        <v>0.5</v>
      </c>
      <c r="W10" s="171"/>
      <c r="X10" s="171">
        <v>3</v>
      </c>
      <c r="Y10" s="171"/>
      <c r="Z10" s="171"/>
      <c r="AA10" s="141"/>
      <c r="AB10" s="73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1397700</v>
      </c>
      <c r="AE10" s="23">
        <f t="shared" si="1"/>
        <v>2</v>
      </c>
      <c r="AF10" s="169"/>
      <c r="AG10" s="170"/>
      <c r="AH10" s="170">
        <v>0.2</v>
      </c>
      <c r="AI10" s="170"/>
      <c r="AJ10" s="170">
        <v>0.3</v>
      </c>
      <c r="AK10" s="170"/>
      <c r="AL10" s="170">
        <v>1</v>
      </c>
      <c r="AM10" s="170">
        <v>0.4</v>
      </c>
      <c r="AN10" s="170"/>
      <c r="AO10" s="170"/>
      <c r="AP10" s="170">
        <v>0.1</v>
      </c>
      <c r="AQ10" s="170"/>
      <c r="AR10" s="170"/>
      <c r="AS10" s="170"/>
      <c r="AT10" s="17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305150</v>
      </c>
      <c r="AV10" s="23">
        <f t="shared" si="2"/>
        <v>489194.99999999994</v>
      </c>
      <c r="AW10" s="24" t="str">
        <f t="shared" si="3"/>
        <v>Credit is within Limit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25">
      <c r="A11" s="21">
        <v>3</v>
      </c>
      <c r="B11" s="194" t="s">
        <v>28</v>
      </c>
      <c r="C11" s="196" t="s">
        <v>1652</v>
      </c>
      <c r="D11" s="194" t="s">
        <v>1653</v>
      </c>
      <c r="E11" s="134" t="s">
        <v>753</v>
      </c>
      <c r="F11" s="194" t="s">
        <v>753</v>
      </c>
      <c r="G11" s="195">
        <f t="shared" si="0"/>
        <v>10</v>
      </c>
      <c r="H11" s="141"/>
      <c r="I11" s="141"/>
      <c r="J11" s="141">
        <v>0.5</v>
      </c>
      <c r="K11" s="141">
        <v>0.4</v>
      </c>
      <c r="L11" s="141"/>
      <c r="M11" s="141">
        <v>0.6</v>
      </c>
      <c r="N11" s="141">
        <v>3</v>
      </c>
      <c r="O11" s="141">
        <v>2</v>
      </c>
      <c r="P11" s="141"/>
      <c r="Q11" s="141"/>
      <c r="R11" s="141"/>
      <c r="S11" s="141"/>
      <c r="T11" s="141"/>
      <c r="U11" s="141"/>
      <c r="V11" s="141">
        <v>0.5</v>
      </c>
      <c r="W11" s="141"/>
      <c r="X11" s="141">
        <v>3</v>
      </c>
      <c r="Y11" s="141"/>
      <c r="Z11" s="141"/>
      <c r="AA11" s="141"/>
      <c r="AB11" s="171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1397700</v>
      </c>
      <c r="AE11" s="23">
        <f t="shared" si="1"/>
        <v>0</v>
      </c>
      <c r="AF11" s="169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0"/>
      <c r="AS11" s="170"/>
      <c r="AT11" s="17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489194.99999999994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25">
      <c r="A12" s="21">
        <v>4</v>
      </c>
      <c r="B12" s="124" t="s">
        <v>27</v>
      </c>
      <c r="C12" s="124" t="s">
        <v>1654</v>
      </c>
      <c r="D12" s="124"/>
      <c r="E12" s="124" t="s">
        <v>1655</v>
      </c>
      <c r="F12" s="194"/>
      <c r="G12" s="195">
        <f t="shared" si="0"/>
        <v>10</v>
      </c>
      <c r="H12" s="173"/>
      <c r="I12" s="173"/>
      <c r="J12" s="173"/>
      <c r="K12" s="173">
        <v>1</v>
      </c>
      <c r="L12" s="173"/>
      <c r="M12" s="173"/>
      <c r="N12" s="173">
        <v>1</v>
      </c>
      <c r="O12" s="173">
        <v>1</v>
      </c>
      <c r="P12" s="173"/>
      <c r="Q12" s="173"/>
      <c r="R12" s="173"/>
      <c r="S12" s="173"/>
      <c r="T12" s="173"/>
      <c r="U12" s="173"/>
      <c r="V12" s="173">
        <v>5</v>
      </c>
      <c r="W12" s="173">
        <v>1</v>
      </c>
      <c r="X12" s="173">
        <v>1</v>
      </c>
      <c r="Y12" s="173"/>
      <c r="Z12" s="173"/>
      <c r="AA12" s="172"/>
      <c r="AB12" s="101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1207500</v>
      </c>
      <c r="AE12" s="23">
        <f t="shared" si="1"/>
        <v>0</v>
      </c>
      <c r="AF12" s="169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422625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25">
      <c r="A13" s="21">
        <v>5</v>
      </c>
      <c r="B13" s="124" t="s">
        <v>27</v>
      </c>
      <c r="C13" s="124" t="s">
        <v>1656</v>
      </c>
      <c r="D13" s="124"/>
      <c r="E13" s="124" t="s">
        <v>1657</v>
      </c>
      <c r="F13" s="194"/>
      <c r="G13" s="195">
        <f t="shared" si="0"/>
        <v>10</v>
      </c>
      <c r="H13" s="99"/>
      <c r="I13" s="99"/>
      <c r="J13" s="99"/>
      <c r="K13" s="99">
        <v>1</v>
      </c>
      <c r="L13" s="99"/>
      <c r="M13" s="99"/>
      <c r="N13" s="99">
        <v>1</v>
      </c>
      <c r="O13" s="99">
        <v>1</v>
      </c>
      <c r="P13" s="99"/>
      <c r="Q13" s="99"/>
      <c r="R13" s="99"/>
      <c r="S13" s="171"/>
      <c r="T13" s="99"/>
      <c r="U13" s="99"/>
      <c r="V13" s="99">
        <v>5</v>
      </c>
      <c r="W13" s="99">
        <v>1</v>
      </c>
      <c r="X13" s="99">
        <v>1</v>
      </c>
      <c r="Y13" s="99"/>
      <c r="Z13" s="99"/>
      <c r="AA13" s="102"/>
      <c r="AB13" s="100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1207500</v>
      </c>
      <c r="AE13" s="23">
        <f t="shared" si="1"/>
        <v>0</v>
      </c>
      <c r="AF13" s="167"/>
      <c r="AG13" s="168"/>
      <c r="AH13" s="167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422625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25">
      <c r="A14" s="21">
        <v>6</v>
      </c>
      <c r="B14" s="217" t="s">
        <v>27</v>
      </c>
      <c r="C14" s="217" t="s">
        <v>1658</v>
      </c>
      <c r="D14" s="217"/>
      <c r="E14" s="217" t="s">
        <v>1659</v>
      </c>
      <c r="F14" s="218"/>
      <c r="G14" s="195">
        <f t="shared" si="0"/>
        <v>15</v>
      </c>
      <c r="H14" s="106"/>
      <c r="I14" s="106"/>
      <c r="J14" s="106"/>
      <c r="K14" s="106">
        <v>1</v>
      </c>
      <c r="L14" s="106"/>
      <c r="M14" s="106"/>
      <c r="N14" s="106">
        <v>1</v>
      </c>
      <c r="O14" s="106">
        <v>1</v>
      </c>
      <c r="P14" s="106"/>
      <c r="Q14" s="106"/>
      <c r="R14" s="106"/>
      <c r="S14" s="172"/>
      <c r="T14" s="106"/>
      <c r="U14" s="106"/>
      <c r="V14" s="106">
        <v>10</v>
      </c>
      <c r="W14" s="106">
        <v>1</v>
      </c>
      <c r="X14" s="106">
        <v>1</v>
      </c>
      <c r="Y14" s="106"/>
      <c r="Z14" s="106"/>
      <c r="AA14" s="106"/>
      <c r="AB14" s="104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1732500</v>
      </c>
      <c r="AE14" s="23">
        <f t="shared" si="1"/>
        <v>0</v>
      </c>
      <c r="AF14" s="169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68"/>
      <c r="AR14" s="168"/>
      <c r="AS14" s="168"/>
      <c r="AT14" s="168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606375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25">
      <c r="A15" s="21">
        <v>7</v>
      </c>
      <c r="B15" s="124" t="s">
        <v>27</v>
      </c>
      <c r="C15" s="124" t="s">
        <v>1660</v>
      </c>
      <c r="D15" s="124"/>
      <c r="E15" s="124" t="s">
        <v>1661</v>
      </c>
      <c r="F15" s="194" t="s">
        <v>61</v>
      </c>
      <c r="G15" s="195">
        <f t="shared" si="0"/>
        <v>10</v>
      </c>
      <c r="H15" s="106"/>
      <c r="I15" s="198"/>
      <c r="J15" s="106">
        <v>0.2</v>
      </c>
      <c r="K15" s="106">
        <v>0.2</v>
      </c>
      <c r="L15" s="106"/>
      <c r="M15" s="106"/>
      <c r="N15" s="106">
        <v>3</v>
      </c>
      <c r="O15" s="106">
        <v>0.3</v>
      </c>
      <c r="P15" s="106"/>
      <c r="Q15" s="106"/>
      <c r="R15" s="106"/>
      <c r="S15" s="172"/>
      <c r="T15" s="106"/>
      <c r="U15" s="106"/>
      <c r="V15" s="106">
        <v>4</v>
      </c>
      <c r="W15" s="106"/>
      <c r="X15" s="106">
        <v>0.3</v>
      </c>
      <c r="Y15" s="106">
        <v>2</v>
      </c>
      <c r="Z15" s="106"/>
      <c r="AA15" s="106"/>
      <c r="AB15" s="105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1058050</v>
      </c>
      <c r="AE15" s="23">
        <f t="shared" si="1"/>
        <v>0</v>
      </c>
      <c r="AF15" s="169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370317.5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25">
      <c r="A16" s="21">
        <v>8</v>
      </c>
      <c r="B16" s="124" t="s">
        <v>27</v>
      </c>
      <c r="C16" s="124" t="s">
        <v>1662</v>
      </c>
      <c r="D16" s="124"/>
      <c r="E16" s="124" t="s">
        <v>1663</v>
      </c>
      <c r="F16" s="194" t="s">
        <v>61</v>
      </c>
      <c r="G16" s="195">
        <f t="shared" si="0"/>
        <v>40</v>
      </c>
      <c r="H16" s="106"/>
      <c r="I16" s="106"/>
      <c r="J16" s="106">
        <v>5</v>
      </c>
      <c r="K16" s="106">
        <v>2</v>
      </c>
      <c r="L16" s="106"/>
      <c r="M16" s="106"/>
      <c r="N16" s="106">
        <v>9</v>
      </c>
      <c r="O16" s="106">
        <v>5</v>
      </c>
      <c r="P16" s="106">
        <v>1</v>
      </c>
      <c r="Q16" s="106"/>
      <c r="R16" s="106"/>
      <c r="S16" s="172"/>
      <c r="T16" s="106"/>
      <c r="U16" s="106"/>
      <c r="V16" s="106">
        <v>10</v>
      </c>
      <c r="W16" s="106"/>
      <c r="X16" s="106">
        <v>5</v>
      </c>
      <c r="Y16" s="106">
        <v>3</v>
      </c>
      <c r="Z16" s="106"/>
      <c r="AA16" s="106"/>
      <c r="AB16" s="105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5467000</v>
      </c>
      <c r="AE16" s="23">
        <f t="shared" si="1"/>
        <v>11.3</v>
      </c>
      <c r="AF16" s="169"/>
      <c r="AG16" s="170"/>
      <c r="AH16" s="170">
        <v>5</v>
      </c>
      <c r="AI16" s="170"/>
      <c r="AJ16" s="170"/>
      <c r="AK16" s="170"/>
      <c r="AL16" s="170">
        <v>3</v>
      </c>
      <c r="AM16" s="170">
        <v>3.3</v>
      </c>
      <c r="AN16" s="170"/>
      <c r="AO16" s="170"/>
      <c r="AP16" s="170"/>
      <c r="AQ16" s="170"/>
      <c r="AR16" s="170"/>
      <c r="AS16" s="170"/>
      <c r="AT16" s="17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1905750</v>
      </c>
      <c r="AV16" s="23">
        <f t="shared" si="2"/>
        <v>1913449.9999999998</v>
      </c>
      <c r="AW16" s="24" t="str">
        <f t="shared" si="3"/>
        <v>Credit is within Limit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25">
      <c r="A17" s="21">
        <v>9</v>
      </c>
      <c r="B17" s="124" t="s">
        <v>29</v>
      </c>
      <c r="C17" s="124" t="s">
        <v>1664</v>
      </c>
      <c r="D17" s="124"/>
      <c r="E17" s="124" t="s">
        <v>1665</v>
      </c>
      <c r="F17" s="194" t="s">
        <v>752</v>
      </c>
      <c r="G17" s="195">
        <f t="shared" si="0"/>
        <v>35</v>
      </c>
      <c r="H17" s="106"/>
      <c r="I17" s="106">
        <v>1</v>
      </c>
      <c r="J17" s="106">
        <v>2</v>
      </c>
      <c r="K17" s="106"/>
      <c r="L17" s="106"/>
      <c r="M17" s="106">
        <v>7</v>
      </c>
      <c r="N17" s="106">
        <v>7</v>
      </c>
      <c r="O17" s="106"/>
      <c r="P17" s="106"/>
      <c r="Q17" s="106"/>
      <c r="R17" s="106"/>
      <c r="S17" s="172"/>
      <c r="T17" s="106"/>
      <c r="U17" s="106"/>
      <c r="V17" s="106"/>
      <c r="W17" s="106">
        <v>11</v>
      </c>
      <c r="X17" s="106">
        <v>7</v>
      </c>
      <c r="Y17" s="106"/>
      <c r="Z17" s="106"/>
      <c r="AA17" s="106"/>
      <c r="AB17" s="105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4357000</v>
      </c>
      <c r="AE17" s="23">
        <f t="shared" si="1"/>
        <v>8</v>
      </c>
      <c r="AF17" s="169"/>
      <c r="AG17" s="170"/>
      <c r="AH17" s="167">
        <v>3</v>
      </c>
      <c r="AI17" s="168"/>
      <c r="AJ17" s="168"/>
      <c r="AK17" s="168"/>
      <c r="AL17" s="168">
        <v>5</v>
      </c>
      <c r="AM17" s="168"/>
      <c r="AN17" s="168"/>
      <c r="AO17" s="168"/>
      <c r="AP17" s="168"/>
      <c r="AQ17" s="168"/>
      <c r="AR17" s="168"/>
      <c r="AS17" s="168"/>
      <c r="AT17" s="168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1329500</v>
      </c>
      <c r="AV17" s="23">
        <f t="shared" si="2"/>
        <v>1524950</v>
      </c>
      <c r="AW17" s="24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25">
      <c r="A18" s="21">
        <v>10</v>
      </c>
      <c r="B18" s="124" t="s">
        <v>29</v>
      </c>
      <c r="C18" s="124" t="s">
        <v>1666</v>
      </c>
      <c r="D18" s="124"/>
      <c r="E18" s="124" t="s">
        <v>1667</v>
      </c>
      <c r="F18" s="194" t="s">
        <v>1295</v>
      </c>
      <c r="G18" s="195">
        <f t="shared" si="0"/>
        <v>10</v>
      </c>
      <c r="H18" s="106"/>
      <c r="I18" s="106"/>
      <c r="J18" s="106">
        <v>1</v>
      </c>
      <c r="K18" s="106"/>
      <c r="L18" s="106"/>
      <c r="M18" s="106">
        <v>2</v>
      </c>
      <c r="N18" s="106">
        <v>2</v>
      </c>
      <c r="O18" s="106"/>
      <c r="P18" s="106"/>
      <c r="Q18" s="106"/>
      <c r="R18" s="106"/>
      <c r="S18" s="172"/>
      <c r="T18" s="106"/>
      <c r="U18" s="106"/>
      <c r="V18" s="106"/>
      <c r="W18" s="106">
        <v>3</v>
      </c>
      <c r="X18" s="106">
        <v>2</v>
      </c>
      <c r="Y18" s="106"/>
      <c r="Z18" s="106"/>
      <c r="AA18" s="106"/>
      <c r="AB18" s="105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1299000</v>
      </c>
      <c r="AE18" s="23">
        <f t="shared" si="1"/>
        <v>3</v>
      </c>
      <c r="AF18" s="169"/>
      <c r="AG18" s="170"/>
      <c r="AH18" s="170">
        <v>1</v>
      </c>
      <c r="AI18" s="170"/>
      <c r="AJ18" s="170"/>
      <c r="AK18" s="170"/>
      <c r="AL18" s="170">
        <v>1</v>
      </c>
      <c r="AM18" s="170"/>
      <c r="AN18" s="170"/>
      <c r="AO18" s="170"/>
      <c r="AP18" s="170">
        <v>1</v>
      </c>
      <c r="AQ18" s="170"/>
      <c r="AR18" s="170"/>
      <c r="AS18" s="170"/>
      <c r="AT18" s="17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446500</v>
      </c>
      <c r="AV18" s="23">
        <f t="shared" si="2"/>
        <v>454650</v>
      </c>
      <c r="AW18" s="24" t="str">
        <f t="shared" si="3"/>
        <v>Credit is within Limit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25">
      <c r="A19" s="21">
        <v>11</v>
      </c>
      <c r="B19" s="124"/>
      <c r="C19" s="124"/>
      <c r="D19" s="124"/>
      <c r="E19" s="124"/>
      <c r="F19" s="194"/>
      <c r="G19" s="195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73"/>
      <c r="AB19" s="73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9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25">
      <c r="A20" s="21">
        <v>12</v>
      </c>
      <c r="B20" s="207"/>
      <c r="C20" s="124"/>
      <c r="D20" s="124"/>
      <c r="E20" s="124"/>
      <c r="F20" s="194"/>
      <c r="G20" s="195">
        <f t="shared" si="0"/>
        <v>0</v>
      </c>
      <c r="H20" s="172"/>
      <c r="I20" s="172"/>
      <c r="J20" s="172"/>
      <c r="K20" s="171"/>
      <c r="L20" s="172"/>
      <c r="M20" s="172"/>
      <c r="N20" s="172"/>
      <c r="O20" s="171"/>
      <c r="P20" s="172"/>
      <c r="Q20" s="172"/>
      <c r="R20" s="172"/>
      <c r="S20" s="172"/>
      <c r="T20" s="172"/>
      <c r="U20" s="172"/>
      <c r="V20" s="171"/>
      <c r="W20" s="171"/>
      <c r="X20" s="171"/>
      <c r="Y20" s="172"/>
      <c r="Z20" s="172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9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25">
      <c r="A21" s="21">
        <v>13</v>
      </c>
      <c r="B21" s="194"/>
      <c r="C21" s="123"/>
      <c r="D21" s="123"/>
      <c r="E21" s="123"/>
      <c r="F21" s="194"/>
      <c r="G21" s="195">
        <f t="shared" si="0"/>
        <v>0</v>
      </c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9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25">
      <c r="A22" s="21">
        <v>14</v>
      </c>
      <c r="B22" s="110"/>
      <c r="C22" s="110"/>
      <c r="D22" s="110"/>
      <c r="E22" s="110"/>
      <c r="F22" s="133"/>
      <c r="G22" s="195">
        <f t="shared" si="0"/>
        <v>0</v>
      </c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211"/>
      <c r="AB22" s="141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9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25">
      <c r="A23" s="21">
        <v>15</v>
      </c>
      <c r="B23" s="110"/>
      <c r="C23" s="110"/>
      <c r="D23" s="110"/>
      <c r="E23" s="110"/>
      <c r="F23" s="133"/>
      <c r="G23" s="195">
        <f t="shared" si="0"/>
        <v>0</v>
      </c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211"/>
      <c r="AB23" s="141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9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25">
      <c r="A24" s="21">
        <v>16</v>
      </c>
      <c r="B24" s="110"/>
      <c r="C24" s="110"/>
      <c r="D24" s="110"/>
      <c r="E24" s="110"/>
      <c r="F24" s="133"/>
      <c r="G24" s="195">
        <f t="shared" si="0"/>
        <v>0</v>
      </c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41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7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25">
      <c r="A25" s="21">
        <v>17</v>
      </c>
      <c r="B25" s="110"/>
      <c r="C25" s="110"/>
      <c r="D25" s="110"/>
      <c r="E25" s="110"/>
      <c r="F25" s="133"/>
      <c r="G25" s="195">
        <f t="shared" si="0"/>
        <v>0</v>
      </c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41"/>
      <c r="AB25" s="73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9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25">
      <c r="A26" s="21">
        <v>18</v>
      </c>
      <c r="B26" s="110"/>
      <c r="C26" s="109"/>
      <c r="D26" s="109"/>
      <c r="E26" s="109"/>
      <c r="F26" s="133"/>
      <c r="G26" s="195">
        <f t="shared" si="0"/>
        <v>0</v>
      </c>
      <c r="H26" s="29"/>
      <c r="I26" s="29"/>
      <c r="J26" s="29"/>
      <c r="K26" s="73"/>
      <c r="L26" s="29"/>
      <c r="M26" s="29"/>
      <c r="N26" s="29"/>
      <c r="O26" s="73"/>
      <c r="P26" s="29"/>
      <c r="Q26" s="29"/>
      <c r="R26" s="29"/>
      <c r="S26" s="29"/>
      <c r="T26" s="29"/>
      <c r="U26" s="29"/>
      <c r="V26" s="73"/>
      <c r="W26" s="73"/>
      <c r="X26" s="73"/>
      <c r="Y26" s="29"/>
      <c r="Z26" s="29"/>
      <c r="AA26" s="29"/>
      <c r="AB26" s="73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9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25">
      <c r="A27" s="21">
        <v>19</v>
      </c>
      <c r="B27" s="133"/>
      <c r="C27" s="133"/>
      <c r="D27" s="133"/>
      <c r="E27" s="133"/>
      <c r="F27" s="133"/>
      <c r="G27" s="195">
        <f t="shared" si="0"/>
        <v>0</v>
      </c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9"/>
      <c r="AG27" s="170"/>
      <c r="AH27" s="170"/>
      <c r="AI27" s="170"/>
      <c r="AJ27" s="170"/>
      <c r="AK27" s="170"/>
      <c r="AL27" s="170"/>
      <c r="AM27" s="170"/>
      <c r="AN27" s="170"/>
      <c r="AO27" s="170"/>
      <c r="AP27" s="170"/>
      <c r="AQ27" s="170"/>
      <c r="AR27" s="170"/>
      <c r="AS27" s="170"/>
      <c r="AT27" s="17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25">
      <c r="A28" s="21">
        <v>20</v>
      </c>
      <c r="B28" s="133"/>
      <c r="C28" s="133"/>
      <c r="D28" s="133"/>
      <c r="E28" s="133"/>
      <c r="F28" s="133"/>
      <c r="G28" s="195">
        <f t="shared" si="0"/>
        <v>0</v>
      </c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90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25">
      <c r="A29" s="21">
        <v>21</v>
      </c>
      <c r="B29" s="194"/>
      <c r="C29" s="208"/>
      <c r="D29" s="194"/>
      <c r="E29" s="207"/>
      <c r="F29" s="194"/>
      <c r="G29" s="195">
        <f t="shared" si="0"/>
        <v>0</v>
      </c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9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</row>
    <row r="30" spans="1:50" x14ac:dyDescent="0.25">
      <c r="A30" s="21">
        <v>22</v>
      </c>
      <c r="B30" s="194"/>
      <c r="C30" s="207"/>
      <c r="D30" s="207"/>
      <c r="E30" s="207"/>
      <c r="F30" s="194"/>
      <c r="G30" s="195">
        <f t="shared" si="0"/>
        <v>0</v>
      </c>
      <c r="H30" s="29"/>
      <c r="I30" s="29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29"/>
      <c r="U30" s="29"/>
      <c r="V30" s="96"/>
      <c r="W30" s="96"/>
      <c r="X30" s="96"/>
      <c r="Y30" s="96"/>
      <c r="Z30" s="96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90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25">
      <c r="A31" s="21">
        <v>23</v>
      </c>
      <c r="B31" s="194"/>
      <c r="C31" s="194"/>
      <c r="D31" s="194"/>
      <c r="E31" s="194"/>
      <c r="F31" s="194"/>
      <c r="G31" s="195">
        <f t="shared" si="0"/>
        <v>0</v>
      </c>
      <c r="H31" s="29"/>
      <c r="I31" s="29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29"/>
      <c r="U31" s="29"/>
      <c r="V31" s="96"/>
      <c r="W31" s="96"/>
      <c r="X31" s="96"/>
      <c r="Y31" s="96"/>
      <c r="Z31" s="96"/>
      <c r="AA31" s="73"/>
      <c r="AB31" s="7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90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25">
      <c r="A32" s="21">
        <v>24</v>
      </c>
      <c r="B32" s="194"/>
      <c r="C32" s="194"/>
      <c r="D32" s="194"/>
      <c r="E32" s="210"/>
      <c r="F32" s="194"/>
      <c r="G32" s="195">
        <f t="shared" si="0"/>
        <v>0</v>
      </c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113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7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25">
      <c r="A33" s="21">
        <v>25</v>
      </c>
      <c r="B33" s="110"/>
      <c r="C33" s="209"/>
      <c r="D33" s="110"/>
      <c r="E33" s="109"/>
      <c r="F33" s="133"/>
      <c r="G33" s="195">
        <f t="shared" si="0"/>
        <v>0</v>
      </c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171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9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25">
      <c r="A34" s="21">
        <v>26</v>
      </c>
      <c r="B34" s="109"/>
      <c r="C34" s="109"/>
      <c r="D34" s="109"/>
      <c r="E34" s="109"/>
      <c r="F34" s="133"/>
      <c r="G34" s="195">
        <f t="shared" si="0"/>
        <v>0</v>
      </c>
      <c r="H34" s="172"/>
      <c r="I34" s="21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1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9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25">
      <c r="A35" s="21">
        <v>27</v>
      </c>
      <c r="B35" s="207"/>
      <c r="C35" s="207"/>
      <c r="D35" s="207"/>
      <c r="E35" s="207"/>
      <c r="F35" s="133"/>
      <c r="G35" s="195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9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0"/>
      <c r="AT35" s="17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25">
      <c r="A36" s="21">
        <v>28</v>
      </c>
      <c r="B36" s="207"/>
      <c r="C36" s="207"/>
      <c r="D36" s="207"/>
      <c r="E36" s="207"/>
      <c r="F36" s="133"/>
      <c r="G36" s="195">
        <f t="shared" si="0"/>
        <v>0</v>
      </c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9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25">
      <c r="A37" s="21">
        <v>29</v>
      </c>
      <c r="B37" s="207"/>
      <c r="C37" s="207"/>
      <c r="D37" s="207"/>
      <c r="E37" s="207"/>
      <c r="F37" s="133"/>
      <c r="G37" s="195">
        <f t="shared" si="0"/>
        <v>0</v>
      </c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29"/>
      <c r="AB37" s="7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9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25">
      <c r="A38" s="21">
        <v>30</v>
      </c>
      <c r="B38" s="207"/>
      <c r="C38" s="207"/>
      <c r="D38" s="207"/>
      <c r="E38" s="207"/>
      <c r="F38" s="133"/>
      <c r="G38" s="195">
        <f t="shared" si="0"/>
        <v>0</v>
      </c>
      <c r="H38" s="171"/>
      <c r="I38" s="213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  <c r="AA38" s="171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7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25">
      <c r="A39" s="21">
        <v>31</v>
      </c>
      <c r="B39" s="207"/>
      <c r="C39" s="207"/>
      <c r="D39" s="207"/>
      <c r="E39" s="207"/>
      <c r="F39" s="133"/>
      <c r="G39" s="195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9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25">
      <c r="A40" s="21">
        <v>32</v>
      </c>
      <c r="B40" s="207"/>
      <c r="C40" s="207"/>
      <c r="D40" s="207"/>
      <c r="E40" s="207"/>
      <c r="F40" s="133"/>
      <c r="G40" s="195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9"/>
      <c r="AG40" s="170"/>
      <c r="AH40" s="170"/>
      <c r="AI40" s="170"/>
      <c r="AJ40" s="170"/>
      <c r="AK40" s="170"/>
      <c r="AL40" s="170"/>
      <c r="AM40" s="170"/>
      <c r="AN40" s="170"/>
      <c r="AO40" s="170"/>
      <c r="AP40" s="170"/>
      <c r="AQ40" s="170"/>
      <c r="AR40" s="170"/>
      <c r="AS40" s="170"/>
      <c r="AT40" s="17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25">
      <c r="A41" s="21">
        <v>33</v>
      </c>
      <c r="B41" s="207"/>
      <c r="C41" s="207"/>
      <c r="D41" s="207"/>
      <c r="E41" s="134"/>
      <c r="F41" s="133"/>
      <c r="G41" s="195">
        <f t="shared" ref="G41:G63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5">SUM(AF41:AT41)</f>
        <v>0</v>
      </c>
      <c r="AF41" s="169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6">AC41*0.35</f>
        <v>0</v>
      </c>
      <c r="AW41" s="24" t="str">
        <f t="shared" ref="AW41:AW63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25">
      <c r="A42" s="21">
        <v>34</v>
      </c>
      <c r="B42" s="207"/>
      <c r="C42" s="124"/>
      <c r="D42" s="124"/>
      <c r="E42" s="124"/>
      <c r="F42" s="133"/>
      <c r="G42" s="195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3"/>
      <c r="AB42" s="7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9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25">
      <c r="A43" s="21">
        <v>35</v>
      </c>
      <c r="B43" s="194"/>
      <c r="C43" s="194"/>
      <c r="D43" s="194"/>
      <c r="E43" s="194"/>
      <c r="F43" s="133"/>
      <c r="G43" s="195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7"/>
      <c r="AG43" s="168"/>
      <c r="AH43" s="167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25">
      <c r="A44" s="21">
        <v>36</v>
      </c>
      <c r="B44" s="194"/>
      <c r="C44" s="194"/>
      <c r="D44" s="194"/>
      <c r="E44" s="194"/>
      <c r="F44" s="133"/>
      <c r="G44" s="195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90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25">
      <c r="A45" s="21">
        <v>37</v>
      </c>
      <c r="B45" s="194"/>
      <c r="C45" s="196"/>
      <c r="D45" s="194"/>
      <c r="E45" s="134"/>
      <c r="F45" s="133"/>
      <c r="G45" s="195">
        <f t="shared" si="4"/>
        <v>0</v>
      </c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71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90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25">
      <c r="A46" s="21">
        <v>38</v>
      </c>
      <c r="B46" s="124"/>
      <c r="C46" s="124"/>
      <c r="D46" s="124"/>
      <c r="E46" s="124"/>
      <c r="F46" s="133"/>
      <c r="G46" s="195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9"/>
      <c r="AG46" s="170"/>
      <c r="AH46" s="170"/>
      <c r="AI46" s="170"/>
      <c r="AJ46" s="170"/>
      <c r="AK46" s="170"/>
      <c r="AL46" s="170"/>
      <c r="AM46" s="170"/>
      <c r="AN46" s="170"/>
      <c r="AO46" s="170"/>
      <c r="AP46" s="170"/>
      <c r="AQ46" s="170"/>
      <c r="AR46" s="170"/>
      <c r="AS46" s="170"/>
      <c r="AT46" s="170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25">
      <c r="A47" s="21">
        <v>39</v>
      </c>
      <c r="B47" s="124"/>
      <c r="C47" s="124"/>
      <c r="D47" s="124"/>
      <c r="E47" s="124"/>
      <c r="F47" s="133"/>
      <c r="G47" s="195">
        <f t="shared" si="4"/>
        <v>0</v>
      </c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2"/>
      <c r="AB47" s="101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9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25">
      <c r="A48" s="21">
        <v>40</v>
      </c>
      <c r="B48" s="123"/>
      <c r="C48" s="194"/>
      <c r="D48" s="194"/>
      <c r="E48" s="194"/>
      <c r="F48" s="133"/>
      <c r="G48" s="195">
        <f t="shared" si="4"/>
        <v>0</v>
      </c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7"/>
      <c r="AG48" s="168"/>
      <c r="AH48" s="167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25">
      <c r="A49" s="21">
        <v>41</v>
      </c>
      <c r="B49" s="123"/>
      <c r="C49" s="194"/>
      <c r="D49" s="194"/>
      <c r="E49" s="194"/>
      <c r="F49" s="133"/>
      <c r="G49" s="195">
        <f t="shared" si="4"/>
        <v>0</v>
      </c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1"/>
      <c r="AA49" s="171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9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25">
      <c r="A50" s="21">
        <v>42</v>
      </c>
      <c r="B50" s="123"/>
      <c r="C50" s="194"/>
      <c r="D50" s="194"/>
      <c r="E50" s="194"/>
      <c r="F50" s="133"/>
      <c r="G50" s="195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71"/>
      <c r="Z50" s="171"/>
      <c r="AA50" s="171"/>
      <c r="AB50" s="171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9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25">
      <c r="A51" s="21">
        <v>43</v>
      </c>
      <c r="B51" s="123"/>
      <c r="C51" s="208"/>
      <c r="D51" s="194"/>
      <c r="E51" s="207"/>
      <c r="F51" s="133"/>
      <c r="G51" s="195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71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9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25">
      <c r="A52" s="21">
        <v>44</v>
      </c>
      <c r="B52" s="123"/>
      <c r="C52" s="123"/>
      <c r="D52" s="123"/>
      <c r="E52" s="123"/>
      <c r="F52" s="133"/>
      <c r="G52" s="195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73"/>
      <c r="Z52" s="173"/>
      <c r="AA52" s="172"/>
      <c r="AB52" s="101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9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25">
      <c r="A53" s="21">
        <v>45</v>
      </c>
      <c r="B53" s="123"/>
      <c r="C53" s="123"/>
      <c r="D53" s="123"/>
      <c r="E53" s="123"/>
      <c r="F53" s="133"/>
      <c r="G53" s="195">
        <f t="shared" si="4"/>
        <v>0</v>
      </c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  <c r="AA53" s="102"/>
      <c r="AB53" s="1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9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25">
      <c r="A54" s="21">
        <v>46</v>
      </c>
      <c r="B54" s="133"/>
      <c r="C54" s="133"/>
      <c r="D54" s="133"/>
      <c r="E54" s="210"/>
      <c r="F54" s="133"/>
      <c r="G54" s="195">
        <f t="shared" si="4"/>
        <v>0</v>
      </c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  <c r="AA54" s="141"/>
      <c r="AB54" s="141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90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216"/>
      <c r="AR54" s="216"/>
      <c r="AS54" s="216"/>
      <c r="AT54" s="216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25">
      <c r="A55" s="21">
        <v>47</v>
      </c>
      <c r="B55" s="109"/>
      <c r="C55" s="110"/>
      <c r="D55" s="110"/>
      <c r="E55" s="110"/>
      <c r="F55" s="133"/>
      <c r="G55" s="195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113"/>
      <c r="AB55" s="113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9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0"/>
      <c r="AT55" s="17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25">
      <c r="A56" s="21">
        <v>48</v>
      </c>
      <c r="B56" s="109"/>
      <c r="C56" s="110"/>
      <c r="D56" s="110"/>
      <c r="E56" s="110"/>
      <c r="F56" s="133"/>
      <c r="G56" s="195">
        <f t="shared" si="4"/>
        <v>0</v>
      </c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72"/>
      <c r="AB56" s="215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9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25">
      <c r="A57" s="21">
        <v>49</v>
      </c>
      <c r="B57" s="109"/>
      <c r="C57" s="110"/>
      <c r="D57" s="110"/>
      <c r="E57" s="110"/>
      <c r="F57" s="133"/>
      <c r="G57" s="195">
        <f t="shared" si="4"/>
        <v>0</v>
      </c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41"/>
      <c r="AA57" s="214"/>
      <c r="AB57" s="1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9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25">
      <c r="A58" s="21">
        <v>50</v>
      </c>
      <c r="B58" s="207"/>
      <c r="C58" s="194"/>
      <c r="D58" s="194"/>
      <c r="E58" s="194"/>
      <c r="F58" s="194"/>
      <c r="G58" s="195">
        <f t="shared" si="4"/>
        <v>0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13"/>
      <c r="Z58" s="72"/>
      <c r="AA58" s="72"/>
      <c r="AB58" s="7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9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25">
      <c r="A59" s="21">
        <v>51</v>
      </c>
      <c r="B59" s="207"/>
      <c r="C59" s="207"/>
      <c r="D59" s="207"/>
      <c r="E59" s="207"/>
      <c r="F59" s="194"/>
      <c r="G59" s="195">
        <f t="shared" si="4"/>
        <v>0</v>
      </c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2"/>
      <c r="AB59" s="101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9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25">
      <c r="A60" s="21">
        <v>52</v>
      </c>
      <c r="B60" s="207"/>
      <c r="C60" s="207"/>
      <c r="D60" s="207"/>
      <c r="E60" s="207"/>
      <c r="F60" s="194"/>
      <c r="G60" s="195">
        <f t="shared" si="4"/>
        <v>0</v>
      </c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9"/>
      <c r="AG60" s="170"/>
      <c r="AH60" s="170"/>
      <c r="AI60" s="170"/>
      <c r="AJ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25">
      <c r="A61" s="21">
        <v>53</v>
      </c>
      <c r="B61" s="124"/>
      <c r="C61" s="124"/>
      <c r="D61" s="124"/>
      <c r="E61" s="124"/>
      <c r="F61" s="194"/>
      <c r="G61" s="195">
        <f t="shared" si="4"/>
        <v>0</v>
      </c>
      <c r="H61" s="172"/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  <c r="AA61" s="172"/>
      <c r="AB61" s="171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9"/>
      <c r="AG61" s="170"/>
      <c r="AH61" s="170"/>
      <c r="AI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25">
      <c r="A62" s="21">
        <v>54</v>
      </c>
      <c r="B62" s="124"/>
      <c r="C62" s="124"/>
      <c r="D62" s="124"/>
      <c r="E62" s="124"/>
      <c r="F62" s="194"/>
      <c r="G62" s="195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3"/>
      <c r="AB62" s="73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9"/>
      <c r="AG62" s="170"/>
      <c r="AH62" s="170"/>
      <c r="AI62" s="170"/>
      <c r="AJ62" s="170"/>
      <c r="AK62" s="170"/>
      <c r="AL62" s="170"/>
      <c r="AM62" s="170"/>
      <c r="AN62" s="170"/>
      <c r="AO62" s="170"/>
      <c r="AP62" s="170"/>
      <c r="AQ62" s="170"/>
      <c r="AR62" s="170"/>
      <c r="AS62" s="170"/>
      <c r="AT62" s="17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25">
      <c r="A63" s="21">
        <v>55</v>
      </c>
      <c r="B63" s="109"/>
      <c r="C63" s="109"/>
      <c r="D63" s="109"/>
      <c r="E63" s="109"/>
      <c r="F63" s="109"/>
      <c r="G63" s="195">
        <f t="shared" si="4"/>
        <v>0</v>
      </c>
      <c r="H63" s="171"/>
      <c r="I63" s="171"/>
      <c r="J63" s="171"/>
      <c r="K63" s="171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  <c r="AA63" s="171"/>
      <c r="AB63" s="171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9"/>
      <c r="AG63" s="170"/>
      <c r="AH63" s="170"/>
      <c r="AI63" s="170"/>
      <c r="AJ63" s="170"/>
      <c r="AK63" s="170"/>
      <c r="AL63" s="170"/>
      <c r="AM63" s="170"/>
      <c r="AN63" s="170"/>
      <c r="AO63" s="170"/>
      <c r="AP63" s="170"/>
      <c r="AQ63" s="170"/>
      <c r="AR63" s="170"/>
      <c r="AS63" s="170"/>
      <c r="AT63" s="17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H14:AB14" name="Range1_1"/>
    <protectedRange sqref="H12:AB13" name="Range1_3"/>
    <protectedRange sqref="AB9" name="Range1_2_1"/>
    <protectedRange sqref="AB21" name="Range1_3_1_1"/>
    <protectedRange sqref="AB20" name="Range1_2_1_1"/>
    <protectedRange sqref="H21:I21 AA21" name="Range1_2_5"/>
    <protectedRange sqref="H20:AA20 J21:Z21" name="Range1_2_2_3"/>
    <protectedRange sqref="AB10:AB11" name="Range1_2_1_2"/>
    <protectedRange sqref="H11:AA11" name="Range1_2"/>
    <protectedRange sqref="AA22:AB22" name="Range1_2_1_3"/>
    <protectedRange sqref="AA23:AB23" name="Range1_2_1_3_1"/>
    <protectedRange sqref="AB24" name="Range1_2_1_2_1"/>
    <protectedRange sqref="H24:AA24" name="Range1_5"/>
    <protectedRange sqref="AA9:AA10" name="Range1_2_1_3_1_1"/>
    <protectedRange sqref="AB26" name="Range1_2_1_2_2"/>
    <protectedRange sqref="H26:J26 Y26:AA26" name="Range1_7"/>
    <protectedRange sqref="L26:N26 P26:U26" name="Range1_7_1"/>
    <protectedRange sqref="K26" name="Range1_3_1_2"/>
    <protectedRange sqref="O26" name="Range1_3_1_3"/>
    <protectedRange sqref="V26" name="Range1_3_1_4"/>
    <protectedRange sqref="W26:X26" name="Range1_3_1_6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37:AA37" name="Range1_1_1_1"/>
    <protectedRange sqref="H35:AA36" name="Range1_3_2_1"/>
    <protectedRange sqref="AA31" name="Range1_2_1_6_1"/>
    <protectedRange sqref="H32:AA32" name="Range1_7_2"/>
    <protectedRange sqref="H33:AA33" name="Range1_2_6"/>
    <protectedRange sqref="V34" name="Range1_4_3"/>
    <protectedRange sqref="H34:U34 W34:AA34" name="Range1_2_2_5_1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25" name="Range1_2_1_2_6"/>
    <protectedRange sqref="AA25" name="Range1_2_1_3_1_1_3"/>
  </protectedRanges>
  <mergeCells count="3">
    <mergeCell ref="B4:E5"/>
    <mergeCell ref="H4:AC5"/>
    <mergeCell ref="AE4:AX5"/>
  </mergeCells>
  <conditionalFormatting sqref="AY1:AY3 AY7 AW64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workbookViewId="0">
      <selection activeCell="F2" sqref="F2"/>
    </sheetView>
  </sheetViews>
  <sheetFormatPr defaultRowHeight="15" x14ac:dyDescent="0.25"/>
  <cols>
    <col min="1" max="1" width="16" customWidth="1"/>
    <col min="2" max="2" width="33" bestFit="1" customWidth="1"/>
    <col min="3" max="5" width="14.42578125" style="83" customWidth="1"/>
    <col min="6" max="6" width="19.42578125" bestFit="1" customWidth="1"/>
    <col min="8" max="8" width="35.5703125" bestFit="1" customWidth="1"/>
    <col min="9" max="9" width="18.42578125" bestFit="1" customWidth="1"/>
    <col min="10" max="10" width="8.5703125" bestFit="1" customWidth="1"/>
    <col min="11" max="11" width="22.5703125" bestFit="1" customWidth="1"/>
    <col min="12" max="12" width="10" customWidth="1"/>
    <col min="14" max="14" width="13.85546875" bestFit="1" customWidth="1"/>
  </cols>
  <sheetData>
    <row r="1" spans="1:14" ht="14.25" customHeight="1" x14ac:dyDescent="0.25">
      <c r="A1" t="s">
        <v>90</v>
      </c>
      <c r="B1" t="s">
        <v>6</v>
      </c>
      <c r="C1" t="s">
        <v>57</v>
      </c>
      <c r="D1" t="s">
        <v>31</v>
      </c>
      <c r="E1" t="s">
        <v>58</v>
      </c>
      <c r="F1" t="s">
        <v>95</v>
      </c>
    </row>
    <row r="2" spans="1:14" x14ac:dyDescent="0.25">
      <c r="A2" t="s">
        <v>153</v>
      </c>
      <c r="B2" t="s">
        <v>154</v>
      </c>
      <c r="C2" s="199">
        <v>0</v>
      </c>
      <c r="D2" s="199">
        <v>0</v>
      </c>
      <c r="E2" s="199">
        <v>0</v>
      </c>
      <c r="F2">
        <f>COUNTIF(C2:E2,"&gt;0")</f>
        <v>0</v>
      </c>
      <c r="I2" t="s">
        <v>92</v>
      </c>
    </row>
    <row r="3" spans="1:14" x14ac:dyDescent="0.25">
      <c r="A3" t="s">
        <v>155</v>
      </c>
      <c r="B3" t="s">
        <v>156</v>
      </c>
      <c r="C3" s="199">
        <v>0</v>
      </c>
      <c r="D3" s="199">
        <v>0</v>
      </c>
      <c r="E3" s="199">
        <v>148978.29000000015</v>
      </c>
      <c r="F3">
        <f t="shared" ref="F3:F66" si="0">COUNTIF(C3:E3,"&gt;0")</f>
        <v>1</v>
      </c>
      <c r="I3" t="s">
        <v>93</v>
      </c>
    </row>
    <row r="4" spans="1:14" x14ac:dyDescent="0.25">
      <c r="A4" t="s">
        <v>157</v>
      </c>
      <c r="B4" t="s">
        <v>158</v>
      </c>
      <c r="C4" s="199">
        <v>34057.01</v>
      </c>
      <c r="D4" s="199">
        <v>34057.01</v>
      </c>
      <c r="E4" s="199">
        <v>34057.01</v>
      </c>
      <c r="F4">
        <f t="shared" si="0"/>
        <v>3</v>
      </c>
      <c r="I4" t="s">
        <v>94</v>
      </c>
      <c r="N4" s="237"/>
    </row>
    <row r="5" spans="1:14" x14ac:dyDescent="0.25">
      <c r="A5" t="s">
        <v>893</v>
      </c>
      <c r="B5" t="s">
        <v>894</v>
      </c>
      <c r="C5" s="199">
        <v>0</v>
      </c>
      <c r="D5" s="199">
        <v>0</v>
      </c>
      <c r="E5" s="199">
        <v>0</v>
      </c>
      <c r="F5">
        <f t="shared" si="0"/>
        <v>0</v>
      </c>
    </row>
    <row r="6" spans="1:14" x14ac:dyDescent="0.25">
      <c r="A6" t="s">
        <v>159</v>
      </c>
      <c r="B6" t="s">
        <v>160</v>
      </c>
      <c r="C6" s="199">
        <v>299957.63</v>
      </c>
      <c r="D6" s="199">
        <v>221906.38</v>
      </c>
      <c r="E6" s="199">
        <v>221906.38</v>
      </c>
      <c r="F6">
        <f t="shared" si="0"/>
        <v>3</v>
      </c>
      <c r="N6" s="237"/>
    </row>
    <row r="7" spans="1:14" x14ac:dyDescent="0.25">
      <c r="A7" t="s">
        <v>161</v>
      </c>
      <c r="B7" t="s">
        <v>162</v>
      </c>
      <c r="C7" s="199">
        <v>0</v>
      </c>
      <c r="D7" s="199">
        <v>0</v>
      </c>
      <c r="E7" s="199">
        <v>0</v>
      </c>
      <c r="F7">
        <f t="shared" si="0"/>
        <v>0</v>
      </c>
    </row>
    <row r="8" spans="1:14" x14ac:dyDescent="0.25">
      <c r="A8" t="s">
        <v>906</v>
      </c>
      <c r="B8" t="s">
        <v>907</v>
      </c>
      <c r="C8" s="199">
        <v>0</v>
      </c>
      <c r="D8" s="199">
        <v>0</v>
      </c>
      <c r="E8" s="199">
        <v>0</v>
      </c>
      <c r="F8">
        <f t="shared" si="0"/>
        <v>0</v>
      </c>
    </row>
    <row r="9" spans="1:14" x14ac:dyDescent="0.25">
      <c r="A9" t="s">
        <v>165</v>
      </c>
      <c r="B9" t="s">
        <v>166</v>
      </c>
      <c r="C9" s="199">
        <v>0</v>
      </c>
      <c r="D9" s="199">
        <v>0</v>
      </c>
      <c r="E9" s="199">
        <v>0</v>
      </c>
      <c r="F9">
        <f t="shared" si="0"/>
        <v>0</v>
      </c>
    </row>
    <row r="10" spans="1:14" x14ac:dyDescent="0.25">
      <c r="A10" t="s">
        <v>167</v>
      </c>
      <c r="B10" t="s">
        <v>168</v>
      </c>
      <c r="C10" s="199">
        <v>0</v>
      </c>
      <c r="D10" s="199">
        <v>0</v>
      </c>
      <c r="E10" s="199">
        <v>0</v>
      </c>
      <c r="F10">
        <f t="shared" si="0"/>
        <v>0</v>
      </c>
    </row>
    <row r="11" spans="1:14" x14ac:dyDescent="0.25">
      <c r="A11" t="s">
        <v>169</v>
      </c>
      <c r="B11" t="s">
        <v>170</v>
      </c>
      <c r="C11" s="199">
        <v>0</v>
      </c>
      <c r="D11" s="199">
        <v>0</v>
      </c>
      <c r="E11" s="199">
        <v>0</v>
      </c>
      <c r="F11">
        <f t="shared" si="0"/>
        <v>0</v>
      </c>
    </row>
    <row r="12" spans="1:14" x14ac:dyDescent="0.25">
      <c r="A12" t="s">
        <v>171</v>
      </c>
      <c r="B12" t="s">
        <v>172</v>
      </c>
      <c r="C12" s="199">
        <v>0</v>
      </c>
      <c r="D12" s="199">
        <v>0</v>
      </c>
      <c r="E12" s="199">
        <v>0</v>
      </c>
      <c r="F12">
        <f t="shared" si="0"/>
        <v>0</v>
      </c>
    </row>
    <row r="13" spans="1:14" x14ac:dyDescent="0.25">
      <c r="A13" t="s">
        <v>175</v>
      </c>
      <c r="B13" t="s">
        <v>176</v>
      </c>
      <c r="C13" s="199">
        <v>33749.849999999977</v>
      </c>
      <c r="D13" s="199">
        <v>33749.849999999977</v>
      </c>
      <c r="E13" s="199">
        <v>33749.849999999977</v>
      </c>
      <c r="F13">
        <f t="shared" si="0"/>
        <v>3</v>
      </c>
      <c r="N13" s="237"/>
    </row>
    <row r="14" spans="1:14" x14ac:dyDescent="0.25">
      <c r="A14" t="s">
        <v>177</v>
      </c>
      <c r="B14" t="s">
        <v>178</v>
      </c>
      <c r="C14" s="199">
        <v>0</v>
      </c>
      <c r="D14" s="199">
        <v>0</v>
      </c>
      <c r="E14" s="199">
        <v>0</v>
      </c>
      <c r="F14">
        <f t="shared" si="0"/>
        <v>0</v>
      </c>
    </row>
    <row r="15" spans="1:14" x14ac:dyDescent="0.25">
      <c r="A15" t="s">
        <v>179</v>
      </c>
      <c r="B15" t="s">
        <v>180</v>
      </c>
      <c r="C15" s="199">
        <v>0</v>
      </c>
      <c r="D15" s="199">
        <v>0</v>
      </c>
      <c r="E15" s="199">
        <v>0</v>
      </c>
      <c r="F15">
        <f t="shared" si="0"/>
        <v>0</v>
      </c>
    </row>
    <row r="16" spans="1:14" x14ac:dyDescent="0.25">
      <c r="A16" t="s">
        <v>900</v>
      </c>
      <c r="B16" t="s">
        <v>901</v>
      </c>
      <c r="C16" s="199">
        <v>86919.26</v>
      </c>
      <c r="D16" s="199">
        <v>86919.26</v>
      </c>
      <c r="E16" s="199">
        <v>86919.26</v>
      </c>
      <c r="F16">
        <f t="shared" si="0"/>
        <v>3</v>
      </c>
      <c r="N16" s="237"/>
    </row>
    <row r="17" spans="1:14" x14ac:dyDescent="0.25">
      <c r="A17" t="s">
        <v>911</v>
      </c>
      <c r="B17" t="s">
        <v>912</v>
      </c>
      <c r="C17" s="199">
        <v>0</v>
      </c>
      <c r="D17" s="199">
        <v>0</v>
      </c>
      <c r="E17" s="199">
        <v>0</v>
      </c>
      <c r="F17">
        <f t="shared" si="0"/>
        <v>0</v>
      </c>
    </row>
    <row r="18" spans="1:14" x14ac:dyDescent="0.25">
      <c r="A18" s="130" t="s">
        <v>181</v>
      </c>
      <c r="B18" s="130" t="s">
        <v>182</v>
      </c>
      <c r="C18" s="199">
        <v>0</v>
      </c>
      <c r="D18" s="199">
        <v>0</v>
      </c>
      <c r="E18" s="199">
        <v>0</v>
      </c>
      <c r="F18">
        <f t="shared" si="0"/>
        <v>0</v>
      </c>
    </row>
    <row r="19" spans="1:14" x14ac:dyDescent="0.25">
      <c r="A19" t="s">
        <v>183</v>
      </c>
      <c r="B19" t="s">
        <v>184</v>
      </c>
      <c r="C19" s="199">
        <v>0</v>
      </c>
      <c r="D19" s="199">
        <v>0</v>
      </c>
      <c r="E19" s="199">
        <v>0</v>
      </c>
      <c r="F19">
        <f t="shared" si="0"/>
        <v>0</v>
      </c>
    </row>
    <row r="20" spans="1:14" x14ac:dyDescent="0.25">
      <c r="A20" t="s">
        <v>185</v>
      </c>
      <c r="B20" t="s">
        <v>186</v>
      </c>
      <c r="C20" s="199">
        <v>0</v>
      </c>
      <c r="D20" s="199">
        <v>0</v>
      </c>
      <c r="E20" s="199">
        <v>0</v>
      </c>
      <c r="F20">
        <f t="shared" si="0"/>
        <v>0</v>
      </c>
    </row>
    <row r="21" spans="1:14" x14ac:dyDescent="0.25">
      <c r="A21" t="s">
        <v>187</v>
      </c>
      <c r="B21" t="s">
        <v>188</v>
      </c>
      <c r="C21" s="199">
        <v>0</v>
      </c>
      <c r="D21" s="199">
        <v>0</v>
      </c>
      <c r="E21" s="199">
        <v>0</v>
      </c>
      <c r="F21">
        <f t="shared" si="0"/>
        <v>0</v>
      </c>
    </row>
    <row r="22" spans="1:14" x14ac:dyDescent="0.25">
      <c r="A22" t="s">
        <v>189</v>
      </c>
      <c r="B22" t="s">
        <v>190</v>
      </c>
      <c r="C22" s="199">
        <v>0</v>
      </c>
      <c r="D22" s="199">
        <v>0</v>
      </c>
      <c r="E22" s="199">
        <v>0</v>
      </c>
      <c r="F22">
        <f t="shared" si="0"/>
        <v>0</v>
      </c>
    </row>
    <row r="23" spans="1:14" x14ac:dyDescent="0.25">
      <c r="A23" t="s">
        <v>191</v>
      </c>
      <c r="B23" t="s">
        <v>192</v>
      </c>
      <c r="C23" s="199">
        <v>0</v>
      </c>
      <c r="D23" s="199">
        <v>0</v>
      </c>
      <c r="E23" s="199">
        <v>0</v>
      </c>
      <c r="F23">
        <f t="shared" si="0"/>
        <v>0</v>
      </c>
    </row>
    <row r="24" spans="1:14" x14ac:dyDescent="0.25">
      <c r="A24" t="s">
        <v>193</v>
      </c>
      <c r="B24" t="s">
        <v>194</v>
      </c>
      <c r="C24" s="199">
        <v>105863.32</v>
      </c>
      <c r="D24" s="199">
        <v>105863.32</v>
      </c>
      <c r="E24" s="199">
        <v>105863.32</v>
      </c>
      <c r="F24">
        <f t="shared" si="0"/>
        <v>3</v>
      </c>
      <c r="N24" s="237"/>
    </row>
    <row r="25" spans="1:14" x14ac:dyDescent="0.25">
      <c r="A25" t="s">
        <v>195</v>
      </c>
      <c r="B25" t="s">
        <v>196</v>
      </c>
      <c r="C25" s="199">
        <v>0</v>
      </c>
      <c r="D25" s="199">
        <v>0</v>
      </c>
      <c r="E25" s="199">
        <v>0</v>
      </c>
      <c r="F25">
        <f t="shared" si="0"/>
        <v>0</v>
      </c>
    </row>
    <row r="26" spans="1:14" x14ac:dyDescent="0.25">
      <c r="A26" t="s">
        <v>199</v>
      </c>
      <c r="B26" t="s">
        <v>200</v>
      </c>
      <c r="C26" s="199">
        <v>49642.42</v>
      </c>
      <c r="D26" s="199">
        <v>49642.42</v>
      </c>
      <c r="E26" s="199">
        <v>49642.42</v>
      </c>
      <c r="F26">
        <f t="shared" si="0"/>
        <v>3</v>
      </c>
      <c r="N26" s="237"/>
    </row>
    <row r="27" spans="1:14" x14ac:dyDescent="0.25">
      <c r="A27" t="s">
        <v>201</v>
      </c>
      <c r="B27" t="s">
        <v>202</v>
      </c>
      <c r="C27" s="199">
        <v>220763.37999999989</v>
      </c>
      <c r="D27" s="199">
        <v>0</v>
      </c>
      <c r="E27" s="199">
        <v>0</v>
      </c>
      <c r="F27">
        <f t="shared" si="0"/>
        <v>1</v>
      </c>
      <c r="N27" s="237"/>
    </row>
    <row r="28" spans="1:14" x14ac:dyDescent="0.25">
      <c r="A28" t="s">
        <v>203</v>
      </c>
      <c r="B28" t="s">
        <v>204</v>
      </c>
      <c r="C28" s="199">
        <v>0</v>
      </c>
      <c r="D28" s="199">
        <v>0</v>
      </c>
      <c r="E28" s="199">
        <v>0</v>
      </c>
      <c r="F28">
        <f t="shared" si="0"/>
        <v>0</v>
      </c>
    </row>
    <row r="29" spans="1:14" x14ac:dyDescent="0.25">
      <c r="A29" t="s">
        <v>921</v>
      </c>
      <c r="B29" t="s">
        <v>922</v>
      </c>
      <c r="C29" s="199">
        <v>0</v>
      </c>
      <c r="D29" s="199">
        <v>0</v>
      </c>
      <c r="E29" s="199">
        <v>0</v>
      </c>
      <c r="F29">
        <f t="shared" si="0"/>
        <v>0</v>
      </c>
    </row>
    <row r="30" spans="1:14" x14ac:dyDescent="0.25">
      <c r="A30" t="s">
        <v>205</v>
      </c>
      <c r="B30" t="s">
        <v>206</v>
      </c>
      <c r="C30" s="199">
        <v>0</v>
      </c>
      <c r="D30" s="199">
        <v>0</v>
      </c>
      <c r="E30" s="199">
        <v>0</v>
      </c>
      <c r="F30">
        <f t="shared" si="0"/>
        <v>0</v>
      </c>
    </row>
    <row r="31" spans="1:14" x14ac:dyDescent="0.25">
      <c r="A31" t="s">
        <v>207</v>
      </c>
      <c r="B31" t="s">
        <v>208</v>
      </c>
      <c r="C31" s="199">
        <v>0</v>
      </c>
      <c r="D31" s="199">
        <v>0</v>
      </c>
      <c r="E31" s="199">
        <v>0</v>
      </c>
      <c r="F31">
        <f t="shared" si="0"/>
        <v>0</v>
      </c>
    </row>
    <row r="32" spans="1:14" x14ac:dyDescent="0.25">
      <c r="A32" t="s">
        <v>209</v>
      </c>
      <c r="B32" t="s">
        <v>210</v>
      </c>
      <c r="C32" s="199">
        <v>0</v>
      </c>
      <c r="D32" s="199">
        <v>0</v>
      </c>
      <c r="E32" s="199">
        <v>0</v>
      </c>
      <c r="F32">
        <f t="shared" si="0"/>
        <v>0</v>
      </c>
    </row>
    <row r="33" spans="1:14" x14ac:dyDescent="0.25">
      <c r="A33" t="s">
        <v>213</v>
      </c>
      <c r="B33" t="s">
        <v>214</v>
      </c>
      <c r="C33" s="199">
        <v>0</v>
      </c>
      <c r="D33" s="199">
        <v>0</v>
      </c>
      <c r="E33" s="199">
        <v>0</v>
      </c>
      <c r="F33">
        <f t="shared" si="0"/>
        <v>0</v>
      </c>
    </row>
    <row r="34" spans="1:14" x14ac:dyDescent="0.25">
      <c r="A34" t="s">
        <v>215</v>
      </c>
      <c r="B34" t="s">
        <v>216</v>
      </c>
      <c r="C34" s="199">
        <v>0</v>
      </c>
      <c r="D34" s="199">
        <v>0</v>
      </c>
      <c r="E34" s="199">
        <v>0</v>
      </c>
      <c r="F34">
        <f t="shared" si="0"/>
        <v>0</v>
      </c>
    </row>
    <row r="35" spans="1:14" x14ac:dyDescent="0.25">
      <c r="A35" t="s">
        <v>217</v>
      </c>
      <c r="B35" t="s">
        <v>218</v>
      </c>
      <c r="C35" s="199">
        <v>0</v>
      </c>
      <c r="D35" s="199">
        <v>0</v>
      </c>
      <c r="E35" s="199">
        <v>0</v>
      </c>
      <c r="F35">
        <f t="shared" si="0"/>
        <v>0</v>
      </c>
    </row>
    <row r="36" spans="1:14" x14ac:dyDescent="0.25">
      <c r="A36" t="s">
        <v>917</v>
      </c>
      <c r="B36" t="s">
        <v>918</v>
      </c>
      <c r="C36" s="199">
        <v>0</v>
      </c>
      <c r="D36" s="199">
        <v>0</v>
      </c>
      <c r="E36" s="199">
        <v>0</v>
      </c>
      <c r="F36">
        <f t="shared" si="0"/>
        <v>0</v>
      </c>
    </row>
    <row r="37" spans="1:14" x14ac:dyDescent="0.25">
      <c r="A37" t="s">
        <v>219</v>
      </c>
      <c r="B37" t="s">
        <v>220</v>
      </c>
      <c r="C37" s="199">
        <v>0</v>
      </c>
      <c r="D37" s="199">
        <v>1354418.54</v>
      </c>
      <c r="E37" s="199">
        <v>2740642.52</v>
      </c>
      <c r="F37">
        <f t="shared" si="0"/>
        <v>2</v>
      </c>
    </row>
    <row r="38" spans="1:14" x14ac:dyDescent="0.25">
      <c r="A38" t="s">
        <v>221</v>
      </c>
      <c r="B38" t="s">
        <v>222</v>
      </c>
      <c r="C38" s="199">
        <v>0</v>
      </c>
      <c r="D38" s="199">
        <v>0</v>
      </c>
      <c r="E38" s="199">
        <v>0</v>
      </c>
      <c r="F38">
        <f t="shared" si="0"/>
        <v>0</v>
      </c>
    </row>
    <row r="39" spans="1:14" x14ac:dyDescent="0.25">
      <c r="A39" t="s">
        <v>223</v>
      </c>
      <c r="B39" t="s">
        <v>224</v>
      </c>
      <c r="C39" s="199">
        <v>0</v>
      </c>
      <c r="D39" s="199">
        <v>0</v>
      </c>
      <c r="E39" s="199">
        <v>0</v>
      </c>
      <c r="F39">
        <f t="shared" si="0"/>
        <v>0</v>
      </c>
    </row>
    <row r="40" spans="1:14" x14ac:dyDescent="0.25">
      <c r="A40" t="s">
        <v>225</v>
      </c>
      <c r="B40" t="s">
        <v>226</v>
      </c>
      <c r="C40" s="199">
        <v>181637.56</v>
      </c>
      <c r="D40" s="199">
        <v>181637.56</v>
      </c>
      <c r="E40" s="199">
        <v>181637.56</v>
      </c>
      <c r="F40">
        <f t="shared" si="0"/>
        <v>3</v>
      </c>
      <c r="N40" s="237"/>
    </row>
    <row r="41" spans="1:14" x14ac:dyDescent="0.25">
      <c r="A41" t="s">
        <v>227</v>
      </c>
      <c r="B41" t="s">
        <v>228</v>
      </c>
      <c r="C41" s="199">
        <v>256576.3</v>
      </c>
      <c r="D41" s="199">
        <v>422320.05</v>
      </c>
      <c r="E41" s="199">
        <v>422320.05</v>
      </c>
      <c r="F41">
        <f t="shared" si="0"/>
        <v>3</v>
      </c>
      <c r="N41" s="237"/>
    </row>
    <row r="42" spans="1:14" x14ac:dyDescent="0.25">
      <c r="A42" t="s">
        <v>229</v>
      </c>
      <c r="B42" t="s">
        <v>230</v>
      </c>
      <c r="C42" s="199">
        <v>0</v>
      </c>
      <c r="D42" s="199">
        <v>0</v>
      </c>
      <c r="E42" s="199">
        <v>0</v>
      </c>
      <c r="F42">
        <f t="shared" si="0"/>
        <v>0</v>
      </c>
    </row>
    <row r="43" spans="1:14" x14ac:dyDescent="0.25">
      <c r="A43" t="s">
        <v>231</v>
      </c>
      <c r="B43" t="s">
        <v>232</v>
      </c>
      <c r="C43" s="199">
        <v>0</v>
      </c>
      <c r="D43" s="199">
        <v>0</v>
      </c>
      <c r="E43" s="199">
        <v>0</v>
      </c>
      <c r="F43">
        <f t="shared" si="0"/>
        <v>0</v>
      </c>
    </row>
    <row r="44" spans="1:14" x14ac:dyDescent="0.25">
      <c r="A44" t="s">
        <v>896</v>
      </c>
      <c r="B44" t="s">
        <v>897</v>
      </c>
      <c r="C44" s="199">
        <v>0</v>
      </c>
      <c r="D44" s="199">
        <v>0</v>
      </c>
      <c r="E44" s="199">
        <v>0</v>
      </c>
      <c r="F44">
        <f t="shared" si="0"/>
        <v>0</v>
      </c>
    </row>
    <row r="45" spans="1:14" x14ac:dyDescent="0.25">
      <c r="A45" t="s">
        <v>898</v>
      </c>
      <c r="B45" t="s">
        <v>1032</v>
      </c>
      <c r="C45" s="199">
        <v>0</v>
      </c>
      <c r="D45" s="199">
        <v>0</v>
      </c>
      <c r="E45" s="199">
        <v>0</v>
      </c>
      <c r="F45">
        <f t="shared" si="0"/>
        <v>0</v>
      </c>
    </row>
    <row r="46" spans="1:14" x14ac:dyDescent="0.25">
      <c r="A46" t="s">
        <v>233</v>
      </c>
      <c r="B46" t="s">
        <v>234</v>
      </c>
      <c r="C46" s="199">
        <v>0</v>
      </c>
      <c r="D46" s="199">
        <v>0</v>
      </c>
      <c r="E46" s="199">
        <v>0</v>
      </c>
      <c r="F46">
        <f t="shared" si="0"/>
        <v>0</v>
      </c>
    </row>
    <row r="47" spans="1:14" x14ac:dyDescent="0.25">
      <c r="A47" t="s">
        <v>924</v>
      </c>
      <c r="B47" t="s">
        <v>925</v>
      </c>
      <c r="C47" s="199">
        <v>1233177.0500000003</v>
      </c>
      <c r="D47" s="199">
        <v>806994.55000000028</v>
      </c>
      <c r="E47" s="199">
        <v>806944.53</v>
      </c>
      <c r="F47">
        <f t="shared" si="0"/>
        <v>3</v>
      </c>
    </row>
    <row r="48" spans="1:14" x14ac:dyDescent="0.25">
      <c r="A48" t="s">
        <v>914</v>
      </c>
      <c r="B48" t="s">
        <v>1049</v>
      </c>
      <c r="C48" s="199">
        <v>277932.42</v>
      </c>
      <c r="D48" s="199">
        <v>277932.42</v>
      </c>
      <c r="E48" s="199">
        <v>277932.42</v>
      </c>
      <c r="F48">
        <f t="shared" si="0"/>
        <v>3</v>
      </c>
      <c r="N48" s="237"/>
    </row>
    <row r="49" spans="1:14" x14ac:dyDescent="0.25">
      <c r="A49" t="s">
        <v>237</v>
      </c>
      <c r="B49" t="s">
        <v>238</v>
      </c>
      <c r="C49" s="199">
        <v>0</v>
      </c>
      <c r="D49" s="199">
        <v>881252.85999999987</v>
      </c>
      <c r="E49" s="199">
        <v>771802.8599999994</v>
      </c>
      <c r="F49">
        <f t="shared" si="0"/>
        <v>2</v>
      </c>
    </row>
    <row r="50" spans="1:14" x14ac:dyDescent="0.25">
      <c r="A50" t="s">
        <v>239</v>
      </c>
      <c r="B50" t="s">
        <v>240</v>
      </c>
      <c r="C50" s="199">
        <v>0</v>
      </c>
      <c r="D50" s="199">
        <v>0</v>
      </c>
      <c r="E50" s="199">
        <v>0</v>
      </c>
      <c r="F50">
        <f t="shared" si="0"/>
        <v>0</v>
      </c>
    </row>
    <row r="51" spans="1:14" x14ac:dyDescent="0.25">
      <c r="A51" t="s">
        <v>241</v>
      </c>
      <c r="B51" t="s">
        <v>242</v>
      </c>
      <c r="C51" s="199">
        <v>0</v>
      </c>
      <c r="D51" s="199">
        <v>0</v>
      </c>
      <c r="E51" s="199">
        <v>0</v>
      </c>
      <c r="F51">
        <f t="shared" si="0"/>
        <v>0</v>
      </c>
    </row>
    <row r="52" spans="1:14" x14ac:dyDescent="0.25">
      <c r="A52" t="s">
        <v>931</v>
      </c>
      <c r="B52" t="s">
        <v>1033</v>
      </c>
      <c r="C52" s="199">
        <v>0</v>
      </c>
      <c r="D52" s="199">
        <v>0</v>
      </c>
      <c r="E52" s="199">
        <v>0</v>
      </c>
      <c r="F52">
        <f t="shared" si="0"/>
        <v>0</v>
      </c>
    </row>
    <row r="53" spans="1:14" x14ac:dyDescent="0.25">
      <c r="A53" t="s">
        <v>246</v>
      </c>
      <c r="B53" t="s">
        <v>247</v>
      </c>
      <c r="C53" s="199">
        <v>0</v>
      </c>
      <c r="D53" s="199">
        <v>0</v>
      </c>
      <c r="E53" s="199">
        <v>0</v>
      </c>
      <c r="F53">
        <f t="shared" si="0"/>
        <v>0</v>
      </c>
    </row>
    <row r="54" spans="1:14" x14ac:dyDescent="0.25">
      <c r="A54" t="s">
        <v>248</v>
      </c>
      <c r="B54" t="s">
        <v>214</v>
      </c>
      <c r="C54" s="199">
        <v>695354.65</v>
      </c>
      <c r="D54" s="199">
        <v>695354.65</v>
      </c>
      <c r="E54" s="199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  <c r="N54" s="237"/>
    </row>
    <row r="55" spans="1:14" x14ac:dyDescent="0.25">
      <c r="A55" t="s">
        <v>843</v>
      </c>
      <c r="B55" t="s">
        <v>844</v>
      </c>
      <c r="C55" s="199">
        <v>316319.62</v>
      </c>
      <c r="D55" s="199">
        <v>316319.62</v>
      </c>
      <c r="E55" s="199">
        <v>316319.62</v>
      </c>
      <c r="F55">
        <f t="shared" si="0"/>
        <v>3</v>
      </c>
      <c r="I55" s="130"/>
      <c r="J55" s="130" t="s">
        <v>343</v>
      </c>
      <c r="K55" s="130" t="s">
        <v>344</v>
      </c>
      <c r="L55" s="131">
        <v>178577.25</v>
      </c>
      <c r="N55" s="237"/>
    </row>
    <row r="56" spans="1:14" x14ac:dyDescent="0.25">
      <c r="A56" t="s">
        <v>249</v>
      </c>
      <c r="B56" t="s">
        <v>250</v>
      </c>
      <c r="C56" s="199">
        <v>0</v>
      </c>
      <c r="D56" s="199">
        <v>0</v>
      </c>
      <c r="E56" s="199">
        <v>0</v>
      </c>
      <c r="F56">
        <f t="shared" si="0"/>
        <v>0</v>
      </c>
      <c r="I56" s="130"/>
      <c r="J56" s="130" t="s">
        <v>373</v>
      </c>
      <c r="K56" s="130" t="s">
        <v>344</v>
      </c>
      <c r="L56" s="131">
        <v>310367.40000000002</v>
      </c>
    </row>
    <row r="57" spans="1:14" x14ac:dyDescent="0.25">
      <c r="A57" t="s">
        <v>845</v>
      </c>
      <c r="B57" t="s">
        <v>846</v>
      </c>
      <c r="C57" s="199">
        <v>0</v>
      </c>
      <c r="D57" s="199">
        <v>0</v>
      </c>
      <c r="E57" s="199">
        <v>0</v>
      </c>
      <c r="F57">
        <f t="shared" si="0"/>
        <v>0</v>
      </c>
    </row>
    <row r="58" spans="1:14" x14ac:dyDescent="0.25">
      <c r="A58" t="s">
        <v>851</v>
      </c>
      <c r="B58" t="s">
        <v>852</v>
      </c>
      <c r="C58" s="199">
        <v>0</v>
      </c>
      <c r="D58" s="199">
        <v>0</v>
      </c>
      <c r="E58" s="199">
        <v>0</v>
      </c>
      <c r="F58">
        <f t="shared" si="0"/>
        <v>0</v>
      </c>
    </row>
    <row r="59" spans="1:14" x14ac:dyDescent="0.25">
      <c r="A59" t="s">
        <v>251</v>
      </c>
      <c r="B59" t="s">
        <v>252</v>
      </c>
      <c r="C59" s="199">
        <v>1296221.6399999999</v>
      </c>
      <c r="D59" s="199">
        <v>1296221.6399999999</v>
      </c>
      <c r="E59" s="199">
        <v>1296221.6399999999</v>
      </c>
      <c r="F59">
        <f t="shared" si="0"/>
        <v>3</v>
      </c>
      <c r="N59" s="237"/>
    </row>
    <row r="60" spans="1:14" x14ac:dyDescent="0.25">
      <c r="A60" t="s">
        <v>253</v>
      </c>
      <c r="B60" t="s">
        <v>254</v>
      </c>
      <c r="C60" s="199">
        <v>0</v>
      </c>
      <c r="D60" s="199">
        <v>0</v>
      </c>
      <c r="E60" s="199">
        <v>0</v>
      </c>
      <c r="F60">
        <f t="shared" si="0"/>
        <v>0</v>
      </c>
    </row>
    <row r="61" spans="1:14" x14ac:dyDescent="0.25">
      <c r="A61" t="s">
        <v>255</v>
      </c>
      <c r="B61" t="s">
        <v>256</v>
      </c>
      <c r="C61" s="199">
        <v>0</v>
      </c>
      <c r="D61" s="199">
        <v>0</v>
      </c>
      <c r="E61" s="199">
        <v>0</v>
      </c>
      <c r="F61">
        <f t="shared" si="0"/>
        <v>0</v>
      </c>
    </row>
    <row r="62" spans="1:14" x14ac:dyDescent="0.25">
      <c r="A62" t="s">
        <v>257</v>
      </c>
      <c r="B62" t="s">
        <v>258</v>
      </c>
      <c r="C62" s="199">
        <v>0</v>
      </c>
      <c r="D62" s="199">
        <v>0</v>
      </c>
      <c r="E62" s="199">
        <v>0</v>
      </c>
      <c r="F62">
        <f t="shared" si="0"/>
        <v>0</v>
      </c>
    </row>
    <row r="63" spans="1:14" x14ac:dyDescent="0.25">
      <c r="A63" s="130" t="s">
        <v>875</v>
      </c>
      <c r="B63" s="130" t="s">
        <v>1164</v>
      </c>
      <c r="C63" s="199">
        <v>0</v>
      </c>
      <c r="D63" s="199">
        <v>0</v>
      </c>
      <c r="E63" s="199">
        <v>0</v>
      </c>
      <c r="F63">
        <f t="shared" si="0"/>
        <v>0</v>
      </c>
    </row>
    <row r="64" spans="1:14" x14ac:dyDescent="0.25">
      <c r="A64" s="130" t="s">
        <v>933</v>
      </c>
      <c r="B64" s="130" t="s">
        <v>1202</v>
      </c>
      <c r="C64" s="199">
        <v>0</v>
      </c>
      <c r="D64" s="199">
        <v>0</v>
      </c>
      <c r="E64" s="199">
        <v>0</v>
      </c>
      <c r="F64">
        <f t="shared" si="0"/>
        <v>0</v>
      </c>
    </row>
    <row r="65" spans="1:6" x14ac:dyDescent="0.25">
      <c r="A65" t="s">
        <v>880</v>
      </c>
      <c r="B65" t="s">
        <v>881</v>
      </c>
      <c r="C65" s="199">
        <v>0</v>
      </c>
      <c r="D65" s="199">
        <v>0</v>
      </c>
      <c r="E65" s="199">
        <v>0</v>
      </c>
      <c r="F65">
        <f t="shared" si="0"/>
        <v>0</v>
      </c>
    </row>
    <row r="66" spans="1:6" x14ac:dyDescent="0.25">
      <c r="A66" t="s">
        <v>262</v>
      </c>
      <c r="B66" t="s">
        <v>263</v>
      </c>
      <c r="C66" s="199">
        <v>0</v>
      </c>
      <c r="D66" s="199">
        <v>0</v>
      </c>
      <c r="E66" s="199">
        <v>0</v>
      </c>
      <c r="F66">
        <f t="shared" si="0"/>
        <v>0</v>
      </c>
    </row>
    <row r="67" spans="1:6" x14ac:dyDescent="0.25">
      <c r="A67" t="s">
        <v>915</v>
      </c>
      <c r="B67" t="s">
        <v>916</v>
      </c>
      <c r="C67" s="199">
        <v>0</v>
      </c>
      <c r="D67" s="199">
        <v>1455584.5900000003</v>
      </c>
      <c r="E67" s="199">
        <v>0</v>
      </c>
      <c r="F67">
        <f t="shared" ref="F67:F130" si="1">COUNTIF(C67:E67,"&gt;0")</f>
        <v>1</v>
      </c>
    </row>
    <row r="68" spans="1:6" x14ac:dyDescent="0.25">
      <c r="A68" t="s">
        <v>750</v>
      </c>
      <c r="B68" t="s">
        <v>751</v>
      </c>
      <c r="C68" s="199">
        <v>0</v>
      </c>
      <c r="D68" s="199">
        <v>0</v>
      </c>
      <c r="E68" s="199">
        <v>0</v>
      </c>
      <c r="F68">
        <f t="shared" si="1"/>
        <v>0</v>
      </c>
    </row>
    <row r="69" spans="1:6" x14ac:dyDescent="0.25">
      <c r="A69" t="s">
        <v>882</v>
      </c>
      <c r="B69" t="s">
        <v>1192</v>
      </c>
      <c r="C69" s="199">
        <v>0</v>
      </c>
      <c r="D69" s="199">
        <v>0</v>
      </c>
      <c r="E69" s="199">
        <v>0</v>
      </c>
      <c r="F69">
        <f t="shared" si="1"/>
        <v>0</v>
      </c>
    </row>
    <row r="70" spans="1:6" x14ac:dyDescent="0.25">
      <c r="A70" t="s">
        <v>1122</v>
      </c>
      <c r="B70" t="s">
        <v>1447</v>
      </c>
      <c r="C70" s="199">
        <v>0</v>
      </c>
      <c r="D70" s="199">
        <v>492615.55000000005</v>
      </c>
      <c r="E70" s="199">
        <v>492615.55000000005</v>
      </c>
      <c r="F70">
        <f t="shared" si="1"/>
        <v>2</v>
      </c>
    </row>
    <row r="71" spans="1:6" x14ac:dyDescent="0.25">
      <c r="A71" t="s">
        <v>1120</v>
      </c>
      <c r="B71" t="s">
        <v>1448</v>
      </c>
      <c r="C71" s="199">
        <v>0</v>
      </c>
      <c r="D71" s="199">
        <v>0</v>
      </c>
      <c r="E71" s="199">
        <v>0</v>
      </c>
      <c r="F71">
        <f t="shared" si="1"/>
        <v>0</v>
      </c>
    </row>
    <row r="72" spans="1:6" x14ac:dyDescent="0.25">
      <c r="A72" t="s">
        <v>1119</v>
      </c>
      <c r="B72" t="s">
        <v>1449</v>
      </c>
      <c r="C72" s="199">
        <v>0</v>
      </c>
      <c r="D72" s="199">
        <v>0</v>
      </c>
      <c r="E72" s="199">
        <v>0</v>
      </c>
      <c r="F72">
        <f t="shared" si="1"/>
        <v>0</v>
      </c>
    </row>
    <row r="73" spans="1:6" x14ac:dyDescent="0.25">
      <c r="A73" s="130" t="s">
        <v>1339</v>
      </c>
      <c r="B73" s="130" t="s">
        <v>1468</v>
      </c>
      <c r="C73" s="199">
        <v>0</v>
      </c>
      <c r="D73" s="199">
        <v>0</v>
      </c>
      <c r="E73" s="199">
        <v>0</v>
      </c>
      <c r="F73">
        <f t="shared" si="1"/>
        <v>0</v>
      </c>
    </row>
    <row r="74" spans="1:6" x14ac:dyDescent="0.25">
      <c r="A74" t="s">
        <v>1369</v>
      </c>
      <c r="B74" t="s">
        <v>1450</v>
      </c>
      <c r="C74" s="199">
        <v>0</v>
      </c>
      <c r="D74" s="199">
        <v>0</v>
      </c>
      <c r="E74" s="199">
        <v>0</v>
      </c>
      <c r="F74">
        <f t="shared" si="1"/>
        <v>0</v>
      </c>
    </row>
    <row r="75" spans="1:6" x14ac:dyDescent="0.25">
      <c r="A75" t="s">
        <v>1371</v>
      </c>
      <c r="B75" t="s">
        <v>1451</v>
      </c>
      <c r="C75" s="199">
        <v>0</v>
      </c>
      <c r="D75" s="199">
        <v>0</v>
      </c>
      <c r="E75" s="199">
        <v>0</v>
      </c>
      <c r="F75">
        <f t="shared" si="1"/>
        <v>0</v>
      </c>
    </row>
    <row r="76" spans="1:6" x14ac:dyDescent="0.25">
      <c r="A76" t="s">
        <v>1375</v>
      </c>
      <c r="B76" t="s">
        <v>1452</v>
      </c>
      <c r="C76" s="199">
        <v>0</v>
      </c>
      <c r="D76" s="199">
        <v>0</v>
      </c>
      <c r="E76" s="199">
        <v>0</v>
      </c>
      <c r="F76">
        <f t="shared" si="1"/>
        <v>0</v>
      </c>
    </row>
    <row r="77" spans="1:6" x14ac:dyDescent="0.25">
      <c r="A77" s="130" t="s">
        <v>1413</v>
      </c>
      <c r="B77" s="130" t="s">
        <v>1480</v>
      </c>
      <c r="C77" s="199">
        <v>0</v>
      </c>
      <c r="D77" s="199">
        <v>0</v>
      </c>
      <c r="E77" s="199">
        <v>2000446.18</v>
      </c>
      <c r="F77">
        <f t="shared" si="1"/>
        <v>1</v>
      </c>
    </row>
    <row r="78" spans="1:6" x14ac:dyDescent="0.25">
      <c r="A78" t="s">
        <v>1373</v>
      </c>
      <c r="B78" t="s">
        <v>1453</v>
      </c>
      <c r="C78" s="199">
        <v>0</v>
      </c>
      <c r="D78" s="199">
        <v>0</v>
      </c>
      <c r="E78" s="199">
        <v>0</v>
      </c>
      <c r="F78">
        <f t="shared" si="1"/>
        <v>0</v>
      </c>
    </row>
    <row r="79" spans="1:6" x14ac:dyDescent="0.25">
      <c r="A79" s="130" t="s">
        <v>1359</v>
      </c>
      <c r="B79" s="130" t="s">
        <v>1481</v>
      </c>
      <c r="C79" s="199">
        <v>0</v>
      </c>
      <c r="D79" s="199">
        <v>1649868.4000000001</v>
      </c>
      <c r="E79" s="199">
        <v>1649868.4</v>
      </c>
      <c r="F79">
        <f t="shared" si="1"/>
        <v>2</v>
      </c>
    </row>
    <row r="80" spans="1:6" x14ac:dyDescent="0.25">
      <c r="A80" t="s">
        <v>1355</v>
      </c>
      <c r="B80" t="s">
        <v>1454</v>
      </c>
      <c r="C80" s="199">
        <v>0</v>
      </c>
      <c r="D80" s="199">
        <v>0</v>
      </c>
      <c r="E80" s="199">
        <v>0</v>
      </c>
      <c r="F80">
        <f t="shared" si="1"/>
        <v>0</v>
      </c>
    </row>
    <row r="81" spans="1:14" x14ac:dyDescent="0.25">
      <c r="A81" t="s">
        <v>1377</v>
      </c>
      <c r="B81" t="s">
        <v>1455</v>
      </c>
      <c r="C81" s="199">
        <v>0</v>
      </c>
      <c r="D81" s="199">
        <v>0</v>
      </c>
      <c r="E81" s="199">
        <v>0</v>
      </c>
      <c r="F81">
        <f t="shared" si="1"/>
        <v>0</v>
      </c>
    </row>
    <row r="82" spans="1:14" x14ac:dyDescent="0.25">
      <c r="A82" t="s">
        <v>1433</v>
      </c>
      <c r="B82" t="s">
        <v>1456</v>
      </c>
      <c r="C82" s="199">
        <v>0</v>
      </c>
      <c r="D82" s="199">
        <v>0</v>
      </c>
      <c r="E82" s="199">
        <v>0</v>
      </c>
      <c r="F82">
        <f t="shared" si="1"/>
        <v>0</v>
      </c>
    </row>
    <row r="83" spans="1:14" x14ac:dyDescent="0.25">
      <c r="A83" s="130" t="s">
        <v>1361</v>
      </c>
      <c r="B83" s="130" t="s">
        <v>1470</v>
      </c>
      <c r="C83" s="199">
        <v>467771.99</v>
      </c>
      <c r="D83" s="199">
        <v>465734.49</v>
      </c>
      <c r="E83" s="199">
        <v>215734.49</v>
      </c>
      <c r="F83">
        <f t="shared" si="1"/>
        <v>3</v>
      </c>
      <c r="N83" s="237"/>
    </row>
    <row r="84" spans="1:14" x14ac:dyDescent="0.25">
      <c r="A84" t="s">
        <v>315</v>
      </c>
      <c r="B84" t="s">
        <v>316</v>
      </c>
      <c r="C84" s="199">
        <v>0</v>
      </c>
      <c r="D84" s="199">
        <v>0</v>
      </c>
      <c r="E84" s="199">
        <v>0</v>
      </c>
      <c r="F84">
        <f t="shared" si="1"/>
        <v>0</v>
      </c>
    </row>
    <row r="85" spans="1:14" x14ac:dyDescent="0.25">
      <c r="A85" t="s">
        <v>919</v>
      </c>
      <c r="B85" t="s">
        <v>920</v>
      </c>
      <c r="C85" s="199">
        <v>0</v>
      </c>
      <c r="D85" s="199">
        <v>37331.310000000056</v>
      </c>
      <c r="E85" s="199">
        <v>0</v>
      </c>
      <c r="F85">
        <f t="shared" si="1"/>
        <v>1</v>
      </c>
    </row>
    <row r="86" spans="1:14" x14ac:dyDescent="0.25">
      <c r="A86" t="s">
        <v>317</v>
      </c>
      <c r="B86" t="s">
        <v>318</v>
      </c>
      <c r="C86" s="199">
        <v>0</v>
      </c>
      <c r="D86" s="199">
        <v>0</v>
      </c>
      <c r="E86" s="199">
        <v>0</v>
      </c>
      <c r="F86">
        <f t="shared" si="1"/>
        <v>0</v>
      </c>
    </row>
    <row r="87" spans="1:14" x14ac:dyDescent="0.25">
      <c r="A87" t="s">
        <v>556</v>
      </c>
      <c r="B87" t="s">
        <v>557</v>
      </c>
      <c r="C87" s="199">
        <v>0</v>
      </c>
      <c r="D87" s="199">
        <v>0</v>
      </c>
      <c r="E87" s="199">
        <v>0</v>
      </c>
      <c r="F87">
        <f t="shared" si="1"/>
        <v>0</v>
      </c>
    </row>
    <row r="88" spans="1:14" x14ac:dyDescent="0.25">
      <c r="A88" t="s">
        <v>560</v>
      </c>
      <c r="B88" t="s">
        <v>561</v>
      </c>
      <c r="C88" s="199">
        <v>17065.080000000002</v>
      </c>
      <c r="D88" s="199">
        <v>17065.080000000002</v>
      </c>
      <c r="E88" s="199">
        <v>17065.080000000002</v>
      </c>
      <c r="F88">
        <f t="shared" si="1"/>
        <v>3</v>
      </c>
      <c r="N88" s="237"/>
    </row>
    <row r="89" spans="1:14" x14ac:dyDescent="0.25">
      <c r="A89" t="s">
        <v>562</v>
      </c>
      <c r="B89" t="s">
        <v>563</v>
      </c>
      <c r="C89" s="199">
        <v>482318.49</v>
      </c>
      <c r="D89" s="199">
        <v>482318.49</v>
      </c>
      <c r="E89" s="199">
        <v>482318.49</v>
      </c>
      <c r="F89">
        <f t="shared" si="1"/>
        <v>3</v>
      </c>
      <c r="N89" s="237"/>
    </row>
    <row r="90" spans="1:14" x14ac:dyDescent="0.25">
      <c r="A90" t="s">
        <v>887</v>
      </c>
      <c r="B90" t="s">
        <v>888</v>
      </c>
      <c r="C90" s="199">
        <v>31106.400000000001</v>
      </c>
      <c r="D90" s="199">
        <v>31106.400000000001</v>
      </c>
      <c r="E90" s="199">
        <v>31106.400000000001</v>
      </c>
      <c r="F90">
        <f t="shared" si="1"/>
        <v>3</v>
      </c>
      <c r="N90" s="237"/>
    </row>
    <row r="91" spans="1:14" x14ac:dyDescent="0.25">
      <c r="A91" t="s">
        <v>564</v>
      </c>
      <c r="B91" t="s">
        <v>565</v>
      </c>
      <c r="C91" s="199">
        <v>618352.45000000019</v>
      </c>
      <c r="D91" s="199">
        <v>618352.45000000019</v>
      </c>
      <c r="E91" s="199">
        <v>548082.45000000019</v>
      </c>
      <c r="F91">
        <f t="shared" si="1"/>
        <v>3</v>
      </c>
      <c r="N91" s="237"/>
    </row>
    <row r="92" spans="1:14" x14ac:dyDescent="0.25">
      <c r="A92" t="s">
        <v>566</v>
      </c>
      <c r="B92" t="s">
        <v>567</v>
      </c>
      <c r="C92" s="199">
        <v>0</v>
      </c>
      <c r="D92" s="199">
        <v>0</v>
      </c>
      <c r="E92" s="199">
        <v>0</v>
      </c>
      <c r="F92">
        <f t="shared" si="1"/>
        <v>0</v>
      </c>
    </row>
    <row r="93" spans="1:14" x14ac:dyDescent="0.25">
      <c r="A93" t="s">
        <v>890</v>
      </c>
      <c r="B93" t="s">
        <v>891</v>
      </c>
      <c r="C93" s="199">
        <v>203214.14</v>
      </c>
      <c r="D93" s="199">
        <v>203214.14</v>
      </c>
      <c r="E93" s="199">
        <v>203214.14</v>
      </c>
      <c r="F93">
        <f t="shared" si="1"/>
        <v>3</v>
      </c>
      <c r="N93" s="237"/>
    </row>
    <row r="94" spans="1:14" x14ac:dyDescent="0.25">
      <c r="A94" t="s">
        <v>570</v>
      </c>
      <c r="B94" t="s">
        <v>571</v>
      </c>
      <c r="C94" s="199">
        <v>0</v>
      </c>
      <c r="D94" s="199">
        <v>0</v>
      </c>
      <c r="E94" s="199">
        <v>236527.25</v>
      </c>
      <c r="F94">
        <f t="shared" si="1"/>
        <v>1</v>
      </c>
    </row>
    <row r="95" spans="1:14" x14ac:dyDescent="0.25">
      <c r="A95" t="s">
        <v>572</v>
      </c>
      <c r="B95" t="s">
        <v>573</v>
      </c>
      <c r="C95" s="199">
        <v>0</v>
      </c>
      <c r="D95" s="199">
        <v>0</v>
      </c>
      <c r="E95" s="199">
        <v>0</v>
      </c>
      <c r="F95">
        <f t="shared" si="1"/>
        <v>0</v>
      </c>
    </row>
    <row r="96" spans="1:14" x14ac:dyDescent="0.25">
      <c r="A96" t="s">
        <v>582</v>
      </c>
      <c r="B96" t="s">
        <v>583</v>
      </c>
      <c r="C96" s="199">
        <v>317049.88</v>
      </c>
      <c r="D96" s="199">
        <v>317049.88</v>
      </c>
      <c r="E96" s="199">
        <v>317049.88</v>
      </c>
      <c r="F96">
        <f t="shared" si="1"/>
        <v>3</v>
      </c>
      <c r="N96" s="237"/>
    </row>
    <row r="97" spans="1:14" x14ac:dyDescent="0.25">
      <c r="A97" t="s">
        <v>885</v>
      </c>
      <c r="B97" t="s">
        <v>886</v>
      </c>
      <c r="C97" s="199">
        <v>0</v>
      </c>
      <c r="D97" s="199">
        <v>241352.81000000006</v>
      </c>
      <c r="E97" s="199">
        <v>0</v>
      </c>
      <c r="F97">
        <f t="shared" si="1"/>
        <v>1</v>
      </c>
    </row>
    <row r="98" spans="1:14" x14ac:dyDescent="0.25">
      <c r="A98" t="s">
        <v>584</v>
      </c>
      <c r="B98" t="s">
        <v>585</v>
      </c>
      <c r="C98" s="199">
        <v>0</v>
      </c>
      <c r="D98" s="199">
        <v>0</v>
      </c>
      <c r="E98" s="199">
        <v>0</v>
      </c>
      <c r="F98">
        <f t="shared" si="1"/>
        <v>0</v>
      </c>
    </row>
    <row r="99" spans="1:14" x14ac:dyDescent="0.25">
      <c r="A99" t="s">
        <v>586</v>
      </c>
      <c r="B99" t="s">
        <v>587</v>
      </c>
      <c r="C99" s="199">
        <v>0</v>
      </c>
      <c r="D99" s="199">
        <v>0</v>
      </c>
      <c r="E99" s="199">
        <v>0</v>
      </c>
      <c r="F99">
        <f t="shared" si="1"/>
        <v>0</v>
      </c>
    </row>
    <row r="100" spans="1:14" x14ac:dyDescent="0.25">
      <c r="A100" t="s">
        <v>603</v>
      </c>
      <c r="B100" t="s">
        <v>604</v>
      </c>
      <c r="C100" s="199">
        <v>0</v>
      </c>
      <c r="D100" s="199">
        <v>0</v>
      </c>
      <c r="E100" s="199">
        <v>0</v>
      </c>
      <c r="F100">
        <f t="shared" si="1"/>
        <v>0</v>
      </c>
    </row>
    <row r="101" spans="1:14" x14ac:dyDescent="0.25">
      <c r="A101" t="s">
        <v>605</v>
      </c>
      <c r="B101" t="s">
        <v>606</v>
      </c>
      <c r="C101" s="199">
        <v>0</v>
      </c>
      <c r="D101" s="199">
        <v>0</v>
      </c>
      <c r="E101" s="199">
        <v>0</v>
      </c>
      <c r="F101">
        <f t="shared" si="1"/>
        <v>0</v>
      </c>
    </row>
    <row r="102" spans="1:14" x14ac:dyDescent="0.25">
      <c r="A102" t="s">
        <v>609</v>
      </c>
      <c r="B102" t="s">
        <v>610</v>
      </c>
      <c r="C102" s="199">
        <v>563539.71</v>
      </c>
      <c r="D102" s="199">
        <v>563539.71</v>
      </c>
      <c r="E102" s="199">
        <v>556539.71</v>
      </c>
      <c r="F102">
        <f t="shared" si="1"/>
        <v>3</v>
      </c>
      <c r="N102" s="237"/>
    </row>
    <row r="103" spans="1:14" x14ac:dyDescent="0.25">
      <c r="A103" t="s">
        <v>615</v>
      </c>
      <c r="B103" t="s">
        <v>616</v>
      </c>
      <c r="C103" s="199">
        <v>0</v>
      </c>
      <c r="D103" s="199">
        <v>0</v>
      </c>
      <c r="E103" s="199">
        <v>0</v>
      </c>
      <c r="F103">
        <f t="shared" si="1"/>
        <v>0</v>
      </c>
    </row>
    <row r="104" spans="1:14" x14ac:dyDescent="0.25">
      <c r="A104" t="s">
        <v>617</v>
      </c>
      <c r="B104" t="s">
        <v>618</v>
      </c>
      <c r="C104" s="199">
        <v>0</v>
      </c>
      <c r="D104" s="199">
        <v>0</v>
      </c>
      <c r="E104" s="199">
        <v>0</v>
      </c>
      <c r="F104">
        <f t="shared" si="1"/>
        <v>0</v>
      </c>
    </row>
    <row r="105" spans="1:14" x14ac:dyDescent="0.25">
      <c r="A105" t="s">
        <v>619</v>
      </c>
      <c r="B105" t="s">
        <v>620</v>
      </c>
      <c r="C105" s="199">
        <v>0</v>
      </c>
      <c r="D105" s="199">
        <v>0</v>
      </c>
      <c r="E105" s="199">
        <v>0</v>
      </c>
      <c r="F105">
        <f t="shared" si="1"/>
        <v>0</v>
      </c>
    </row>
    <row r="106" spans="1:14" x14ac:dyDescent="0.25">
      <c r="A106" t="s">
        <v>621</v>
      </c>
      <c r="B106" t="s">
        <v>622</v>
      </c>
      <c r="C106" s="199">
        <v>0</v>
      </c>
      <c r="D106" s="199">
        <v>0</v>
      </c>
      <c r="E106" s="199">
        <v>0</v>
      </c>
      <c r="F106">
        <f t="shared" si="1"/>
        <v>0</v>
      </c>
    </row>
    <row r="107" spans="1:14" x14ac:dyDescent="0.25">
      <c r="A107" t="s">
        <v>639</v>
      </c>
      <c r="B107" t="s">
        <v>640</v>
      </c>
      <c r="C107" s="199">
        <v>0</v>
      </c>
      <c r="D107" s="199">
        <v>0</v>
      </c>
      <c r="E107" s="199">
        <v>0</v>
      </c>
      <c r="F107">
        <f t="shared" si="1"/>
        <v>0</v>
      </c>
    </row>
    <row r="108" spans="1:14" x14ac:dyDescent="0.25">
      <c r="A108" t="s">
        <v>696</v>
      </c>
      <c r="B108" t="s">
        <v>697</v>
      </c>
      <c r="C108" s="199">
        <v>0</v>
      </c>
      <c r="D108" s="199">
        <v>0</v>
      </c>
      <c r="E108" s="199">
        <v>270537.43999999994</v>
      </c>
      <c r="F108">
        <f t="shared" si="1"/>
        <v>1</v>
      </c>
    </row>
    <row r="109" spans="1:14" x14ac:dyDescent="0.25">
      <c r="A109" t="s">
        <v>700</v>
      </c>
      <c r="B109" t="s">
        <v>701</v>
      </c>
      <c r="C109" s="199">
        <v>0</v>
      </c>
      <c r="D109" s="199">
        <v>0</v>
      </c>
      <c r="E109" s="199">
        <v>0</v>
      </c>
      <c r="F109">
        <f t="shared" si="1"/>
        <v>0</v>
      </c>
    </row>
    <row r="110" spans="1:14" x14ac:dyDescent="0.25">
      <c r="A110" t="s">
        <v>1363</v>
      </c>
      <c r="B110" t="s">
        <v>1438</v>
      </c>
      <c r="C110" s="199">
        <v>0</v>
      </c>
      <c r="D110" s="199">
        <v>0</v>
      </c>
      <c r="E110" s="199">
        <v>0</v>
      </c>
      <c r="F110">
        <f t="shared" si="1"/>
        <v>0</v>
      </c>
    </row>
    <row r="111" spans="1:14" x14ac:dyDescent="0.25">
      <c r="A111" t="s">
        <v>710</v>
      </c>
      <c r="B111" t="s">
        <v>711</v>
      </c>
      <c r="C111" s="199">
        <v>0</v>
      </c>
      <c r="D111" s="199">
        <v>0</v>
      </c>
      <c r="E111" s="199">
        <v>0</v>
      </c>
      <c r="F111">
        <f t="shared" si="1"/>
        <v>0</v>
      </c>
    </row>
    <row r="112" spans="1:14" x14ac:dyDescent="0.25">
      <c r="A112" t="s">
        <v>1366</v>
      </c>
      <c r="B112" t="s">
        <v>1367</v>
      </c>
      <c r="C112" s="199">
        <v>0</v>
      </c>
      <c r="D112" s="199">
        <v>0</v>
      </c>
      <c r="E112" s="199">
        <v>0</v>
      </c>
      <c r="F112">
        <f t="shared" si="1"/>
        <v>0</v>
      </c>
    </row>
    <row r="113" spans="1:14" x14ac:dyDescent="0.25">
      <c r="A113" t="s">
        <v>734</v>
      </c>
      <c r="B113" t="s">
        <v>735</v>
      </c>
      <c r="C113" s="199">
        <v>0</v>
      </c>
      <c r="D113" s="199">
        <v>0</v>
      </c>
      <c r="E113" s="199">
        <v>0</v>
      </c>
      <c r="F113">
        <f t="shared" si="1"/>
        <v>0</v>
      </c>
    </row>
    <row r="114" spans="1:14" x14ac:dyDescent="0.25">
      <c r="A114" t="s">
        <v>736</v>
      </c>
      <c r="B114" t="s">
        <v>737</v>
      </c>
      <c r="C114" s="199">
        <v>456342.63</v>
      </c>
      <c r="D114" s="199">
        <v>396342.63</v>
      </c>
      <c r="E114" s="199">
        <v>396342.63</v>
      </c>
      <c r="F114">
        <f t="shared" si="1"/>
        <v>3</v>
      </c>
      <c r="N114" s="237"/>
    </row>
    <row r="115" spans="1:14" x14ac:dyDescent="0.25">
      <c r="A115" t="s">
        <v>746</v>
      </c>
      <c r="B115" t="s">
        <v>747</v>
      </c>
      <c r="C115" s="199">
        <v>0</v>
      </c>
      <c r="D115" s="199">
        <v>0</v>
      </c>
      <c r="E115" s="199">
        <v>0</v>
      </c>
      <c r="F115">
        <f t="shared" si="1"/>
        <v>0</v>
      </c>
    </row>
    <row r="116" spans="1:14" x14ac:dyDescent="0.25">
      <c r="A116" t="s">
        <v>163</v>
      </c>
      <c r="B116" t="s">
        <v>164</v>
      </c>
      <c r="C116" s="199">
        <v>0</v>
      </c>
      <c r="D116" s="199">
        <v>0</v>
      </c>
      <c r="E116" s="199">
        <v>0</v>
      </c>
      <c r="F116">
        <f t="shared" si="1"/>
        <v>0</v>
      </c>
    </row>
    <row r="117" spans="1:14" x14ac:dyDescent="0.25">
      <c r="A117" t="s">
        <v>173</v>
      </c>
      <c r="B117" t="s">
        <v>174</v>
      </c>
      <c r="C117" s="199">
        <v>0</v>
      </c>
      <c r="D117" s="199">
        <v>0</v>
      </c>
      <c r="E117" s="199">
        <v>0</v>
      </c>
      <c r="F117">
        <f t="shared" si="1"/>
        <v>0</v>
      </c>
    </row>
    <row r="118" spans="1:14" x14ac:dyDescent="0.25">
      <c r="A118" t="s">
        <v>1004</v>
      </c>
      <c r="B118" t="s">
        <v>1005</v>
      </c>
      <c r="C118" s="199">
        <v>0</v>
      </c>
      <c r="D118" s="199">
        <v>0</v>
      </c>
      <c r="E118" s="199">
        <v>0</v>
      </c>
      <c r="F118">
        <f t="shared" si="1"/>
        <v>0</v>
      </c>
    </row>
    <row r="119" spans="1:14" x14ac:dyDescent="0.25">
      <c r="A119" t="s">
        <v>197</v>
      </c>
      <c r="B119" t="s">
        <v>198</v>
      </c>
      <c r="C119" s="199">
        <v>0</v>
      </c>
      <c r="D119" s="199">
        <v>0</v>
      </c>
      <c r="E119" s="199">
        <v>0</v>
      </c>
      <c r="F119">
        <f t="shared" si="1"/>
        <v>0</v>
      </c>
    </row>
    <row r="120" spans="1:14" x14ac:dyDescent="0.25">
      <c r="A120" t="s">
        <v>211</v>
      </c>
      <c r="B120" t="s">
        <v>212</v>
      </c>
      <c r="C120" s="199">
        <v>5109.8999999999996</v>
      </c>
      <c r="D120" s="199">
        <v>5109.8999999999996</v>
      </c>
      <c r="E120" s="199">
        <v>5109.8999999999996</v>
      </c>
      <c r="F120">
        <f t="shared" si="1"/>
        <v>3</v>
      </c>
      <c r="N120" s="237"/>
    </row>
    <row r="121" spans="1:14" x14ac:dyDescent="0.25">
      <c r="A121" t="s">
        <v>235</v>
      </c>
      <c r="B121" t="s">
        <v>236</v>
      </c>
      <c r="C121" s="199">
        <v>0</v>
      </c>
      <c r="D121" s="199">
        <v>0</v>
      </c>
      <c r="E121" s="199">
        <v>0</v>
      </c>
      <c r="F121">
        <f t="shared" si="1"/>
        <v>0</v>
      </c>
    </row>
    <row r="122" spans="1:14" x14ac:dyDescent="0.25">
      <c r="A122" t="s">
        <v>243</v>
      </c>
      <c r="B122" t="s">
        <v>244</v>
      </c>
      <c r="C122" s="199">
        <v>0</v>
      </c>
      <c r="D122" s="199">
        <v>0</v>
      </c>
      <c r="E122" s="199">
        <v>0</v>
      </c>
      <c r="F122">
        <f t="shared" si="1"/>
        <v>0</v>
      </c>
    </row>
    <row r="123" spans="1:14" x14ac:dyDescent="0.25">
      <c r="A123" t="s">
        <v>260</v>
      </c>
      <c r="B123" t="s">
        <v>261</v>
      </c>
      <c r="C123" s="199">
        <v>0</v>
      </c>
      <c r="D123" s="199">
        <v>0</v>
      </c>
      <c r="E123" s="199">
        <v>0</v>
      </c>
      <c r="F123">
        <f t="shared" si="1"/>
        <v>0</v>
      </c>
    </row>
    <row r="124" spans="1:14" x14ac:dyDescent="0.25">
      <c r="A124" s="130" t="s">
        <v>1392</v>
      </c>
      <c r="B124" s="130" t="s">
        <v>1469</v>
      </c>
      <c r="C124" s="199">
        <v>0</v>
      </c>
      <c r="D124" s="199">
        <v>0</v>
      </c>
      <c r="E124" s="199">
        <v>0</v>
      </c>
      <c r="F124">
        <f t="shared" si="1"/>
        <v>0</v>
      </c>
    </row>
    <row r="125" spans="1:14" x14ac:dyDescent="0.25">
      <c r="A125" t="s">
        <v>264</v>
      </c>
      <c r="B125" t="s">
        <v>265</v>
      </c>
      <c r="C125" s="199">
        <v>0</v>
      </c>
      <c r="D125" s="199">
        <v>0</v>
      </c>
      <c r="E125" s="199">
        <v>0</v>
      </c>
      <c r="F125">
        <f t="shared" si="1"/>
        <v>0</v>
      </c>
    </row>
    <row r="126" spans="1:14" x14ac:dyDescent="0.25">
      <c r="A126" t="s">
        <v>936</v>
      </c>
      <c r="B126" t="s">
        <v>937</v>
      </c>
      <c r="C126" s="199">
        <v>0</v>
      </c>
      <c r="D126" s="199">
        <v>0</v>
      </c>
      <c r="E126" s="199">
        <v>0</v>
      </c>
      <c r="F126">
        <f t="shared" si="1"/>
        <v>0</v>
      </c>
    </row>
    <row r="127" spans="1:14" x14ac:dyDescent="0.25">
      <c r="A127" t="s">
        <v>940</v>
      </c>
      <c r="B127" t="s">
        <v>941</v>
      </c>
      <c r="C127" s="199">
        <v>0</v>
      </c>
      <c r="D127" s="199">
        <v>0</v>
      </c>
      <c r="E127" s="199">
        <v>0</v>
      </c>
      <c r="F127">
        <f t="shared" si="1"/>
        <v>0</v>
      </c>
    </row>
    <row r="128" spans="1:14" x14ac:dyDescent="0.25">
      <c r="A128" t="s">
        <v>266</v>
      </c>
      <c r="B128" t="s">
        <v>267</v>
      </c>
      <c r="C128" s="199">
        <v>0</v>
      </c>
      <c r="D128" s="199">
        <v>0</v>
      </c>
      <c r="E128" s="199">
        <v>0</v>
      </c>
      <c r="F128">
        <f t="shared" si="1"/>
        <v>0</v>
      </c>
    </row>
    <row r="129" spans="1:14" x14ac:dyDescent="0.25">
      <c r="A129" t="s">
        <v>1022</v>
      </c>
      <c r="B129" t="s">
        <v>1023</v>
      </c>
      <c r="C129" s="199">
        <v>0</v>
      </c>
      <c r="D129" s="199">
        <v>0</v>
      </c>
      <c r="E129" s="199">
        <v>0</v>
      </c>
      <c r="F129">
        <f t="shared" si="1"/>
        <v>0</v>
      </c>
    </row>
    <row r="130" spans="1:14" x14ac:dyDescent="0.25">
      <c r="A130" t="s">
        <v>268</v>
      </c>
      <c r="B130" t="s">
        <v>269</v>
      </c>
      <c r="C130" s="199">
        <v>0</v>
      </c>
      <c r="D130" s="199">
        <v>0</v>
      </c>
      <c r="E130" s="199">
        <v>0</v>
      </c>
      <c r="F130">
        <f t="shared" si="1"/>
        <v>0</v>
      </c>
    </row>
    <row r="131" spans="1:14" x14ac:dyDescent="0.25">
      <c r="A131" t="s">
        <v>270</v>
      </c>
      <c r="B131" t="s">
        <v>271</v>
      </c>
      <c r="C131" s="199">
        <v>0</v>
      </c>
      <c r="D131" s="199">
        <v>0</v>
      </c>
      <c r="E131" s="199">
        <v>0</v>
      </c>
      <c r="F131">
        <f t="shared" ref="F131:F194" si="2">COUNTIF(C131:E131,"&gt;0")</f>
        <v>0</v>
      </c>
    </row>
    <row r="132" spans="1:14" x14ac:dyDescent="0.25">
      <c r="A132" t="s">
        <v>272</v>
      </c>
      <c r="B132" t="s">
        <v>273</v>
      </c>
      <c r="C132" s="199">
        <v>69319.41</v>
      </c>
      <c r="D132" s="199">
        <v>69319.41</v>
      </c>
      <c r="E132" s="199">
        <v>69319.41</v>
      </c>
      <c r="F132">
        <f t="shared" si="2"/>
        <v>3</v>
      </c>
      <c r="N132" s="237"/>
    </row>
    <row r="133" spans="1:14" x14ac:dyDescent="0.25">
      <c r="A133" t="s">
        <v>274</v>
      </c>
      <c r="B133" t="s">
        <v>275</v>
      </c>
      <c r="C133" s="199">
        <v>0</v>
      </c>
      <c r="D133" s="199">
        <v>0</v>
      </c>
      <c r="E133" s="199">
        <v>0</v>
      </c>
      <c r="F133">
        <f t="shared" si="2"/>
        <v>0</v>
      </c>
    </row>
    <row r="134" spans="1:14" x14ac:dyDescent="0.25">
      <c r="A134" t="s">
        <v>276</v>
      </c>
      <c r="B134" t="s">
        <v>277</v>
      </c>
      <c r="C134" s="199">
        <v>0</v>
      </c>
      <c r="D134" s="199">
        <v>13500</v>
      </c>
      <c r="E134" s="199">
        <v>0</v>
      </c>
      <c r="F134">
        <f t="shared" si="2"/>
        <v>1</v>
      </c>
    </row>
    <row r="135" spans="1:14" x14ac:dyDescent="0.25">
      <c r="A135" t="s">
        <v>278</v>
      </c>
      <c r="B135" t="s">
        <v>279</v>
      </c>
      <c r="C135" s="199">
        <v>0</v>
      </c>
      <c r="D135" s="199">
        <v>0</v>
      </c>
      <c r="E135" s="199">
        <v>0</v>
      </c>
      <c r="F135">
        <f t="shared" si="2"/>
        <v>0</v>
      </c>
    </row>
    <row r="136" spans="1:14" x14ac:dyDescent="0.25">
      <c r="A136" t="s">
        <v>280</v>
      </c>
      <c r="B136" t="s">
        <v>281</v>
      </c>
      <c r="C136" s="199">
        <v>0</v>
      </c>
      <c r="D136" s="199">
        <v>1300</v>
      </c>
      <c r="E136" s="199">
        <v>0</v>
      </c>
      <c r="F136">
        <f t="shared" si="2"/>
        <v>1</v>
      </c>
    </row>
    <row r="137" spans="1:14" x14ac:dyDescent="0.25">
      <c r="A137" t="s">
        <v>282</v>
      </c>
      <c r="B137" t="s">
        <v>283</v>
      </c>
      <c r="C137" s="199">
        <v>28298</v>
      </c>
      <c r="D137" s="199">
        <v>28298</v>
      </c>
      <c r="E137" s="199">
        <v>28298</v>
      </c>
      <c r="F137">
        <f t="shared" si="2"/>
        <v>3</v>
      </c>
      <c r="N137" s="237"/>
    </row>
    <row r="138" spans="1:14" x14ac:dyDescent="0.25">
      <c r="A138" t="s">
        <v>948</v>
      </c>
      <c r="B138" t="s">
        <v>949</v>
      </c>
      <c r="C138" s="199">
        <v>0</v>
      </c>
      <c r="D138" s="199">
        <v>0</v>
      </c>
      <c r="E138" s="199">
        <v>0</v>
      </c>
      <c r="F138">
        <f t="shared" si="2"/>
        <v>0</v>
      </c>
    </row>
    <row r="139" spans="1:14" x14ac:dyDescent="0.25">
      <c r="A139" t="s">
        <v>284</v>
      </c>
      <c r="B139" t="s">
        <v>285</v>
      </c>
      <c r="C139" s="199">
        <v>0</v>
      </c>
      <c r="D139" s="199">
        <v>1800</v>
      </c>
      <c r="E139" s="199">
        <v>0</v>
      </c>
      <c r="F139">
        <f t="shared" si="2"/>
        <v>1</v>
      </c>
    </row>
    <row r="140" spans="1:14" x14ac:dyDescent="0.25">
      <c r="A140" t="s">
        <v>286</v>
      </c>
      <c r="B140" t="s">
        <v>287</v>
      </c>
      <c r="C140" s="199">
        <v>7.1</v>
      </c>
      <c r="D140" s="199">
        <v>7.1</v>
      </c>
      <c r="E140" s="199">
        <v>7.1</v>
      </c>
      <c r="F140">
        <f t="shared" si="2"/>
        <v>3</v>
      </c>
    </row>
    <row r="141" spans="1:14" x14ac:dyDescent="0.25">
      <c r="A141" t="s">
        <v>959</v>
      </c>
      <c r="B141" t="s">
        <v>960</v>
      </c>
      <c r="C141" s="199">
        <v>0</v>
      </c>
      <c r="D141" s="199">
        <v>0</v>
      </c>
      <c r="E141" s="199">
        <v>0</v>
      </c>
      <c r="F141">
        <f t="shared" si="2"/>
        <v>0</v>
      </c>
    </row>
    <row r="142" spans="1:14" x14ac:dyDescent="0.25">
      <c r="A142" t="s">
        <v>288</v>
      </c>
      <c r="B142" t="s">
        <v>289</v>
      </c>
      <c r="C142" s="199">
        <v>0</v>
      </c>
      <c r="D142" s="199">
        <v>0</v>
      </c>
      <c r="E142" s="199">
        <v>0</v>
      </c>
      <c r="F142">
        <f t="shared" si="2"/>
        <v>0</v>
      </c>
    </row>
    <row r="143" spans="1:14" x14ac:dyDescent="0.25">
      <c r="A143" t="s">
        <v>290</v>
      </c>
      <c r="B143" t="s">
        <v>291</v>
      </c>
      <c r="C143" s="199">
        <v>39460</v>
      </c>
      <c r="D143" s="199">
        <v>39460</v>
      </c>
      <c r="E143" s="199">
        <v>39460</v>
      </c>
      <c r="F143">
        <f t="shared" si="2"/>
        <v>3</v>
      </c>
      <c r="N143" s="237"/>
    </row>
    <row r="144" spans="1:14" x14ac:dyDescent="0.25">
      <c r="A144" t="s">
        <v>292</v>
      </c>
      <c r="B144" t="s">
        <v>293</v>
      </c>
      <c r="C144" s="199">
        <v>0</v>
      </c>
      <c r="D144" s="199">
        <v>0</v>
      </c>
      <c r="E144" s="199">
        <v>0</v>
      </c>
      <c r="F144">
        <f t="shared" si="2"/>
        <v>0</v>
      </c>
    </row>
    <row r="145" spans="1:6" x14ac:dyDescent="0.25">
      <c r="A145" t="s">
        <v>294</v>
      </c>
      <c r="B145" t="s">
        <v>295</v>
      </c>
      <c r="C145" s="199">
        <v>0</v>
      </c>
      <c r="D145" s="199">
        <v>0</v>
      </c>
      <c r="E145" s="199">
        <v>0</v>
      </c>
      <c r="F145">
        <f t="shared" si="2"/>
        <v>0</v>
      </c>
    </row>
    <row r="146" spans="1:6" x14ac:dyDescent="0.25">
      <c r="A146" t="s">
        <v>942</v>
      </c>
      <c r="B146" t="s">
        <v>943</v>
      </c>
      <c r="C146" s="199">
        <v>0</v>
      </c>
      <c r="D146" s="199">
        <v>16810</v>
      </c>
      <c r="E146" s="199">
        <v>0</v>
      </c>
      <c r="F146">
        <f t="shared" si="2"/>
        <v>1</v>
      </c>
    </row>
    <row r="147" spans="1:6" x14ac:dyDescent="0.25">
      <c r="A147" t="s">
        <v>296</v>
      </c>
      <c r="B147" t="s">
        <v>297</v>
      </c>
      <c r="C147" s="199">
        <v>0</v>
      </c>
      <c r="D147" s="199">
        <v>1490023.65</v>
      </c>
      <c r="E147" s="199">
        <v>0</v>
      </c>
      <c r="F147">
        <f t="shared" si="2"/>
        <v>1</v>
      </c>
    </row>
    <row r="148" spans="1:6" x14ac:dyDescent="0.25">
      <c r="A148" t="s">
        <v>998</v>
      </c>
      <c r="B148" t="s">
        <v>999</v>
      </c>
      <c r="C148" s="199">
        <v>0</v>
      </c>
      <c r="D148" s="199">
        <v>0</v>
      </c>
      <c r="E148" s="199">
        <v>0</v>
      </c>
      <c r="F148">
        <f t="shared" si="2"/>
        <v>0</v>
      </c>
    </row>
    <row r="149" spans="1:6" x14ac:dyDescent="0.25">
      <c r="A149" t="s">
        <v>298</v>
      </c>
      <c r="B149" t="s">
        <v>299</v>
      </c>
      <c r="C149" s="199">
        <v>0</v>
      </c>
      <c r="D149" s="199">
        <v>0</v>
      </c>
      <c r="E149" s="199">
        <v>0</v>
      </c>
      <c r="F149">
        <f t="shared" si="2"/>
        <v>0</v>
      </c>
    </row>
    <row r="150" spans="1:6" x14ac:dyDescent="0.25">
      <c r="A150" s="130" t="s">
        <v>971</v>
      </c>
      <c r="B150" s="130" t="s">
        <v>972</v>
      </c>
      <c r="C150" s="199">
        <v>0</v>
      </c>
      <c r="D150" s="199">
        <v>0</v>
      </c>
      <c r="E150" s="199">
        <v>0</v>
      </c>
      <c r="F150">
        <f t="shared" si="2"/>
        <v>0</v>
      </c>
    </row>
    <row r="151" spans="1:6" x14ac:dyDescent="0.25">
      <c r="A151" t="s">
        <v>300</v>
      </c>
      <c r="B151" t="s">
        <v>1015</v>
      </c>
      <c r="C151" s="199">
        <v>0</v>
      </c>
      <c r="D151" s="199">
        <v>0</v>
      </c>
      <c r="E151" s="199">
        <v>0</v>
      </c>
      <c r="F151">
        <f t="shared" si="2"/>
        <v>0</v>
      </c>
    </row>
    <row r="152" spans="1:6" x14ac:dyDescent="0.25">
      <c r="A152" t="s">
        <v>301</v>
      </c>
      <c r="B152" t="s">
        <v>302</v>
      </c>
      <c r="C152" s="199">
        <v>0</v>
      </c>
      <c r="D152" s="199">
        <v>0</v>
      </c>
      <c r="E152" s="199">
        <v>0</v>
      </c>
      <c r="F152">
        <f t="shared" si="2"/>
        <v>0</v>
      </c>
    </row>
    <row r="153" spans="1:6" x14ac:dyDescent="0.25">
      <c r="A153" t="s">
        <v>988</v>
      </c>
      <c r="B153" t="s">
        <v>989</v>
      </c>
      <c r="C153" s="199">
        <v>0</v>
      </c>
      <c r="D153" s="199">
        <v>11500</v>
      </c>
      <c r="E153" s="199">
        <v>0</v>
      </c>
      <c r="F153">
        <f t="shared" si="2"/>
        <v>1</v>
      </c>
    </row>
    <row r="154" spans="1:6" x14ac:dyDescent="0.25">
      <c r="A154" t="s">
        <v>950</v>
      </c>
      <c r="B154" t="s">
        <v>951</v>
      </c>
      <c r="C154" s="199">
        <v>0</v>
      </c>
      <c r="D154" s="199">
        <v>0</v>
      </c>
      <c r="E154" s="199">
        <v>0</v>
      </c>
      <c r="F154">
        <f t="shared" si="2"/>
        <v>0</v>
      </c>
    </row>
    <row r="155" spans="1:6" x14ac:dyDescent="0.25">
      <c r="A155" t="s">
        <v>1020</v>
      </c>
      <c r="B155" t="s">
        <v>1021</v>
      </c>
      <c r="C155" s="199">
        <v>0</v>
      </c>
      <c r="D155" s="199">
        <v>0</v>
      </c>
      <c r="E155" s="199">
        <v>0</v>
      </c>
      <c r="F155">
        <f t="shared" si="2"/>
        <v>0</v>
      </c>
    </row>
    <row r="156" spans="1:6" x14ac:dyDescent="0.25">
      <c r="A156" t="s">
        <v>303</v>
      </c>
      <c r="B156" t="s">
        <v>304</v>
      </c>
      <c r="C156" s="199">
        <v>0</v>
      </c>
      <c r="D156" s="199">
        <v>0</v>
      </c>
      <c r="E156" s="199">
        <v>0</v>
      </c>
      <c r="F156">
        <f t="shared" si="2"/>
        <v>0</v>
      </c>
    </row>
    <row r="157" spans="1:6" x14ac:dyDescent="0.25">
      <c r="A157" t="s">
        <v>979</v>
      </c>
      <c r="B157" t="s">
        <v>980</v>
      </c>
      <c r="C157" s="199">
        <v>0</v>
      </c>
      <c r="D157" s="199">
        <v>0</v>
      </c>
      <c r="E157" s="199">
        <v>0</v>
      </c>
      <c r="F157">
        <f t="shared" si="2"/>
        <v>0</v>
      </c>
    </row>
    <row r="158" spans="1:6" x14ac:dyDescent="0.25">
      <c r="A158" t="s">
        <v>985</v>
      </c>
      <c r="B158" t="s">
        <v>986</v>
      </c>
      <c r="C158" s="199">
        <v>0</v>
      </c>
      <c r="D158" s="199">
        <v>160916.24</v>
      </c>
      <c r="E158" s="199">
        <v>0</v>
      </c>
      <c r="F158">
        <f t="shared" si="2"/>
        <v>1</v>
      </c>
    </row>
    <row r="159" spans="1:6" x14ac:dyDescent="0.25">
      <c r="A159" s="130" t="s">
        <v>965</v>
      </c>
      <c r="B159" s="130" t="s">
        <v>966</v>
      </c>
      <c r="C159" s="199">
        <v>0</v>
      </c>
      <c r="D159" s="199">
        <v>0</v>
      </c>
      <c r="E159" s="199">
        <v>0</v>
      </c>
      <c r="F159">
        <f t="shared" si="2"/>
        <v>0</v>
      </c>
    </row>
    <row r="160" spans="1:6" x14ac:dyDescent="0.25">
      <c r="A160" t="s">
        <v>305</v>
      </c>
      <c r="B160" t="s">
        <v>306</v>
      </c>
      <c r="C160" s="199">
        <v>0</v>
      </c>
      <c r="D160" s="199">
        <v>0</v>
      </c>
      <c r="E160" s="199">
        <v>0</v>
      </c>
      <c r="F160">
        <f t="shared" si="2"/>
        <v>0</v>
      </c>
    </row>
    <row r="161" spans="1:6" x14ac:dyDescent="0.25">
      <c r="A161" t="s">
        <v>952</v>
      </c>
      <c r="B161" t="s">
        <v>1050</v>
      </c>
      <c r="C161" s="199">
        <v>0</v>
      </c>
      <c r="D161" s="199">
        <v>0</v>
      </c>
      <c r="E161" s="199">
        <v>0</v>
      </c>
      <c r="F161">
        <f t="shared" si="2"/>
        <v>0</v>
      </c>
    </row>
    <row r="162" spans="1:6" x14ac:dyDescent="0.25">
      <c r="A162" s="130" t="s">
        <v>1241</v>
      </c>
      <c r="B162" s="130" t="s">
        <v>1258</v>
      </c>
      <c r="C162" s="199">
        <v>0</v>
      </c>
      <c r="D162" s="199">
        <v>0</v>
      </c>
      <c r="E162" s="199">
        <v>0</v>
      </c>
      <c r="F162">
        <f t="shared" si="2"/>
        <v>0</v>
      </c>
    </row>
    <row r="163" spans="1:6" x14ac:dyDescent="0.25">
      <c r="A163" t="s">
        <v>953</v>
      </c>
      <c r="B163" t="s">
        <v>1051</v>
      </c>
      <c r="C163" s="199">
        <v>0</v>
      </c>
      <c r="D163" s="199">
        <v>0</v>
      </c>
      <c r="E163" s="199">
        <v>0</v>
      </c>
      <c r="F163">
        <f t="shared" si="2"/>
        <v>0</v>
      </c>
    </row>
    <row r="164" spans="1:6" x14ac:dyDescent="0.25">
      <c r="A164" s="130" t="s">
        <v>987</v>
      </c>
      <c r="B164" s="130" t="s">
        <v>1234</v>
      </c>
      <c r="C164" s="199">
        <v>0</v>
      </c>
      <c r="D164" s="199">
        <v>0</v>
      </c>
      <c r="E164" s="199">
        <v>0</v>
      </c>
      <c r="F164">
        <f t="shared" si="2"/>
        <v>0</v>
      </c>
    </row>
    <row r="165" spans="1:6" x14ac:dyDescent="0.25">
      <c r="A165" t="s">
        <v>954</v>
      </c>
      <c r="B165" t="s">
        <v>1052</v>
      </c>
      <c r="C165" s="199">
        <v>0</v>
      </c>
      <c r="D165" s="199">
        <v>0</v>
      </c>
      <c r="E165" s="199">
        <v>0</v>
      </c>
      <c r="F165">
        <f t="shared" si="2"/>
        <v>0</v>
      </c>
    </row>
    <row r="166" spans="1:6" x14ac:dyDescent="0.25">
      <c r="A166" t="s">
        <v>1228</v>
      </c>
      <c r="B166" t="s">
        <v>1457</v>
      </c>
      <c r="C166" s="199">
        <v>0</v>
      </c>
      <c r="D166" s="199">
        <v>0</v>
      </c>
      <c r="E166" s="199">
        <v>0</v>
      </c>
      <c r="F166">
        <f t="shared" si="2"/>
        <v>0</v>
      </c>
    </row>
    <row r="167" spans="1:6" x14ac:dyDescent="0.25">
      <c r="A167" s="130" t="s">
        <v>1214</v>
      </c>
      <c r="B167" s="130" t="s">
        <v>1479</v>
      </c>
      <c r="C167" s="199">
        <v>6515.85</v>
      </c>
      <c r="D167" s="199">
        <v>0</v>
      </c>
      <c r="E167" s="199">
        <v>0</v>
      </c>
      <c r="F167">
        <f t="shared" si="2"/>
        <v>1</v>
      </c>
    </row>
    <row r="168" spans="1:6" x14ac:dyDescent="0.25">
      <c r="A168" t="s">
        <v>1226</v>
      </c>
      <c r="B168" t="s">
        <v>1458</v>
      </c>
      <c r="C168" s="199">
        <v>0</v>
      </c>
      <c r="D168" s="199">
        <v>0</v>
      </c>
      <c r="E168" s="199">
        <v>0</v>
      </c>
      <c r="F168">
        <f t="shared" si="2"/>
        <v>0</v>
      </c>
    </row>
    <row r="169" spans="1:6" x14ac:dyDescent="0.25">
      <c r="A169" s="130" t="s">
        <v>1213</v>
      </c>
      <c r="B169" s="130" t="s">
        <v>1285</v>
      </c>
      <c r="C169" s="199">
        <v>0</v>
      </c>
      <c r="D169" s="199">
        <v>0</v>
      </c>
      <c r="E169" s="199">
        <v>0</v>
      </c>
      <c r="F169">
        <f t="shared" si="2"/>
        <v>0</v>
      </c>
    </row>
    <row r="170" spans="1:6" x14ac:dyDescent="0.25">
      <c r="A170" s="130" t="s">
        <v>1217</v>
      </c>
      <c r="B170" s="130" t="s">
        <v>1224</v>
      </c>
      <c r="C170" s="199">
        <v>0</v>
      </c>
      <c r="D170" s="199">
        <v>0</v>
      </c>
      <c r="E170" s="199">
        <v>0</v>
      </c>
      <c r="F170">
        <f t="shared" si="2"/>
        <v>0</v>
      </c>
    </row>
    <row r="171" spans="1:6" x14ac:dyDescent="0.25">
      <c r="A171" s="130" t="s">
        <v>1216</v>
      </c>
      <c r="B171" s="130" t="s">
        <v>1223</v>
      </c>
      <c r="C171" s="199">
        <v>0</v>
      </c>
      <c r="D171" s="199">
        <v>0</v>
      </c>
      <c r="E171" s="199">
        <v>0</v>
      </c>
      <c r="F171">
        <f t="shared" si="2"/>
        <v>0</v>
      </c>
    </row>
    <row r="172" spans="1:6" x14ac:dyDescent="0.25">
      <c r="A172" s="130" t="s">
        <v>1384</v>
      </c>
      <c r="B172" s="130" t="s">
        <v>1471</v>
      </c>
      <c r="C172" s="199">
        <v>0</v>
      </c>
      <c r="D172" s="199">
        <v>0</v>
      </c>
      <c r="E172" s="199">
        <v>0</v>
      </c>
      <c r="F172">
        <f t="shared" si="2"/>
        <v>0</v>
      </c>
    </row>
    <row r="173" spans="1:6" x14ac:dyDescent="0.25">
      <c r="A173" t="s">
        <v>1227</v>
      </c>
      <c r="B173" t="s">
        <v>1459</v>
      </c>
      <c r="C173" s="199">
        <v>0</v>
      </c>
      <c r="D173" s="199">
        <v>0</v>
      </c>
      <c r="E173" s="199">
        <v>0</v>
      </c>
      <c r="F173">
        <f t="shared" si="2"/>
        <v>0</v>
      </c>
    </row>
    <row r="174" spans="1:6" x14ac:dyDescent="0.25">
      <c r="A174" s="130" t="s">
        <v>1402</v>
      </c>
      <c r="B174" s="130" t="s">
        <v>1472</v>
      </c>
      <c r="C174" s="199">
        <v>0</v>
      </c>
      <c r="D174" s="199">
        <v>0</v>
      </c>
      <c r="E174" s="199">
        <v>0</v>
      </c>
      <c r="F174">
        <f t="shared" si="2"/>
        <v>0</v>
      </c>
    </row>
    <row r="175" spans="1:6" x14ac:dyDescent="0.25">
      <c r="A175" s="130" t="s">
        <v>1390</v>
      </c>
      <c r="B175" s="130" t="s">
        <v>1473</v>
      </c>
      <c r="C175" s="199">
        <v>0</v>
      </c>
      <c r="D175" s="199">
        <v>0</v>
      </c>
      <c r="E175" s="199">
        <v>0</v>
      </c>
      <c r="F175">
        <f t="shared" si="2"/>
        <v>0</v>
      </c>
    </row>
    <row r="176" spans="1:6" x14ac:dyDescent="0.25">
      <c r="A176" t="s">
        <v>1434</v>
      </c>
      <c r="B176" t="s">
        <v>1460</v>
      </c>
      <c r="C176" s="199">
        <v>0</v>
      </c>
      <c r="D176" s="199">
        <v>0</v>
      </c>
      <c r="E176" s="199">
        <v>0</v>
      </c>
      <c r="F176">
        <f t="shared" si="2"/>
        <v>0</v>
      </c>
    </row>
    <row r="177" spans="1:14" x14ac:dyDescent="0.25">
      <c r="A177" t="s">
        <v>1386</v>
      </c>
      <c r="B177" t="s">
        <v>1461</v>
      </c>
      <c r="C177" s="199">
        <v>0</v>
      </c>
      <c r="D177" s="199">
        <v>0</v>
      </c>
      <c r="E177" s="199">
        <v>0</v>
      </c>
      <c r="F177">
        <f t="shared" si="2"/>
        <v>0</v>
      </c>
    </row>
    <row r="178" spans="1:14" x14ac:dyDescent="0.25">
      <c r="A178" t="s">
        <v>1394</v>
      </c>
      <c r="B178" t="s">
        <v>1477</v>
      </c>
      <c r="C178" s="199">
        <v>0</v>
      </c>
      <c r="D178" s="199">
        <v>0</v>
      </c>
      <c r="E178" s="199">
        <v>0</v>
      </c>
      <c r="F178">
        <f t="shared" si="2"/>
        <v>0</v>
      </c>
    </row>
    <row r="179" spans="1:14" x14ac:dyDescent="0.25">
      <c r="A179" t="s">
        <v>1396</v>
      </c>
      <c r="B179" t="s">
        <v>1478</v>
      </c>
      <c r="C179" s="199">
        <v>0</v>
      </c>
      <c r="D179" s="199">
        <v>0</v>
      </c>
      <c r="E179" s="199">
        <v>0</v>
      </c>
      <c r="F179">
        <f t="shared" si="2"/>
        <v>0</v>
      </c>
    </row>
    <row r="180" spans="1:14" x14ac:dyDescent="0.25">
      <c r="A180" t="s">
        <v>1416</v>
      </c>
      <c r="B180" t="s">
        <v>1462</v>
      </c>
      <c r="C180" s="199">
        <v>0</v>
      </c>
      <c r="D180" s="199">
        <v>0</v>
      </c>
      <c r="E180" s="199">
        <v>0</v>
      </c>
      <c r="F180">
        <f t="shared" si="2"/>
        <v>0</v>
      </c>
    </row>
    <row r="181" spans="1:14" x14ac:dyDescent="0.25">
      <c r="A181" t="s">
        <v>309</v>
      </c>
      <c r="B181" t="s">
        <v>310</v>
      </c>
      <c r="C181" s="199">
        <v>305506.15999999997</v>
      </c>
      <c r="D181" s="199">
        <v>305506.15999999997</v>
      </c>
      <c r="E181" s="199">
        <v>305506.15999999997</v>
      </c>
      <c r="F181">
        <f t="shared" si="2"/>
        <v>3</v>
      </c>
      <c r="N181" s="237"/>
    </row>
    <row r="182" spans="1:14" x14ac:dyDescent="0.25">
      <c r="A182" t="s">
        <v>311</v>
      </c>
      <c r="B182" t="s">
        <v>312</v>
      </c>
      <c r="C182" s="199">
        <v>609172.87</v>
      </c>
      <c r="D182" s="199">
        <v>609172.87</v>
      </c>
      <c r="E182" s="199">
        <v>609172.87</v>
      </c>
      <c r="F182">
        <f t="shared" si="2"/>
        <v>3</v>
      </c>
      <c r="N182" s="237"/>
    </row>
    <row r="183" spans="1:14" x14ac:dyDescent="0.25">
      <c r="A183" t="s">
        <v>938</v>
      </c>
      <c r="B183" t="s">
        <v>939</v>
      </c>
      <c r="C183" s="199">
        <v>0</v>
      </c>
      <c r="D183" s="199">
        <v>0</v>
      </c>
      <c r="E183" s="199">
        <v>0</v>
      </c>
      <c r="F183">
        <f t="shared" si="2"/>
        <v>0</v>
      </c>
    </row>
    <row r="184" spans="1:14" x14ac:dyDescent="0.25">
      <c r="A184" t="s">
        <v>714</v>
      </c>
      <c r="B184" t="s">
        <v>715</v>
      </c>
      <c r="C184" s="199">
        <v>11802.41</v>
      </c>
      <c r="D184" s="199">
        <v>11802.41</v>
      </c>
      <c r="E184" s="199">
        <v>11802.41</v>
      </c>
      <c r="F184">
        <f t="shared" si="2"/>
        <v>3</v>
      </c>
      <c r="N184" s="237"/>
    </row>
    <row r="185" spans="1:14" x14ac:dyDescent="0.25">
      <c r="A185" t="s">
        <v>1028</v>
      </c>
      <c r="B185" t="s">
        <v>1029</v>
      </c>
      <c r="C185" s="199">
        <v>644019.31999999995</v>
      </c>
      <c r="D185" s="199">
        <v>644019.31999999995</v>
      </c>
      <c r="E185" s="199">
        <v>644019.31999999995</v>
      </c>
      <c r="F185">
        <f t="shared" si="2"/>
        <v>3</v>
      </c>
      <c r="N185" s="237"/>
    </row>
    <row r="186" spans="1:14" x14ac:dyDescent="0.25">
      <c r="A186" t="s">
        <v>716</v>
      </c>
      <c r="B186" t="s">
        <v>717</v>
      </c>
      <c r="C186" s="199">
        <v>0</v>
      </c>
      <c r="D186" s="199">
        <v>0</v>
      </c>
      <c r="E186" s="199">
        <v>0</v>
      </c>
      <c r="F186">
        <f t="shared" si="2"/>
        <v>0</v>
      </c>
    </row>
    <row r="187" spans="1:14" x14ac:dyDescent="0.25">
      <c r="A187" t="s">
        <v>718</v>
      </c>
      <c r="B187" t="s">
        <v>719</v>
      </c>
      <c r="C187" s="199">
        <v>0</v>
      </c>
      <c r="D187" s="199">
        <v>0</v>
      </c>
      <c r="E187" s="199">
        <v>0</v>
      </c>
      <c r="F187">
        <f t="shared" si="2"/>
        <v>0</v>
      </c>
    </row>
    <row r="188" spans="1:14" x14ac:dyDescent="0.25">
      <c r="A188" t="s">
        <v>720</v>
      </c>
      <c r="B188" t="s">
        <v>721</v>
      </c>
      <c r="C188" s="199">
        <v>18148.11</v>
      </c>
      <c r="D188" s="199">
        <v>18148.11</v>
      </c>
      <c r="E188" s="199">
        <v>18148.11</v>
      </c>
      <c r="F188">
        <f t="shared" si="2"/>
        <v>3</v>
      </c>
      <c r="N188" s="237"/>
    </row>
    <row r="189" spans="1:14" x14ac:dyDescent="0.25">
      <c r="A189" t="s">
        <v>722</v>
      </c>
      <c r="B189" t="s">
        <v>723</v>
      </c>
      <c r="C189" s="199">
        <v>0</v>
      </c>
      <c r="D189" s="199">
        <v>0</v>
      </c>
      <c r="E189" s="199">
        <v>0</v>
      </c>
      <c r="F189">
        <f t="shared" si="2"/>
        <v>0</v>
      </c>
    </row>
    <row r="190" spans="1:14" x14ac:dyDescent="0.25">
      <c r="A190" t="s">
        <v>724</v>
      </c>
      <c r="B190" t="s">
        <v>725</v>
      </c>
      <c r="C190" s="199">
        <v>0</v>
      </c>
      <c r="D190" s="199">
        <v>0</v>
      </c>
      <c r="E190" s="199">
        <v>0</v>
      </c>
      <c r="F190">
        <f t="shared" si="2"/>
        <v>0</v>
      </c>
    </row>
    <row r="191" spans="1:14" x14ac:dyDescent="0.25">
      <c r="A191" t="s">
        <v>321</v>
      </c>
      <c r="B191" t="s">
        <v>322</v>
      </c>
      <c r="C191" s="199">
        <v>0</v>
      </c>
      <c r="D191" s="199">
        <v>0</v>
      </c>
      <c r="E191" s="199">
        <v>0</v>
      </c>
      <c r="F191">
        <f t="shared" si="2"/>
        <v>0</v>
      </c>
    </row>
    <row r="192" spans="1:14" x14ac:dyDescent="0.25">
      <c r="A192" t="s">
        <v>816</v>
      </c>
      <c r="B192" t="s">
        <v>817</v>
      </c>
      <c r="C192" s="199">
        <v>0</v>
      </c>
      <c r="D192" s="199">
        <v>0</v>
      </c>
      <c r="E192" s="199">
        <v>0</v>
      </c>
      <c r="F192">
        <f t="shared" si="2"/>
        <v>0</v>
      </c>
    </row>
    <row r="193" spans="1:14" x14ac:dyDescent="0.25">
      <c r="A193" t="s">
        <v>323</v>
      </c>
      <c r="B193" t="s">
        <v>324</v>
      </c>
      <c r="C193" s="199">
        <v>0</v>
      </c>
      <c r="D193" s="199">
        <v>0</v>
      </c>
      <c r="E193" s="199">
        <v>0</v>
      </c>
      <c r="F193">
        <f t="shared" si="2"/>
        <v>0</v>
      </c>
    </row>
    <row r="194" spans="1:14" x14ac:dyDescent="0.25">
      <c r="A194" t="s">
        <v>325</v>
      </c>
      <c r="B194" t="s">
        <v>326</v>
      </c>
      <c r="C194" s="199">
        <v>0</v>
      </c>
      <c r="D194" s="199">
        <v>0</v>
      </c>
      <c r="E194" s="199">
        <v>0</v>
      </c>
      <c r="F194">
        <f t="shared" si="2"/>
        <v>0</v>
      </c>
    </row>
    <row r="195" spans="1:14" x14ac:dyDescent="0.25">
      <c r="A195" t="s">
        <v>327</v>
      </c>
      <c r="B195" t="s">
        <v>328</v>
      </c>
      <c r="C195" s="199">
        <v>0</v>
      </c>
      <c r="D195" s="199">
        <v>0</v>
      </c>
      <c r="E195" s="199">
        <v>0</v>
      </c>
      <c r="F195">
        <f t="shared" ref="F195:F258" si="3">COUNTIF(C195:E195,"&gt;0")</f>
        <v>0</v>
      </c>
    </row>
    <row r="196" spans="1:14" x14ac:dyDescent="0.25">
      <c r="A196" t="s">
        <v>329</v>
      </c>
      <c r="B196" t="s">
        <v>330</v>
      </c>
      <c r="C196" s="199">
        <v>84008.82</v>
      </c>
      <c r="D196" s="199">
        <v>84008.82</v>
      </c>
      <c r="E196" s="199">
        <v>84008.82</v>
      </c>
      <c r="F196">
        <f t="shared" si="3"/>
        <v>3</v>
      </c>
      <c r="N196" s="237"/>
    </row>
    <row r="197" spans="1:14" x14ac:dyDescent="0.25">
      <c r="A197" t="s">
        <v>331</v>
      </c>
      <c r="B197" t="s">
        <v>332</v>
      </c>
      <c r="C197" s="199">
        <v>0</v>
      </c>
      <c r="D197" s="199">
        <v>0</v>
      </c>
      <c r="E197" s="199">
        <v>0</v>
      </c>
      <c r="F197">
        <f t="shared" si="3"/>
        <v>0</v>
      </c>
    </row>
    <row r="198" spans="1:14" x14ac:dyDescent="0.25">
      <c r="A198" t="s">
        <v>333</v>
      </c>
      <c r="B198" t="s">
        <v>334</v>
      </c>
      <c r="C198" s="199">
        <v>0</v>
      </c>
      <c r="D198" s="199">
        <v>0</v>
      </c>
      <c r="E198" s="199">
        <v>0</v>
      </c>
      <c r="F198">
        <f t="shared" si="3"/>
        <v>0</v>
      </c>
    </row>
    <row r="199" spans="1:14" x14ac:dyDescent="0.25">
      <c r="A199" t="s">
        <v>335</v>
      </c>
      <c r="B199" t="s">
        <v>336</v>
      </c>
      <c r="C199" s="199">
        <v>0</v>
      </c>
      <c r="D199" s="199">
        <v>0</v>
      </c>
      <c r="E199" s="199">
        <v>0</v>
      </c>
      <c r="F199">
        <f t="shared" si="3"/>
        <v>0</v>
      </c>
    </row>
    <row r="200" spans="1:14" x14ac:dyDescent="0.25">
      <c r="A200" t="s">
        <v>337</v>
      </c>
      <c r="B200" t="s">
        <v>338</v>
      </c>
      <c r="C200" s="199">
        <v>0</v>
      </c>
      <c r="D200" s="199">
        <v>0</v>
      </c>
      <c r="E200" s="199">
        <v>0</v>
      </c>
      <c r="F200">
        <f t="shared" si="3"/>
        <v>0</v>
      </c>
    </row>
    <row r="201" spans="1:14" x14ac:dyDescent="0.25">
      <c r="A201" t="s">
        <v>339</v>
      </c>
      <c r="B201" t="s">
        <v>340</v>
      </c>
      <c r="C201" s="199">
        <v>126553.64</v>
      </c>
      <c r="D201" s="199">
        <v>126553.64</v>
      </c>
      <c r="E201" s="199">
        <v>126553.64</v>
      </c>
      <c r="F201">
        <f t="shared" si="3"/>
        <v>3</v>
      </c>
      <c r="N201" s="237"/>
    </row>
    <row r="202" spans="1:14" x14ac:dyDescent="0.25">
      <c r="A202" t="s">
        <v>341</v>
      </c>
      <c r="B202" t="s">
        <v>342</v>
      </c>
      <c r="C202" s="199">
        <v>0</v>
      </c>
      <c r="D202" s="199">
        <v>0</v>
      </c>
      <c r="E202" s="199">
        <v>0</v>
      </c>
      <c r="F202">
        <f t="shared" si="3"/>
        <v>0</v>
      </c>
    </row>
    <row r="203" spans="1:14" x14ac:dyDescent="0.25">
      <c r="A203" t="s">
        <v>343</v>
      </c>
      <c r="B203" t="s">
        <v>344</v>
      </c>
      <c r="C203" s="199">
        <v>0</v>
      </c>
      <c r="D203" s="199">
        <v>0</v>
      </c>
      <c r="E203" s="199">
        <v>0</v>
      </c>
      <c r="F203">
        <f t="shared" si="3"/>
        <v>0</v>
      </c>
    </row>
    <row r="204" spans="1:14" x14ac:dyDescent="0.25">
      <c r="A204" t="s">
        <v>345</v>
      </c>
      <c r="B204" t="s">
        <v>346</v>
      </c>
      <c r="C204" s="199">
        <v>34209.440000000002</v>
      </c>
      <c r="D204" s="199">
        <v>34209.440000000002</v>
      </c>
      <c r="E204" s="199">
        <v>34209.440000000002</v>
      </c>
      <c r="F204">
        <f t="shared" si="3"/>
        <v>3</v>
      </c>
      <c r="N204" s="237"/>
    </row>
    <row r="205" spans="1:14" x14ac:dyDescent="0.25">
      <c r="A205" t="s">
        <v>347</v>
      </c>
      <c r="B205" t="s">
        <v>348</v>
      </c>
      <c r="C205" s="199">
        <v>0</v>
      </c>
      <c r="D205" s="199">
        <v>0</v>
      </c>
      <c r="E205" s="199">
        <v>0</v>
      </c>
      <c r="F205">
        <f t="shared" si="3"/>
        <v>0</v>
      </c>
    </row>
    <row r="206" spans="1:14" x14ac:dyDescent="0.25">
      <c r="A206" t="s">
        <v>349</v>
      </c>
      <c r="B206" t="s">
        <v>350</v>
      </c>
      <c r="C206" s="199">
        <v>0</v>
      </c>
      <c r="D206" s="199">
        <v>0</v>
      </c>
      <c r="E206" s="199">
        <v>0</v>
      </c>
      <c r="F206">
        <f t="shared" si="3"/>
        <v>0</v>
      </c>
    </row>
    <row r="207" spans="1:14" x14ac:dyDescent="0.25">
      <c r="A207" t="s">
        <v>351</v>
      </c>
      <c r="B207" t="s">
        <v>352</v>
      </c>
      <c r="C207" s="199">
        <v>0.25</v>
      </c>
      <c r="D207" s="199">
        <v>0.25</v>
      </c>
      <c r="E207" s="199">
        <v>0.25</v>
      </c>
      <c r="F207">
        <f t="shared" si="3"/>
        <v>3</v>
      </c>
    </row>
    <row r="208" spans="1:14" x14ac:dyDescent="0.25">
      <c r="A208" t="s">
        <v>353</v>
      </c>
      <c r="B208" t="s">
        <v>354</v>
      </c>
      <c r="C208" s="199">
        <v>0</v>
      </c>
      <c r="D208" s="199">
        <v>0</v>
      </c>
      <c r="E208" s="199">
        <v>0</v>
      </c>
      <c r="F208">
        <f t="shared" si="3"/>
        <v>0</v>
      </c>
    </row>
    <row r="209" spans="1:14" x14ac:dyDescent="0.25">
      <c r="A209" t="s">
        <v>355</v>
      </c>
      <c r="B209" t="s">
        <v>356</v>
      </c>
      <c r="C209" s="199">
        <v>20765.93</v>
      </c>
      <c r="D209" s="199">
        <v>20765.93</v>
      </c>
      <c r="E209" s="199">
        <v>20765.93</v>
      </c>
      <c r="F209">
        <f t="shared" si="3"/>
        <v>3</v>
      </c>
      <c r="N209" s="237"/>
    </row>
    <row r="210" spans="1:14" x14ac:dyDescent="0.25">
      <c r="A210" t="s">
        <v>357</v>
      </c>
      <c r="B210" t="s">
        <v>358</v>
      </c>
      <c r="C210" s="199">
        <v>0</v>
      </c>
      <c r="D210" s="199">
        <v>0</v>
      </c>
      <c r="E210" s="199">
        <v>0</v>
      </c>
      <c r="F210">
        <f t="shared" si="3"/>
        <v>0</v>
      </c>
    </row>
    <row r="211" spans="1:14" x14ac:dyDescent="0.25">
      <c r="A211" t="s">
        <v>359</v>
      </c>
      <c r="B211" t="s">
        <v>360</v>
      </c>
      <c r="C211" s="199">
        <v>0</v>
      </c>
      <c r="D211" s="199">
        <v>0</v>
      </c>
      <c r="E211" s="199">
        <v>0</v>
      </c>
      <c r="F211">
        <f t="shared" si="3"/>
        <v>0</v>
      </c>
    </row>
    <row r="212" spans="1:14" x14ac:dyDescent="0.25">
      <c r="A212" t="s">
        <v>361</v>
      </c>
      <c r="B212" t="s">
        <v>362</v>
      </c>
      <c r="C212" s="199">
        <v>0</v>
      </c>
      <c r="D212" s="199">
        <v>0</v>
      </c>
      <c r="E212" s="199">
        <v>0</v>
      </c>
      <c r="F212">
        <f t="shared" si="3"/>
        <v>0</v>
      </c>
    </row>
    <row r="213" spans="1:14" x14ac:dyDescent="0.25">
      <c r="A213" t="s">
        <v>363</v>
      </c>
      <c r="B213" t="s">
        <v>364</v>
      </c>
      <c r="C213" s="199">
        <v>430.83</v>
      </c>
      <c r="D213" s="199">
        <v>430.83</v>
      </c>
      <c r="E213" s="199">
        <v>430.83</v>
      </c>
      <c r="F213">
        <f t="shared" si="3"/>
        <v>3</v>
      </c>
    </row>
    <row r="214" spans="1:14" x14ac:dyDescent="0.25">
      <c r="A214" t="s">
        <v>365</v>
      </c>
      <c r="B214" t="s">
        <v>366</v>
      </c>
      <c r="C214" s="199">
        <v>0</v>
      </c>
      <c r="D214" s="199">
        <v>0</v>
      </c>
      <c r="E214" s="199">
        <v>0</v>
      </c>
      <c r="F214">
        <f t="shared" si="3"/>
        <v>0</v>
      </c>
    </row>
    <row r="215" spans="1:14" x14ac:dyDescent="0.25">
      <c r="A215" t="s">
        <v>367</v>
      </c>
      <c r="B215" t="s">
        <v>368</v>
      </c>
      <c r="C215" s="199">
        <v>0</v>
      </c>
      <c r="D215" s="199">
        <v>0</v>
      </c>
      <c r="E215" s="199">
        <v>0</v>
      </c>
      <c r="F215">
        <f t="shared" si="3"/>
        <v>0</v>
      </c>
    </row>
    <row r="216" spans="1:14" x14ac:dyDescent="0.25">
      <c r="A216" t="s">
        <v>369</v>
      </c>
      <c r="B216" t="s">
        <v>370</v>
      </c>
      <c r="C216" s="199">
        <v>0</v>
      </c>
      <c r="D216" s="199">
        <v>0</v>
      </c>
      <c r="E216" s="199">
        <v>0</v>
      </c>
      <c r="F216">
        <f t="shared" si="3"/>
        <v>0</v>
      </c>
    </row>
    <row r="217" spans="1:14" x14ac:dyDescent="0.25">
      <c r="A217" t="s">
        <v>371</v>
      </c>
      <c r="B217" t="s">
        <v>372</v>
      </c>
      <c r="C217" s="199">
        <v>0</v>
      </c>
      <c r="D217" s="199">
        <v>0</v>
      </c>
      <c r="E217" s="199">
        <v>0</v>
      </c>
      <c r="F217">
        <f t="shared" si="3"/>
        <v>0</v>
      </c>
    </row>
    <row r="218" spans="1:14" x14ac:dyDescent="0.25">
      <c r="A218" t="s">
        <v>373</v>
      </c>
      <c r="B218" t="s">
        <v>344</v>
      </c>
      <c r="C218" s="199">
        <v>0</v>
      </c>
      <c r="D218" s="199">
        <v>0</v>
      </c>
      <c r="E218" s="199">
        <v>0</v>
      </c>
      <c r="F218">
        <f t="shared" si="3"/>
        <v>0</v>
      </c>
    </row>
    <row r="219" spans="1:14" x14ac:dyDescent="0.25">
      <c r="A219" t="s">
        <v>374</v>
      </c>
      <c r="B219" t="s">
        <v>375</v>
      </c>
      <c r="C219" s="199">
        <v>0</v>
      </c>
      <c r="D219" s="199">
        <v>0</v>
      </c>
      <c r="E219" s="199">
        <v>0</v>
      </c>
      <c r="F219">
        <f t="shared" si="3"/>
        <v>0</v>
      </c>
    </row>
    <row r="220" spans="1:14" x14ac:dyDescent="0.25">
      <c r="A220" t="s">
        <v>376</v>
      </c>
      <c r="B220" t="s">
        <v>377</v>
      </c>
      <c r="C220" s="199">
        <v>0</v>
      </c>
      <c r="D220" s="199">
        <v>0</v>
      </c>
      <c r="E220" s="199">
        <v>0</v>
      </c>
      <c r="F220">
        <f t="shared" si="3"/>
        <v>0</v>
      </c>
    </row>
    <row r="221" spans="1:14" x14ac:dyDescent="0.25">
      <c r="A221" t="s">
        <v>378</v>
      </c>
      <c r="B221" t="s">
        <v>379</v>
      </c>
      <c r="C221" s="199">
        <v>305770.64</v>
      </c>
      <c r="D221" s="199">
        <v>305770.64</v>
      </c>
      <c r="E221" s="199">
        <v>305770.64</v>
      </c>
      <c r="F221">
        <f t="shared" si="3"/>
        <v>3</v>
      </c>
      <c r="N221" s="237"/>
    </row>
    <row r="222" spans="1:14" x14ac:dyDescent="0.25">
      <c r="A222" t="s">
        <v>380</v>
      </c>
      <c r="B222" t="s">
        <v>381</v>
      </c>
      <c r="C222" s="199">
        <v>0</v>
      </c>
      <c r="D222" s="199">
        <v>0</v>
      </c>
      <c r="E222" s="199">
        <v>0</v>
      </c>
      <c r="F222">
        <f t="shared" si="3"/>
        <v>0</v>
      </c>
    </row>
    <row r="223" spans="1:14" x14ac:dyDescent="0.25">
      <c r="A223" t="s">
        <v>839</v>
      </c>
      <c r="B223" t="s">
        <v>840</v>
      </c>
      <c r="C223" s="199">
        <v>0</v>
      </c>
      <c r="D223" s="199">
        <v>0</v>
      </c>
      <c r="E223" s="199">
        <v>0</v>
      </c>
      <c r="F223">
        <f t="shared" si="3"/>
        <v>0</v>
      </c>
    </row>
    <row r="224" spans="1:14" x14ac:dyDescent="0.25">
      <c r="A224" t="s">
        <v>382</v>
      </c>
      <c r="B224" t="s">
        <v>383</v>
      </c>
      <c r="C224" s="199">
        <v>0</v>
      </c>
      <c r="D224" s="199">
        <v>0</v>
      </c>
      <c r="E224" s="199">
        <v>0</v>
      </c>
      <c r="F224">
        <f t="shared" si="3"/>
        <v>0</v>
      </c>
    </row>
    <row r="225" spans="1:14" x14ac:dyDescent="0.25">
      <c r="A225" t="s">
        <v>384</v>
      </c>
      <c r="B225" t="s">
        <v>385</v>
      </c>
      <c r="C225" s="199">
        <v>0</v>
      </c>
      <c r="D225" s="199">
        <v>0</v>
      </c>
      <c r="E225" s="199">
        <v>0</v>
      </c>
      <c r="F225">
        <f t="shared" si="3"/>
        <v>0</v>
      </c>
    </row>
    <row r="226" spans="1:14" x14ac:dyDescent="0.25">
      <c r="A226" t="s">
        <v>386</v>
      </c>
      <c r="B226" t="s">
        <v>387</v>
      </c>
      <c r="C226" s="199">
        <v>0</v>
      </c>
      <c r="D226" s="199">
        <v>0</v>
      </c>
      <c r="E226" s="199">
        <v>0</v>
      </c>
      <c r="F226">
        <f t="shared" si="3"/>
        <v>0</v>
      </c>
    </row>
    <row r="227" spans="1:14" x14ac:dyDescent="0.25">
      <c r="A227" t="s">
        <v>388</v>
      </c>
      <c r="B227" t="s">
        <v>389</v>
      </c>
      <c r="C227" s="199">
        <v>0</v>
      </c>
      <c r="D227" s="199">
        <v>0</v>
      </c>
      <c r="E227" s="199">
        <v>0</v>
      </c>
      <c r="F227">
        <f t="shared" si="3"/>
        <v>0</v>
      </c>
    </row>
    <row r="228" spans="1:14" x14ac:dyDescent="0.25">
      <c r="A228" t="s">
        <v>834</v>
      </c>
      <c r="B228" t="s">
        <v>1047</v>
      </c>
      <c r="C228" s="199">
        <v>0</v>
      </c>
      <c r="D228" s="199">
        <v>0</v>
      </c>
      <c r="E228" s="199">
        <v>0</v>
      </c>
      <c r="F228">
        <f t="shared" si="3"/>
        <v>0</v>
      </c>
    </row>
    <row r="229" spans="1:14" x14ac:dyDescent="0.25">
      <c r="A229" t="s">
        <v>390</v>
      </c>
      <c r="B229" t="s">
        <v>391</v>
      </c>
      <c r="C229" s="199">
        <v>0</v>
      </c>
      <c r="D229" s="199">
        <v>0</v>
      </c>
      <c r="E229" s="199">
        <v>0</v>
      </c>
      <c r="F229">
        <f t="shared" si="3"/>
        <v>0</v>
      </c>
    </row>
    <row r="230" spans="1:14" x14ac:dyDescent="0.25">
      <c r="A230" t="s">
        <v>392</v>
      </c>
      <c r="B230" t="s">
        <v>393</v>
      </c>
      <c r="C230" s="199">
        <v>34673</v>
      </c>
      <c r="D230" s="199">
        <v>34673</v>
      </c>
      <c r="E230" s="199">
        <v>34673</v>
      </c>
      <c r="F230">
        <f t="shared" si="3"/>
        <v>3</v>
      </c>
      <c r="N230" s="237"/>
    </row>
    <row r="231" spans="1:14" x14ac:dyDescent="0.25">
      <c r="A231" t="s">
        <v>818</v>
      </c>
      <c r="B231" t="s">
        <v>819</v>
      </c>
      <c r="C231" s="199">
        <v>0</v>
      </c>
      <c r="D231" s="199">
        <v>0</v>
      </c>
      <c r="E231" s="199">
        <v>0</v>
      </c>
      <c r="F231">
        <f t="shared" si="3"/>
        <v>0</v>
      </c>
    </row>
    <row r="232" spans="1:14" x14ac:dyDescent="0.25">
      <c r="A232" t="s">
        <v>396</v>
      </c>
      <c r="B232" t="s">
        <v>397</v>
      </c>
      <c r="C232" s="199">
        <v>54434.61</v>
      </c>
      <c r="D232" s="199">
        <v>54434.61</v>
      </c>
      <c r="E232" s="199">
        <v>54434.61</v>
      </c>
      <c r="F232">
        <f t="shared" si="3"/>
        <v>3</v>
      </c>
      <c r="N232" s="237"/>
    </row>
    <row r="233" spans="1:14" x14ac:dyDescent="0.25">
      <c r="A233" t="s">
        <v>398</v>
      </c>
      <c r="B233" t="s">
        <v>399</v>
      </c>
      <c r="C233" s="199">
        <v>0</v>
      </c>
      <c r="D233" s="199">
        <v>0</v>
      </c>
      <c r="E233" s="199">
        <v>0</v>
      </c>
      <c r="F233">
        <f t="shared" si="3"/>
        <v>0</v>
      </c>
    </row>
    <row r="234" spans="1:14" x14ac:dyDescent="0.25">
      <c r="A234" t="s">
        <v>400</v>
      </c>
      <c r="B234" t="s">
        <v>401</v>
      </c>
      <c r="C234" s="199">
        <v>0</v>
      </c>
      <c r="D234" s="199">
        <v>0</v>
      </c>
      <c r="E234" s="199">
        <v>0</v>
      </c>
      <c r="F234">
        <f t="shared" si="3"/>
        <v>0</v>
      </c>
    </row>
    <row r="235" spans="1:14" x14ac:dyDescent="0.25">
      <c r="A235" s="130" t="s">
        <v>820</v>
      </c>
      <c r="B235" s="130" t="s">
        <v>821</v>
      </c>
      <c r="C235" s="199">
        <v>0</v>
      </c>
      <c r="D235" s="199">
        <v>0</v>
      </c>
      <c r="E235" s="199">
        <v>0</v>
      </c>
      <c r="F235">
        <f t="shared" si="3"/>
        <v>0</v>
      </c>
    </row>
    <row r="236" spans="1:14" x14ac:dyDescent="0.25">
      <c r="A236" t="s">
        <v>402</v>
      </c>
      <c r="B236" t="s">
        <v>403</v>
      </c>
      <c r="C236" s="199">
        <v>0</v>
      </c>
      <c r="D236" s="199">
        <v>0</v>
      </c>
      <c r="E236" s="199">
        <v>0</v>
      </c>
      <c r="F236">
        <f t="shared" si="3"/>
        <v>0</v>
      </c>
    </row>
    <row r="237" spans="1:14" x14ac:dyDescent="0.25">
      <c r="A237" t="s">
        <v>404</v>
      </c>
      <c r="B237" t="s">
        <v>405</v>
      </c>
      <c r="C237" s="199">
        <v>67939.8</v>
      </c>
      <c r="D237" s="199">
        <v>67939.8</v>
      </c>
      <c r="E237" s="199">
        <v>67939.8</v>
      </c>
      <c r="F237">
        <f t="shared" si="3"/>
        <v>3</v>
      </c>
      <c r="N237" s="237"/>
    </row>
    <row r="238" spans="1:14" x14ac:dyDescent="0.25">
      <c r="A238" t="s">
        <v>406</v>
      </c>
      <c r="B238" t="s">
        <v>407</v>
      </c>
      <c r="C238" s="199">
        <v>0</v>
      </c>
      <c r="D238" s="199">
        <v>0</v>
      </c>
      <c r="E238" s="199">
        <v>0</v>
      </c>
      <c r="F238">
        <f t="shared" si="3"/>
        <v>0</v>
      </c>
    </row>
    <row r="239" spans="1:14" x14ac:dyDescent="0.25">
      <c r="A239" t="s">
        <v>408</v>
      </c>
      <c r="B239" t="s">
        <v>409</v>
      </c>
      <c r="C239" s="199">
        <v>0</v>
      </c>
      <c r="D239" s="199">
        <v>0</v>
      </c>
      <c r="E239" s="199">
        <v>0</v>
      </c>
      <c r="F239">
        <f t="shared" si="3"/>
        <v>0</v>
      </c>
    </row>
    <row r="240" spans="1:14" x14ac:dyDescent="0.25">
      <c r="A240" t="s">
        <v>412</v>
      </c>
      <c r="B240" t="s">
        <v>413</v>
      </c>
      <c r="C240" s="199">
        <v>0</v>
      </c>
      <c r="D240" s="199">
        <v>0</v>
      </c>
      <c r="E240" s="199">
        <v>0</v>
      </c>
      <c r="F240">
        <f t="shared" si="3"/>
        <v>0</v>
      </c>
    </row>
    <row r="241" spans="1:14" x14ac:dyDescent="0.25">
      <c r="A241" t="s">
        <v>414</v>
      </c>
      <c r="B241" t="s">
        <v>415</v>
      </c>
      <c r="C241" s="199">
        <v>0</v>
      </c>
      <c r="D241" s="199">
        <v>0</v>
      </c>
      <c r="E241" s="199">
        <v>0</v>
      </c>
      <c r="F241">
        <f t="shared" si="3"/>
        <v>0</v>
      </c>
    </row>
    <row r="242" spans="1:14" x14ac:dyDescent="0.25">
      <c r="A242" t="s">
        <v>416</v>
      </c>
      <c r="B242" t="s">
        <v>417</v>
      </c>
      <c r="C242" s="199">
        <v>342322.96</v>
      </c>
      <c r="D242" s="199">
        <v>342322.96</v>
      </c>
      <c r="E242" s="199">
        <v>342322.96</v>
      </c>
      <c r="F242">
        <f t="shared" si="3"/>
        <v>3</v>
      </c>
      <c r="N242" s="237"/>
    </row>
    <row r="243" spans="1:14" x14ac:dyDescent="0.25">
      <c r="A243" t="s">
        <v>418</v>
      </c>
      <c r="B243" t="s">
        <v>419</v>
      </c>
      <c r="C243" s="199">
        <v>0</v>
      </c>
      <c r="D243" s="199">
        <v>0</v>
      </c>
      <c r="E243" s="199">
        <v>0</v>
      </c>
      <c r="F243">
        <f t="shared" si="3"/>
        <v>0</v>
      </c>
    </row>
    <row r="244" spans="1:14" x14ac:dyDescent="0.25">
      <c r="A244" t="s">
        <v>420</v>
      </c>
      <c r="B244" t="s">
        <v>421</v>
      </c>
      <c r="C244" s="199">
        <v>0</v>
      </c>
      <c r="D244" s="199">
        <v>0</v>
      </c>
      <c r="E244" s="199">
        <v>0</v>
      </c>
      <c r="F244">
        <f t="shared" si="3"/>
        <v>0</v>
      </c>
    </row>
    <row r="245" spans="1:14" x14ac:dyDescent="0.25">
      <c r="A245" t="s">
        <v>422</v>
      </c>
      <c r="B245" t="s">
        <v>423</v>
      </c>
      <c r="C245" s="199">
        <v>0</v>
      </c>
      <c r="D245" s="199">
        <v>0</v>
      </c>
      <c r="E245" s="199">
        <v>0</v>
      </c>
      <c r="F245">
        <f t="shared" si="3"/>
        <v>0</v>
      </c>
    </row>
    <row r="246" spans="1:14" x14ac:dyDescent="0.25">
      <c r="A246" t="s">
        <v>424</v>
      </c>
      <c r="B246" t="s">
        <v>425</v>
      </c>
      <c r="C246" s="199">
        <v>0</v>
      </c>
      <c r="D246" s="199">
        <v>0</v>
      </c>
      <c r="E246" s="199">
        <v>0</v>
      </c>
      <c r="F246">
        <f t="shared" si="3"/>
        <v>0</v>
      </c>
    </row>
    <row r="247" spans="1:14" x14ac:dyDescent="0.25">
      <c r="A247" t="s">
        <v>426</v>
      </c>
      <c r="B247" t="s">
        <v>427</v>
      </c>
      <c r="C247" s="199">
        <v>0</v>
      </c>
      <c r="D247" s="199">
        <v>0</v>
      </c>
      <c r="E247" s="199">
        <v>0</v>
      </c>
      <c r="F247">
        <f t="shared" si="3"/>
        <v>0</v>
      </c>
    </row>
    <row r="248" spans="1:14" x14ac:dyDescent="0.25">
      <c r="A248" t="s">
        <v>428</v>
      </c>
      <c r="B248" t="s">
        <v>429</v>
      </c>
      <c r="C248" s="199">
        <v>0</v>
      </c>
      <c r="D248" s="199">
        <v>0</v>
      </c>
      <c r="E248" s="199">
        <v>0</v>
      </c>
      <c r="F248">
        <f t="shared" si="3"/>
        <v>0</v>
      </c>
    </row>
    <row r="249" spans="1:14" x14ac:dyDescent="0.25">
      <c r="A249" t="s">
        <v>430</v>
      </c>
      <c r="B249" t="s">
        <v>431</v>
      </c>
      <c r="C249" s="199">
        <v>0</v>
      </c>
      <c r="D249" s="199">
        <v>0</v>
      </c>
      <c r="E249" s="199">
        <v>0</v>
      </c>
      <c r="F249">
        <f t="shared" si="3"/>
        <v>0</v>
      </c>
    </row>
    <row r="250" spans="1:14" x14ac:dyDescent="0.25">
      <c r="A250" t="s">
        <v>432</v>
      </c>
      <c r="B250" t="s">
        <v>433</v>
      </c>
      <c r="C250" s="199">
        <v>0</v>
      </c>
      <c r="D250" s="199">
        <v>0</v>
      </c>
      <c r="E250" s="199">
        <v>0</v>
      </c>
      <c r="F250">
        <f t="shared" si="3"/>
        <v>0</v>
      </c>
    </row>
    <row r="251" spans="1:14" x14ac:dyDescent="0.25">
      <c r="A251" t="s">
        <v>434</v>
      </c>
      <c r="B251" t="s">
        <v>435</v>
      </c>
      <c r="C251" s="199">
        <v>0</v>
      </c>
      <c r="D251" s="199">
        <v>0</v>
      </c>
      <c r="E251" s="199">
        <v>0</v>
      </c>
      <c r="F251">
        <f t="shared" si="3"/>
        <v>0</v>
      </c>
    </row>
    <row r="252" spans="1:14" x14ac:dyDescent="0.25">
      <c r="A252" t="s">
        <v>436</v>
      </c>
      <c r="B252" t="s">
        <v>437</v>
      </c>
      <c r="C252" s="199">
        <v>0</v>
      </c>
      <c r="D252" s="199">
        <v>0</v>
      </c>
      <c r="E252" s="199">
        <v>0</v>
      </c>
      <c r="F252">
        <f t="shared" si="3"/>
        <v>0</v>
      </c>
    </row>
    <row r="253" spans="1:14" x14ac:dyDescent="0.25">
      <c r="A253" t="s">
        <v>438</v>
      </c>
      <c r="B253" t="s">
        <v>439</v>
      </c>
      <c r="C253" s="199">
        <v>0</v>
      </c>
      <c r="D253" s="199">
        <v>0</v>
      </c>
      <c r="E253" s="199">
        <v>0</v>
      </c>
      <c r="F253">
        <f t="shared" si="3"/>
        <v>0</v>
      </c>
    </row>
    <row r="254" spans="1:14" x14ac:dyDescent="0.25">
      <c r="A254" t="s">
        <v>440</v>
      </c>
      <c r="B254" t="s">
        <v>441</v>
      </c>
      <c r="C254" s="199">
        <v>0</v>
      </c>
      <c r="D254" s="199">
        <v>0</v>
      </c>
      <c r="E254" s="199">
        <v>0</v>
      </c>
      <c r="F254">
        <f t="shared" si="3"/>
        <v>0</v>
      </c>
    </row>
    <row r="255" spans="1:14" x14ac:dyDescent="0.25">
      <c r="A255" t="s">
        <v>442</v>
      </c>
      <c r="B255" t="s">
        <v>443</v>
      </c>
      <c r="C255" s="199">
        <v>116592.64</v>
      </c>
      <c r="D255" s="199">
        <v>116592.64</v>
      </c>
      <c r="E255" s="199">
        <v>116592.64</v>
      </c>
      <c r="F255">
        <f t="shared" si="3"/>
        <v>3</v>
      </c>
      <c r="N255" s="237"/>
    </row>
    <row r="256" spans="1:14" x14ac:dyDescent="0.25">
      <c r="A256" t="s">
        <v>444</v>
      </c>
      <c r="B256" t="s">
        <v>445</v>
      </c>
      <c r="C256" s="199">
        <v>68098.84</v>
      </c>
      <c r="D256" s="199">
        <v>68098.84</v>
      </c>
      <c r="E256" s="199">
        <v>68098.84</v>
      </c>
      <c r="F256">
        <f t="shared" si="3"/>
        <v>3</v>
      </c>
      <c r="N256" s="237"/>
    </row>
    <row r="257" spans="1:14" x14ac:dyDescent="0.25">
      <c r="A257" t="s">
        <v>446</v>
      </c>
      <c r="B257" t="s">
        <v>447</v>
      </c>
      <c r="C257" s="199">
        <v>0</v>
      </c>
      <c r="D257" s="199">
        <v>0</v>
      </c>
      <c r="E257" s="199">
        <v>0</v>
      </c>
      <c r="F257">
        <f t="shared" si="3"/>
        <v>0</v>
      </c>
    </row>
    <row r="258" spans="1:14" x14ac:dyDescent="0.25">
      <c r="A258" t="s">
        <v>448</v>
      </c>
      <c r="B258" t="s">
        <v>449</v>
      </c>
      <c r="C258" s="199">
        <v>0</v>
      </c>
      <c r="D258" s="199">
        <v>0</v>
      </c>
      <c r="E258" s="199">
        <v>0</v>
      </c>
      <c r="F258">
        <f t="shared" si="3"/>
        <v>0</v>
      </c>
    </row>
    <row r="259" spans="1:14" x14ac:dyDescent="0.25">
      <c r="A259" t="s">
        <v>450</v>
      </c>
      <c r="B259" t="s">
        <v>451</v>
      </c>
      <c r="C259" s="199">
        <v>0</v>
      </c>
      <c r="D259" s="199">
        <v>0</v>
      </c>
      <c r="E259" s="199">
        <v>0</v>
      </c>
      <c r="F259">
        <f t="shared" ref="F259:F322" si="4">COUNTIF(C259:E259,"&gt;0")</f>
        <v>0</v>
      </c>
    </row>
    <row r="260" spans="1:14" x14ac:dyDescent="0.25">
      <c r="A260" t="s">
        <v>452</v>
      </c>
      <c r="B260" t="s">
        <v>453</v>
      </c>
      <c r="C260" s="199">
        <v>161478.35999999999</v>
      </c>
      <c r="D260" s="199">
        <v>161478.35999999999</v>
      </c>
      <c r="E260" s="199">
        <v>161478.35999999999</v>
      </c>
      <c r="F260">
        <f t="shared" si="4"/>
        <v>3</v>
      </c>
      <c r="N260" s="237"/>
    </row>
    <row r="261" spans="1:14" x14ac:dyDescent="0.25">
      <c r="A261" t="s">
        <v>837</v>
      </c>
      <c r="B261" t="s">
        <v>838</v>
      </c>
      <c r="C261" s="199">
        <v>0</v>
      </c>
      <c r="D261" s="199">
        <v>0</v>
      </c>
      <c r="E261" s="199">
        <v>0</v>
      </c>
      <c r="F261">
        <f t="shared" si="4"/>
        <v>0</v>
      </c>
    </row>
    <row r="262" spans="1:14" x14ac:dyDescent="0.25">
      <c r="A262" t="s">
        <v>454</v>
      </c>
      <c r="B262" t="s">
        <v>455</v>
      </c>
      <c r="C262" s="199">
        <v>378207.34</v>
      </c>
      <c r="D262" s="199">
        <v>378207.34</v>
      </c>
      <c r="E262" s="199">
        <v>378207.34</v>
      </c>
      <c r="F262">
        <f t="shared" si="4"/>
        <v>3</v>
      </c>
      <c r="N262" s="237"/>
    </row>
    <row r="263" spans="1:14" x14ac:dyDescent="0.25">
      <c r="A263" t="s">
        <v>456</v>
      </c>
      <c r="B263" t="s">
        <v>457</v>
      </c>
      <c r="C263" s="199">
        <v>0</v>
      </c>
      <c r="D263" s="199">
        <v>0</v>
      </c>
      <c r="E263" s="199">
        <v>0</v>
      </c>
      <c r="F263">
        <f t="shared" si="4"/>
        <v>0</v>
      </c>
    </row>
    <row r="264" spans="1:14" x14ac:dyDescent="0.25">
      <c r="A264" t="s">
        <v>458</v>
      </c>
      <c r="B264" t="s">
        <v>459</v>
      </c>
      <c r="C264" s="199">
        <v>0</v>
      </c>
      <c r="D264" s="199">
        <v>0</v>
      </c>
      <c r="E264" s="199">
        <v>0</v>
      </c>
      <c r="F264">
        <f t="shared" si="4"/>
        <v>0</v>
      </c>
    </row>
    <row r="265" spans="1:14" x14ac:dyDescent="0.25">
      <c r="A265" t="s">
        <v>460</v>
      </c>
      <c r="B265" t="s">
        <v>461</v>
      </c>
      <c r="C265" s="199">
        <v>0</v>
      </c>
      <c r="D265" s="199">
        <v>0</v>
      </c>
      <c r="E265" s="199">
        <v>0</v>
      </c>
      <c r="F265">
        <f t="shared" si="4"/>
        <v>0</v>
      </c>
    </row>
    <row r="266" spans="1:14" x14ac:dyDescent="0.25">
      <c r="A266" t="s">
        <v>462</v>
      </c>
      <c r="B266" t="s">
        <v>463</v>
      </c>
      <c r="C266" s="199">
        <v>91109.77</v>
      </c>
      <c r="D266" s="199">
        <v>91109.77</v>
      </c>
      <c r="E266" s="199">
        <v>91109.77</v>
      </c>
      <c r="F266">
        <f t="shared" si="4"/>
        <v>3</v>
      </c>
      <c r="N266" s="237"/>
    </row>
    <row r="267" spans="1:14" x14ac:dyDescent="0.25">
      <c r="A267" t="s">
        <v>464</v>
      </c>
      <c r="B267" t="s">
        <v>465</v>
      </c>
      <c r="C267" s="199">
        <v>1619387.92</v>
      </c>
      <c r="D267" s="199">
        <v>1705887.92</v>
      </c>
      <c r="E267" s="199">
        <v>0</v>
      </c>
      <c r="F267">
        <f t="shared" si="4"/>
        <v>2</v>
      </c>
    </row>
    <row r="268" spans="1:14" x14ac:dyDescent="0.25">
      <c r="A268" t="s">
        <v>466</v>
      </c>
      <c r="B268" t="s">
        <v>467</v>
      </c>
      <c r="C268" s="199">
        <v>363651.11</v>
      </c>
      <c r="D268" s="199">
        <v>363651.11</v>
      </c>
      <c r="E268" s="199">
        <v>363651.11</v>
      </c>
      <c r="F268">
        <f t="shared" si="4"/>
        <v>3</v>
      </c>
      <c r="N268" s="237"/>
    </row>
    <row r="269" spans="1:14" x14ac:dyDescent="0.25">
      <c r="A269" t="s">
        <v>826</v>
      </c>
      <c r="B269" t="s">
        <v>827</v>
      </c>
      <c r="C269" s="199">
        <v>0</v>
      </c>
      <c r="D269" s="199">
        <v>0</v>
      </c>
      <c r="E269" s="199">
        <v>0</v>
      </c>
      <c r="F269">
        <f t="shared" si="4"/>
        <v>0</v>
      </c>
    </row>
    <row r="270" spans="1:14" x14ac:dyDescent="0.25">
      <c r="A270" t="s">
        <v>468</v>
      </c>
      <c r="B270" t="s">
        <v>469</v>
      </c>
      <c r="C270" s="199">
        <v>0</v>
      </c>
      <c r="D270" s="199">
        <v>0</v>
      </c>
      <c r="E270" s="199">
        <v>0</v>
      </c>
      <c r="F270">
        <f t="shared" si="4"/>
        <v>0</v>
      </c>
    </row>
    <row r="271" spans="1:14" x14ac:dyDescent="0.25">
      <c r="A271" t="s">
        <v>470</v>
      </c>
      <c r="B271" t="s">
        <v>471</v>
      </c>
      <c r="C271" s="199">
        <v>0</v>
      </c>
      <c r="D271" s="199">
        <v>0</v>
      </c>
      <c r="E271" s="199">
        <v>0</v>
      </c>
      <c r="F271">
        <f t="shared" si="4"/>
        <v>0</v>
      </c>
    </row>
    <row r="272" spans="1:14" x14ac:dyDescent="0.25">
      <c r="A272" t="s">
        <v>472</v>
      </c>
      <c r="B272" t="s">
        <v>473</v>
      </c>
      <c r="C272" s="199">
        <v>62.59</v>
      </c>
      <c r="D272" s="199">
        <v>62.59</v>
      </c>
      <c r="E272" s="199">
        <v>62.59</v>
      </c>
      <c r="F272">
        <f t="shared" si="4"/>
        <v>3</v>
      </c>
    </row>
    <row r="273" spans="1:14" x14ac:dyDescent="0.25">
      <c r="A273" t="s">
        <v>474</v>
      </c>
      <c r="B273" t="s">
        <v>475</v>
      </c>
      <c r="C273" s="199">
        <v>0</v>
      </c>
      <c r="D273" s="199">
        <v>0</v>
      </c>
      <c r="E273" s="199">
        <v>0</v>
      </c>
      <c r="F273">
        <f t="shared" si="4"/>
        <v>0</v>
      </c>
    </row>
    <row r="274" spans="1:14" x14ac:dyDescent="0.25">
      <c r="A274" t="s">
        <v>476</v>
      </c>
      <c r="B274" t="s">
        <v>477</v>
      </c>
      <c r="C274" s="199">
        <v>0</v>
      </c>
      <c r="D274" s="199">
        <v>0</v>
      </c>
      <c r="E274" s="199">
        <v>0</v>
      </c>
      <c r="F274">
        <f t="shared" si="4"/>
        <v>0</v>
      </c>
    </row>
    <row r="275" spans="1:14" x14ac:dyDescent="0.25">
      <c r="A275" t="s">
        <v>478</v>
      </c>
      <c r="B275" t="s">
        <v>473</v>
      </c>
      <c r="C275" s="199">
        <v>6045.82</v>
      </c>
      <c r="D275" s="199">
        <v>6045.82</v>
      </c>
      <c r="E275" s="199">
        <v>6045.82</v>
      </c>
      <c r="F275">
        <f t="shared" si="4"/>
        <v>3</v>
      </c>
      <c r="N275" s="237"/>
    </row>
    <row r="276" spans="1:14" x14ac:dyDescent="0.25">
      <c r="A276" t="s">
        <v>479</v>
      </c>
      <c r="B276" t="s">
        <v>480</v>
      </c>
      <c r="C276" s="199">
        <v>0</v>
      </c>
      <c r="D276" s="199">
        <v>426167.85999999987</v>
      </c>
      <c r="E276" s="199">
        <v>0</v>
      </c>
      <c r="F276">
        <f t="shared" si="4"/>
        <v>1</v>
      </c>
    </row>
    <row r="277" spans="1:14" x14ac:dyDescent="0.25">
      <c r="A277" t="s">
        <v>481</v>
      </c>
      <c r="B277" t="s">
        <v>482</v>
      </c>
      <c r="C277" s="199">
        <v>0</v>
      </c>
      <c r="D277" s="199">
        <v>0</v>
      </c>
      <c r="E277" s="199">
        <v>0</v>
      </c>
      <c r="F277">
        <f t="shared" si="4"/>
        <v>0</v>
      </c>
    </row>
    <row r="278" spans="1:14" x14ac:dyDescent="0.25">
      <c r="A278" t="s">
        <v>483</v>
      </c>
      <c r="B278" t="s">
        <v>484</v>
      </c>
      <c r="C278" s="199">
        <v>676672.03</v>
      </c>
      <c r="D278" s="199">
        <v>676672.03</v>
      </c>
      <c r="E278" s="199">
        <v>676672.03</v>
      </c>
      <c r="F278">
        <f t="shared" si="4"/>
        <v>3</v>
      </c>
      <c r="N278" s="237"/>
    </row>
    <row r="279" spans="1:14" x14ac:dyDescent="0.25">
      <c r="A279" t="s">
        <v>485</v>
      </c>
      <c r="B279" t="s">
        <v>486</v>
      </c>
      <c r="C279" s="199">
        <v>0</v>
      </c>
      <c r="D279" s="199">
        <v>0</v>
      </c>
      <c r="E279" s="199">
        <v>0</v>
      </c>
      <c r="F279">
        <f t="shared" si="4"/>
        <v>0</v>
      </c>
    </row>
    <row r="280" spans="1:14" x14ac:dyDescent="0.25">
      <c r="A280" t="s">
        <v>487</v>
      </c>
      <c r="B280" t="s">
        <v>488</v>
      </c>
      <c r="C280" s="199">
        <v>0</v>
      </c>
      <c r="D280" s="199">
        <v>0</v>
      </c>
      <c r="E280" s="199">
        <v>0</v>
      </c>
      <c r="F280">
        <f t="shared" si="4"/>
        <v>0</v>
      </c>
    </row>
    <row r="281" spans="1:14" x14ac:dyDescent="0.25">
      <c r="A281" t="s">
        <v>489</v>
      </c>
      <c r="B281" t="s">
        <v>490</v>
      </c>
      <c r="C281" s="199">
        <v>0</v>
      </c>
      <c r="D281" s="199">
        <v>0</v>
      </c>
      <c r="E281" s="199">
        <v>0</v>
      </c>
      <c r="F281">
        <f t="shared" si="4"/>
        <v>0</v>
      </c>
    </row>
    <row r="282" spans="1:14" x14ac:dyDescent="0.25">
      <c r="A282" t="s">
        <v>491</v>
      </c>
      <c r="B282" t="s">
        <v>492</v>
      </c>
      <c r="C282" s="199">
        <v>225480.7</v>
      </c>
      <c r="D282" s="199">
        <v>225480.7</v>
      </c>
      <c r="E282" s="199">
        <v>225480.7</v>
      </c>
      <c r="F282">
        <f t="shared" si="4"/>
        <v>3</v>
      </c>
      <c r="N282" s="237"/>
    </row>
    <row r="283" spans="1:14" x14ac:dyDescent="0.25">
      <c r="A283" t="s">
        <v>493</v>
      </c>
      <c r="B283" t="s">
        <v>494</v>
      </c>
      <c r="C283" s="199">
        <v>0</v>
      </c>
      <c r="D283" s="199">
        <v>0</v>
      </c>
      <c r="E283" s="199">
        <v>0</v>
      </c>
      <c r="F283">
        <f t="shared" si="4"/>
        <v>0</v>
      </c>
    </row>
    <row r="284" spans="1:14" x14ac:dyDescent="0.25">
      <c r="A284" t="s">
        <v>495</v>
      </c>
      <c r="B284" t="s">
        <v>496</v>
      </c>
      <c r="C284" s="199">
        <v>0</v>
      </c>
      <c r="D284" s="199">
        <v>0</v>
      </c>
      <c r="E284" s="199">
        <v>0</v>
      </c>
      <c r="F284">
        <f t="shared" si="4"/>
        <v>0</v>
      </c>
    </row>
    <row r="285" spans="1:14" x14ac:dyDescent="0.25">
      <c r="A285" t="s">
        <v>497</v>
      </c>
      <c r="B285" t="s">
        <v>498</v>
      </c>
      <c r="C285" s="199">
        <v>271240.62</v>
      </c>
      <c r="D285" s="199">
        <v>271240.62</v>
      </c>
      <c r="E285" s="199">
        <v>271240.62</v>
      </c>
      <c r="F285">
        <f t="shared" si="4"/>
        <v>3</v>
      </c>
      <c r="N285" s="237"/>
    </row>
    <row r="286" spans="1:14" x14ac:dyDescent="0.25">
      <c r="A286" t="s">
        <v>499</v>
      </c>
      <c r="B286" t="s">
        <v>500</v>
      </c>
      <c r="C286" s="199">
        <v>0</v>
      </c>
      <c r="D286" s="199">
        <v>0</v>
      </c>
      <c r="E286" s="199">
        <v>0</v>
      </c>
      <c r="F286">
        <f t="shared" si="4"/>
        <v>0</v>
      </c>
    </row>
    <row r="287" spans="1:14" x14ac:dyDescent="0.25">
      <c r="A287" t="s">
        <v>501</v>
      </c>
      <c r="B287" t="s">
        <v>502</v>
      </c>
      <c r="C287" s="199">
        <v>0</v>
      </c>
      <c r="D287" s="199">
        <v>0</v>
      </c>
      <c r="E287" s="199">
        <v>0</v>
      </c>
      <c r="F287">
        <f t="shared" si="4"/>
        <v>0</v>
      </c>
    </row>
    <row r="288" spans="1:14" x14ac:dyDescent="0.25">
      <c r="A288" t="s">
        <v>503</v>
      </c>
      <c r="B288" t="s">
        <v>504</v>
      </c>
      <c r="C288" s="199">
        <v>907550.45</v>
      </c>
      <c r="D288" s="199">
        <v>907550.45</v>
      </c>
      <c r="E288" s="199">
        <v>907550.45</v>
      </c>
      <c r="F288">
        <f t="shared" si="4"/>
        <v>3</v>
      </c>
      <c r="N288" s="237"/>
    </row>
    <row r="289" spans="1:14" x14ac:dyDescent="0.25">
      <c r="A289" t="s">
        <v>505</v>
      </c>
      <c r="B289" t="s">
        <v>506</v>
      </c>
      <c r="C289" s="199">
        <v>311250.68000000011</v>
      </c>
      <c r="D289" s="199">
        <v>0</v>
      </c>
      <c r="E289" s="199">
        <v>0</v>
      </c>
      <c r="F289">
        <f t="shared" si="4"/>
        <v>1</v>
      </c>
      <c r="N289" s="237"/>
    </row>
    <row r="290" spans="1:14" x14ac:dyDescent="0.25">
      <c r="A290" s="130" t="s">
        <v>1093</v>
      </c>
      <c r="B290" s="130" t="s">
        <v>1284</v>
      </c>
      <c r="C290" s="199">
        <v>0</v>
      </c>
      <c r="D290" s="199">
        <v>0</v>
      </c>
      <c r="E290" s="199">
        <v>0</v>
      </c>
      <c r="F290">
        <f t="shared" si="4"/>
        <v>0</v>
      </c>
    </row>
    <row r="291" spans="1:14" x14ac:dyDescent="0.25">
      <c r="A291" t="s">
        <v>507</v>
      </c>
      <c r="B291" t="s">
        <v>508</v>
      </c>
      <c r="C291" s="199">
        <v>35884.370000000003</v>
      </c>
      <c r="D291" s="199">
        <v>35884.370000000003</v>
      </c>
      <c r="E291" s="199">
        <v>35884.370000000003</v>
      </c>
      <c r="F291">
        <f t="shared" si="4"/>
        <v>3</v>
      </c>
      <c r="N291" s="237"/>
    </row>
    <row r="292" spans="1:14" x14ac:dyDescent="0.25">
      <c r="A292" t="s">
        <v>509</v>
      </c>
      <c r="B292" t="s">
        <v>510</v>
      </c>
      <c r="C292" s="199">
        <v>9611.5</v>
      </c>
      <c r="D292" s="199">
        <v>9611.5</v>
      </c>
      <c r="E292" s="199">
        <v>9611.5</v>
      </c>
      <c r="F292">
        <f t="shared" si="4"/>
        <v>3</v>
      </c>
      <c r="N292" s="237"/>
    </row>
    <row r="293" spans="1:14" x14ac:dyDescent="0.25">
      <c r="A293" t="s">
        <v>511</v>
      </c>
      <c r="B293" t="s">
        <v>512</v>
      </c>
      <c r="C293" s="199">
        <v>336010.57</v>
      </c>
      <c r="D293" s="199">
        <v>336010.57</v>
      </c>
      <c r="E293" s="199">
        <v>336010.57</v>
      </c>
      <c r="F293">
        <f t="shared" si="4"/>
        <v>3</v>
      </c>
      <c r="N293" s="237"/>
    </row>
    <row r="294" spans="1:14" x14ac:dyDescent="0.25">
      <c r="A294" t="s">
        <v>513</v>
      </c>
      <c r="B294" t="s">
        <v>514</v>
      </c>
      <c r="C294" s="199">
        <v>203490</v>
      </c>
      <c r="D294" s="199">
        <v>203490</v>
      </c>
      <c r="E294" s="199">
        <v>203490</v>
      </c>
      <c r="F294">
        <f t="shared" si="4"/>
        <v>3</v>
      </c>
      <c r="N294" s="237"/>
    </row>
    <row r="295" spans="1:14" x14ac:dyDescent="0.25">
      <c r="A295" t="s">
        <v>515</v>
      </c>
      <c r="B295" t="s">
        <v>516</v>
      </c>
      <c r="C295" s="199">
        <v>0</v>
      </c>
      <c r="D295" s="199">
        <v>0</v>
      </c>
      <c r="E295" s="199">
        <v>0</v>
      </c>
      <c r="F295">
        <f t="shared" si="4"/>
        <v>0</v>
      </c>
    </row>
    <row r="296" spans="1:14" x14ac:dyDescent="0.25">
      <c r="A296" t="s">
        <v>517</v>
      </c>
      <c r="B296" t="s">
        <v>518</v>
      </c>
      <c r="C296" s="199">
        <v>0</v>
      </c>
      <c r="D296" s="199">
        <v>0</v>
      </c>
      <c r="E296" s="199">
        <v>0</v>
      </c>
      <c r="F296">
        <f t="shared" si="4"/>
        <v>0</v>
      </c>
    </row>
    <row r="297" spans="1:14" x14ac:dyDescent="0.25">
      <c r="A297" t="s">
        <v>519</v>
      </c>
      <c r="B297" t="s">
        <v>520</v>
      </c>
      <c r="C297" s="199">
        <v>0</v>
      </c>
      <c r="D297" s="199">
        <v>214230.74000000011</v>
      </c>
      <c r="E297" s="199">
        <v>0</v>
      </c>
      <c r="F297">
        <f t="shared" si="4"/>
        <v>1</v>
      </c>
    </row>
    <row r="298" spans="1:14" x14ac:dyDescent="0.25">
      <c r="A298" t="s">
        <v>521</v>
      </c>
      <c r="B298" t="s">
        <v>522</v>
      </c>
      <c r="C298" s="199">
        <v>0</v>
      </c>
      <c r="D298" s="199">
        <v>0</v>
      </c>
      <c r="E298" s="199">
        <v>0</v>
      </c>
      <c r="F298">
        <f t="shared" si="4"/>
        <v>0</v>
      </c>
    </row>
    <row r="299" spans="1:14" x14ac:dyDescent="0.25">
      <c r="A299" t="s">
        <v>523</v>
      </c>
      <c r="B299" t="s">
        <v>524</v>
      </c>
      <c r="C299" s="199">
        <v>0</v>
      </c>
      <c r="D299" s="199">
        <v>0</v>
      </c>
      <c r="E299" s="199">
        <v>0</v>
      </c>
      <c r="F299">
        <f t="shared" si="4"/>
        <v>0</v>
      </c>
    </row>
    <row r="300" spans="1:14" x14ac:dyDescent="0.25">
      <c r="A300" t="s">
        <v>828</v>
      </c>
      <c r="B300" t="s">
        <v>829</v>
      </c>
      <c r="C300" s="199">
        <v>0</v>
      </c>
      <c r="D300" s="199">
        <v>0</v>
      </c>
      <c r="E300" s="199">
        <v>0</v>
      </c>
      <c r="F300">
        <f t="shared" si="4"/>
        <v>0</v>
      </c>
    </row>
    <row r="301" spans="1:14" x14ac:dyDescent="0.25">
      <c r="A301" t="s">
        <v>525</v>
      </c>
      <c r="B301" t="s">
        <v>526</v>
      </c>
      <c r="C301" s="199">
        <v>0</v>
      </c>
      <c r="D301" s="199">
        <v>0</v>
      </c>
      <c r="E301" s="199">
        <v>0</v>
      </c>
      <c r="F301">
        <f t="shared" si="4"/>
        <v>0</v>
      </c>
    </row>
    <row r="302" spans="1:14" x14ac:dyDescent="0.25">
      <c r="A302" t="s">
        <v>527</v>
      </c>
      <c r="B302" t="s">
        <v>528</v>
      </c>
      <c r="C302" s="199">
        <v>730</v>
      </c>
      <c r="D302" s="199">
        <v>730</v>
      </c>
      <c r="E302" s="199">
        <v>730</v>
      </c>
      <c r="F302">
        <f t="shared" si="4"/>
        <v>3</v>
      </c>
    </row>
    <row r="303" spans="1:14" x14ac:dyDescent="0.25">
      <c r="A303" t="s">
        <v>529</v>
      </c>
      <c r="B303" t="s">
        <v>1485</v>
      </c>
      <c r="C303" s="199">
        <v>0</v>
      </c>
      <c r="D303" s="199">
        <v>0</v>
      </c>
      <c r="E303" s="199">
        <v>0</v>
      </c>
      <c r="F303">
        <f t="shared" si="4"/>
        <v>0</v>
      </c>
    </row>
    <row r="304" spans="1:14" x14ac:dyDescent="0.25">
      <c r="A304" t="s">
        <v>530</v>
      </c>
      <c r="B304" t="s">
        <v>531</v>
      </c>
      <c r="C304" s="199">
        <v>0</v>
      </c>
      <c r="D304" s="199">
        <v>0</v>
      </c>
      <c r="E304" s="199">
        <v>0</v>
      </c>
      <c r="F304">
        <f t="shared" si="4"/>
        <v>0</v>
      </c>
    </row>
    <row r="305" spans="1:14" x14ac:dyDescent="0.25">
      <c r="A305" t="s">
        <v>822</v>
      </c>
      <c r="B305" t="s">
        <v>1097</v>
      </c>
      <c r="C305" s="199">
        <v>0</v>
      </c>
      <c r="D305" s="199">
        <v>0</v>
      </c>
      <c r="E305" s="199">
        <v>0</v>
      </c>
      <c r="F305">
        <f t="shared" si="4"/>
        <v>0</v>
      </c>
    </row>
    <row r="306" spans="1:14" x14ac:dyDescent="0.25">
      <c r="A306" t="s">
        <v>532</v>
      </c>
      <c r="B306" t="s">
        <v>533</v>
      </c>
      <c r="C306" s="199">
        <v>0</v>
      </c>
      <c r="D306" s="199">
        <v>0</v>
      </c>
      <c r="E306" s="199">
        <v>0</v>
      </c>
      <c r="F306">
        <f t="shared" si="4"/>
        <v>0</v>
      </c>
    </row>
    <row r="307" spans="1:14" x14ac:dyDescent="0.25">
      <c r="A307" t="s">
        <v>824</v>
      </c>
      <c r="B307" t="s">
        <v>825</v>
      </c>
      <c r="C307" s="199">
        <v>153728.47</v>
      </c>
      <c r="D307" s="199">
        <v>153728.47</v>
      </c>
      <c r="E307" s="199">
        <v>153728.47</v>
      </c>
      <c r="F307">
        <f t="shared" si="4"/>
        <v>3</v>
      </c>
      <c r="N307" s="237"/>
    </row>
    <row r="308" spans="1:14" x14ac:dyDescent="0.25">
      <c r="A308" s="130" t="s">
        <v>1102</v>
      </c>
      <c r="B308" s="130" t="s">
        <v>1104</v>
      </c>
      <c r="C308" s="199">
        <v>0</v>
      </c>
      <c r="D308" s="199">
        <v>0</v>
      </c>
      <c r="E308" s="199">
        <v>0</v>
      </c>
      <c r="F308">
        <f t="shared" si="4"/>
        <v>0</v>
      </c>
    </row>
    <row r="309" spans="1:14" x14ac:dyDescent="0.25">
      <c r="A309" t="s">
        <v>1091</v>
      </c>
      <c r="B309" t="s">
        <v>1092</v>
      </c>
      <c r="C309" s="199">
        <v>0</v>
      </c>
      <c r="D309" s="199">
        <v>0</v>
      </c>
      <c r="E309" s="199">
        <v>0</v>
      </c>
      <c r="F309">
        <f t="shared" si="4"/>
        <v>0</v>
      </c>
    </row>
    <row r="310" spans="1:14" x14ac:dyDescent="0.25">
      <c r="A310" t="s">
        <v>1094</v>
      </c>
      <c r="B310" t="s">
        <v>1443</v>
      </c>
      <c r="C310" s="199">
        <v>0</v>
      </c>
      <c r="D310" s="199">
        <v>0</v>
      </c>
      <c r="E310" s="199">
        <v>0</v>
      </c>
      <c r="F310">
        <f t="shared" si="4"/>
        <v>0</v>
      </c>
    </row>
    <row r="311" spans="1:14" x14ac:dyDescent="0.25">
      <c r="A311" s="130" t="s">
        <v>1288</v>
      </c>
      <c r="B311" s="130" t="s">
        <v>1465</v>
      </c>
      <c r="C311" s="199">
        <v>0</v>
      </c>
      <c r="D311" s="199">
        <v>0</v>
      </c>
      <c r="E311" s="199">
        <v>0</v>
      </c>
      <c r="F311">
        <f t="shared" si="4"/>
        <v>0</v>
      </c>
    </row>
    <row r="312" spans="1:14" x14ac:dyDescent="0.25">
      <c r="A312" t="s">
        <v>1101</v>
      </c>
      <c r="B312" t="s">
        <v>1444</v>
      </c>
      <c r="C312" s="199">
        <v>0</v>
      </c>
      <c r="D312" s="199">
        <v>0</v>
      </c>
      <c r="E312" s="199">
        <v>0</v>
      </c>
      <c r="F312">
        <f t="shared" si="4"/>
        <v>0</v>
      </c>
    </row>
    <row r="313" spans="1:14" x14ac:dyDescent="0.25">
      <c r="A313" t="s">
        <v>1332</v>
      </c>
      <c r="B313" t="s">
        <v>1445</v>
      </c>
      <c r="C313" s="199">
        <v>0</v>
      </c>
      <c r="D313" s="199">
        <v>0</v>
      </c>
      <c r="E313" s="199">
        <v>0</v>
      </c>
      <c r="F313">
        <f t="shared" si="4"/>
        <v>0</v>
      </c>
    </row>
    <row r="314" spans="1:14" x14ac:dyDescent="0.25">
      <c r="A314" t="s">
        <v>1410</v>
      </c>
      <c r="B314" t="s">
        <v>1446</v>
      </c>
      <c r="C314" s="199">
        <v>0</v>
      </c>
      <c r="D314" s="199">
        <v>0</v>
      </c>
      <c r="E314" s="199">
        <v>0</v>
      </c>
      <c r="F314">
        <f t="shared" si="4"/>
        <v>0</v>
      </c>
    </row>
    <row r="315" spans="1:14" x14ac:dyDescent="0.25">
      <c r="A315" s="130" t="s">
        <v>1482</v>
      </c>
      <c r="B315" s="130" t="s">
        <v>1483</v>
      </c>
      <c r="C315" s="199">
        <v>0</v>
      </c>
      <c r="D315" s="199">
        <v>0</v>
      </c>
      <c r="E315" s="199">
        <v>0</v>
      </c>
      <c r="F315">
        <f t="shared" si="4"/>
        <v>0</v>
      </c>
    </row>
    <row r="316" spans="1:14" x14ac:dyDescent="0.25">
      <c r="A316" t="s">
        <v>1407</v>
      </c>
      <c r="B316" t="s">
        <v>395</v>
      </c>
      <c r="C316" s="199">
        <v>1303617.32</v>
      </c>
      <c r="D316" s="199">
        <v>0</v>
      </c>
      <c r="E316" s="199">
        <v>0</v>
      </c>
      <c r="F316">
        <f t="shared" si="4"/>
        <v>1</v>
      </c>
    </row>
    <row r="317" spans="1:14" x14ac:dyDescent="0.25">
      <c r="A317" s="130" t="s">
        <v>1330</v>
      </c>
      <c r="B317" s="130" t="s">
        <v>354</v>
      </c>
      <c r="C317" s="199">
        <v>0</v>
      </c>
      <c r="D317" s="199">
        <v>0</v>
      </c>
      <c r="E317" s="199">
        <v>0</v>
      </c>
      <c r="F317">
        <f t="shared" si="4"/>
        <v>0</v>
      </c>
    </row>
    <row r="318" spans="1:14" x14ac:dyDescent="0.25">
      <c r="A318" s="130" t="s">
        <v>1335</v>
      </c>
      <c r="B318" s="130" t="s">
        <v>1466</v>
      </c>
      <c r="C318" s="199">
        <v>0</v>
      </c>
      <c r="D318" s="199">
        <v>0</v>
      </c>
      <c r="E318" s="199">
        <v>0</v>
      </c>
      <c r="F318">
        <f t="shared" si="4"/>
        <v>0</v>
      </c>
    </row>
    <row r="319" spans="1:14" x14ac:dyDescent="0.25">
      <c r="A319" s="130" t="s">
        <v>1424</v>
      </c>
      <c r="B319" s="130" t="s">
        <v>1467</v>
      </c>
      <c r="C319" s="199">
        <v>0</v>
      </c>
      <c r="D319" s="199">
        <v>0</v>
      </c>
      <c r="E319" s="199">
        <v>0</v>
      </c>
      <c r="F319">
        <f t="shared" si="4"/>
        <v>0</v>
      </c>
    </row>
    <row r="320" spans="1:14" x14ac:dyDescent="0.25">
      <c r="A320" t="s">
        <v>534</v>
      </c>
      <c r="B320" t="s">
        <v>535</v>
      </c>
      <c r="C320" s="199">
        <v>0</v>
      </c>
      <c r="D320" s="199">
        <v>0</v>
      </c>
      <c r="E320" s="199">
        <v>0</v>
      </c>
      <c r="F320">
        <f t="shared" si="4"/>
        <v>0</v>
      </c>
    </row>
    <row r="321" spans="1:14" x14ac:dyDescent="0.25">
      <c r="A321" t="s">
        <v>536</v>
      </c>
      <c r="B321" t="s">
        <v>537</v>
      </c>
      <c r="C321" s="199">
        <v>0</v>
      </c>
      <c r="D321" s="199">
        <v>0</v>
      </c>
      <c r="E321" s="199">
        <v>0</v>
      </c>
      <c r="F321">
        <f t="shared" si="4"/>
        <v>0</v>
      </c>
    </row>
    <row r="322" spans="1:14" x14ac:dyDescent="0.25">
      <c r="A322" t="s">
        <v>552</v>
      </c>
      <c r="B322" t="s">
        <v>553</v>
      </c>
      <c r="C322" s="199">
        <v>0</v>
      </c>
      <c r="D322" s="199">
        <v>0</v>
      </c>
      <c r="E322" s="199">
        <v>0</v>
      </c>
      <c r="F322">
        <f t="shared" si="4"/>
        <v>0</v>
      </c>
    </row>
    <row r="323" spans="1:14" x14ac:dyDescent="0.25">
      <c r="A323" t="s">
        <v>580</v>
      </c>
      <c r="B323" t="s">
        <v>581</v>
      </c>
      <c r="C323" s="199">
        <v>0.01</v>
      </c>
      <c r="D323" s="199">
        <v>0.01</v>
      </c>
      <c r="E323" s="199">
        <v>0.01</v>
      </c>
      <c r="F323">
        <f t="shared" ref="F323:F386" si="5">COUNTIF(C323:E323,"&gt;0")</f>
        <v>3</v>
      </c>
    </row>
    <row r="324" spans="1:14" x14ac:dyDescent="0.25">
      <c r="A324" t="s">
        <v>597</v>
      </c>
      <c r="B324" t="s">
        <v>598</v>
      </c>
      <c r="C324" s="199">
        <v>22640.59</v>
      </c>
      <c r="D324" s="199">
        <v>22640.59</v>
      </c>
      <c r="E324" s="199">
        <v>22640.59</v>
      </c>
      <c r="F324">
        <f t="shared" si="5"/>
        <v>3</v>
      </c>
      <c r="N324" s="237"/>
    </row>
    <row r="325" spans="1:14" x14ac:dyDescent="0.25">
      <c r="A325" t="s">
        <v>599</v>
      </c>
      <c r="B325" t="s">
        <v>600</v>
      </c>
      <c r="C325" s="199">
        <v>0</v>
      </c>
      <c r="D325" s="199">
        <v>0</v>
      </c>
      <c r="E325" s="199">
        <v>0</v>
      </c>
      <c r="F325">
        <f t="shared" si="5"/>
        <v>0</v>
      </c>
    </row>
    <row r="326" spans="1:14" x14ac:dyDescent="0.25">
      <c r="A326" t="s">
        <v>601</v>
      </c>
      <c r="B326" t="s">
        <v>602</v>
      </c>
      <c r="C326" s="199">
        <v>0</v>
      </c>
      <c r="D326" s="199">
        <v>0</v>
      </c>
      <c r="E326" s="199">
        <v>0</v>
      </c>
      <c r="F326">
        <f t="shared" si="5"/>
        <v>0</v>
      </c>
    </row>
    <row r="327" spans="1:14" x14ac:dyDescent="0.25">
      <c r="A327" t="s">
        <v>613</v>
      </c>
      <c r="B327" t="s">
        <v>614</v>
      </c>
      <c r="C327" s="199">
        <v>20460.41</v>
      </c>
      <c r="D327" s="199">
        <v>20460.41</v>
      </c>
      <c r="E327" s="199">
        <v>20460.41</v>
      </c>
      <c r="F327">
        <f t="shared" si="5"/>
        <v>3</v>
      </c>
      <c r="N327" s="237"/>
    </row>
    <row r="328" spans="1:14" x14ac:dyDescent="0.25">
      <c r="A328" t="s">
        <v>623</v>
      </c>
      <c r="B328" t="s">
        <v>624</v>
      </c>
      <c r="C328" s="199">
        <v>0</v>
      </c>
      <c r="D328" s="199">
        <v>0</v>
      </c>
      <c r="E328" s="199">
        <v>0</v>
      </c>
      <c r="F328">
        <f t="shared" si="5"/>
        <v>0</v>
      </c>
    </row>
    <row r="329" spans="1:14" x14ac:dyDescent="0.25">
      <c r="A329" t="s">
        <v>625</v>
      </c>
      <c r="B329" t="s">
        <v>626</v>
      </c>
      <c r="C329" s="199">
        <v>79502.11</v>
      </c>
      <c r="D329" s="199">
        <v>79502.11</v>
      </c>
      <c r="E329" s="199">
        <v>79502.11</v>
      </c>
      <c r="F329">
        <f t="shared" si="5"/>
        <v>3</v>
      </c>
      <c r="N329" s="237"/>
    </row>
    <row r="330" spans="1:14" x14ac:dyDescent="0.25">
      <c r="A330" t="s">
        <v>641</v>
      </c>
      <c r="B330" t="s">
        <v>642</v>
      </c>
      <c r="C330" s="199">
        <v>1687.48</v>
      </c>
      <c r="D330" s="199">
        <v>1687.48</v>
      </c>
      <c r="E330" s="199">
        <v>1687.48</v>
      </c>
      <c r="F330">
        <f t="shared" si="5"/>
        <v>3</v>
      </c>
      <c r="N330" s="237"/>
    </row>
    <row r="331" spans="1:14" x14ac:dyDescent="0.25">
      <c r="A331" t="s">
        <v>643</v>
      </c>
      <c r="B331" t="s">
        <v>644</v>
      </c>
      <c r="C331" s="199">
        <v>0</v>
      </c>
      <c r="D331" s="199">
        <v>0</v>
      </c>
      <c r="E331" s="199">
        <v>0</v>
      </c>
      <c r="F331">
        <f t="shared" si="5"/>
        <v>0</v>
      </c>
    </row>
    <row r="332" spans="1:14" x14ac:dyDescent="0.25">
      <c r="A332" t="s">
        <v>645</v>
      </c>
      <c r="B332" t="s">
        <v>646</v>
      </c>
      <c r="C332" s="199">
        <v>0</v>
      </c>
      <c r="D332" s="199">
        <v>0</v>
      </c>
      <c r="E332" s="199">
        <v>0</v>
      </c>
      <c r="F332">
        <f t="shared" si="5"/>
        <v>0</v>
      </c>
    </row>
    <row r="333" spans="1:14" x14ac:dyDescent="0.25">
      <c r="A333" t="s">
        <v>647</v>
      </c>
      <c r="B333" t="s">
        <v>648</v>
      </c>
      <c r="C333" s="199">
        <v>0</v>
      </c>
      <c r="D333" s="199">
        <v>0</v>
      </c>
      <c r="E333" s="199">
        <v>0</v>
      </c>
      <c r="F333">
        <f t="shared" si="5"/>
        <v>0</v>
      </c>
    </row>
    <row r="334" spans="1:14" x14ac:dyDescent="0.25">
      <c r="A334" t="s">
        <v>649</v>
      </c>
      <c r="B334" t="s">
        <v>650</v>
      </c>
      <c r="C334" s="199">
        <v>88.85</v>
      </c>
      <c r="D334" s="199">
        <v>88.85</v>
      </c>
      <c r="E334" s="199">
        <v>88.85</v>
      </c>
      <c r="F334">
        <f t="shared" si="5"/>
        <v>3</v>
      </c>
    </row>
    <row r="335" spans="1:14" x14ac:dyDescent="0.25">
      <c r="A335" t="s">
        <v>651</v>
      </c>
      <c r="B335" t="s">
        <v>652</v>
      </c>
      <c r="C335" s="199">
        <v>0</v>
      </c>
      <c r="D335" s="199">
        <v>0</v>
      </c>
      <c r="E335" s="199">
        <v>0</v>
      </c>
      <c r="F335">
        <f t="shared" si="5"/>
        <v>0</v>
      </c>
    </row>
    <row r="336" spans="1:14" x14ac:dyDescent="0.25">
      <c r="A336" t="s">
        <v>653</v>
      </c>
      <c r="B336" t="s">
        <v>654</v>
      </c>
      <c r="C336" s="199">
        <v>92656.6</v>
      </c>
      <c r="D336" s="199">
        <v>92656.6</v>
      </c>
      <c r="E336" s="199">
        <v>92656.6</v>
      </c>
      <c r="F336">
        <f t="shared" si="5"/>
        <v>3</v>
      </c>
      <c r="N336" s="237"/>
    </row>
    <row r="337" spans="1:14" x14ac:dyDescent="0.25">
      <c r="A337" t="s">
        <v>655</v>
      </c>
      <c r="B337" t="s">
        <v>656</v>
      </c>
      <c r="C337" s="199">
        <v>68566.23</v>
      </c>
      <c r="D337" s="199">
        <v>68566.23</v>
      </c>
      <c r="E337" s="199">
        <v>68566.23</v>
      </c>
      <c r="F337">
        <f t="shared" si="5"/>
        <v>3</v>
      </c>
      <c r="N337" s="237"/>
    </row>
    <row r="338" spans="1:14" x14ac:dyDescent="0.25">
      <c r="A338" t="s">
        <v>657</v>
      </c>
      <c r="B338" t="s">
        <v>658</v>
      </c>
      <c r="C338" s="199">
        <v>0</v>
      </c>
      <c r="D338" s="199">
        <v>0</v>
      </c>
      <c r="E338" s="199">
        <v>0</v>
      </c>
      <c r="F338">
        <f t="shared" si="5"/>
        <v>0</v>
      </c>
      <c r="N338" s="237"/>
    </row>
    <row r="339" spans="1:14" x14ac:dyDescent="0.25">
      <c r="A339" t="s">
        <v>659</v>
      </c>
      <c r="B339" t="s">
        <v>660</v>
      </c>
      <c r="C339" s="199">
        <v>0</v>
      </c>
      <c r="D339" s="199">
        <v>0</v>
      </c>
      <c r="E339" s="199">
        <v>0</v>
      </c>
      <c r="F339">
        <f t="shared" si="5"/>
        <v>0</v>
      </c>
    </row>
    <row r="340" spans="1:14" x14ac:dyDescent="0.25">
      <c r="A340" t="s">
        <v>661</v>
      </c>
      <c r="B340" t="s">
        <v>662</v>
      </c>
      <c r="C340" s="199">
        <v>0</v>
      </c>
      <c r="D340" s="199">
        <v>579760.35000000056</v>
      </c>
      <c r="E340" s="199">
        <v>545914.35000000056</v>
      </c>
      <c r="F340">
        <f t="shared" si="5"/>
        <v>2</v>
      </c>
    </row>
    <row r="341" spans="1:14" x14ac:dyDescent="0.25">
      <c r="A341" s="130" t="s">
        <v>663</v>
      </c>
      <c r="B341" s="130" t="s">
        <v>664</v>
      </c>
      <c r="C341" s="199">
        <v>0</v>
      </c>
      <c r="D341" s="199">
        <v>0</v>
      </c>
      <c r="E341" s="199">
        <v>0</v>
      </c>
      <c r="F341">
        <f t="shared" si="5"/>
        <v>0</v>
      </c>
    </row>
    <row r="342" spans="1:14" x14ac:dyDescent="0.25">
      <c r="A342" t="s">
        <v>665</v>
      </c>
      <c r="B342" t="s">
        <v>666</v>
      </c>
      <c r="C342" s="199">
        <v>0</v>
      </c>
      <c r="D342" s="199">
        <v>0</v>
      </c>
      <c r="E342" s="199">
        <v>0</v>
      </c>
      <c r="F342">
        <f t="shared" si="5"/>
        <v>0</v>
      </c>
    </row>
    <row r="343" spans="1:14" x14ac:dyDescent="0.25">
      <c r="A343" t="s">
        <v>669</v>
      </c>
      <c r="B343" t="s">
        <v>670</v>
      </c>
      <c r="C343" s="199">
        <v>0</v>
      </c>
      <c r="D343" s="199">
        <v>0</v>
      </c>
      <c r="E343" s="199">
        <v>0</v>
      </c>
      <c r="F343">
        <f t="shared" si="5"/>
        <v>0</v>
      </c>
    </row>
    <row r="344" spans="1:14" x14ac:dyDescent="0.25">
      <c r="A344" t="s">
        <v>671</v>
      </c>
      <c r="B344" t="s">
        <v>672</v>
      </c>
      <c r="C344" s="199">
        <v>2823.6</v>
      </c>
      <c r="D344" s="199">
        <v>2823.6</v>
      </c>
      <c r="E344" s="199">
        <v>2823.6</v>
      </c>
      <c r="F344">
        <f t="shared" si="5"/>
        <v>3</v>
      </c>
      <c r="N344" s="237"/>
    </row>
    <row r="345" spans="1:14" x14ac:dyDescent="0.25">
      <c r="A345" t="s">
        <v>673</v>
      </c>
      <c r="B345" t="s">
        <v>674</v>
      </c>
      <c r="C345" s="199">
        <v>142457.54999999999</v>
      </c>
      <c r="D345" s="199">
        <v>142457.54999999999</v>
      </c>
      <c r="E345" s="199">
        <v>142457.54999999999</v>
      </c>
      <c r="F345">
        <f t="shared" si="5"/>
        <v>3</v>
      </c>
      <c r="N345" s="237"/>
    </row>
    <row r="346" spans="1:14" x14ac:dyDescent="0.25">
      <c r="A346" t="s">
        <v>681</v>
      </c>
      <c r="B346" t="s">
        <v>682</v>
      </c>
      <c r="C346" s="199">
        <v>0</v>
      </c>
      <c r="D346" s="199">
        <v>0</v>
      </c>
      <c r="E346" s="199">
        <v>0</v>
      </c>
      <c r="F346">
        <f t="shared" si="5"/>
        <v>0</v>
      </c>
    </row>
    <row r="347" spans="1:14" x14ac:dyDescent="0.25">
      <c r="A347" t="s">
        <v>690</v>
      </c>
      <c r="B347" t="s">
        <v>691</v>
      </c>
      <c r="C347" s="199">
        <v>0</v>
      </c>
      <c r="D347" s="199">
        <v>0</v>
      </c>
      <c r="E347" s="199">
        <v>0</v>
      </c>
      <c r="F347">
        <f t="shared" si="5"/>
        <v>0</v>
      </c>
    </row>
    <row r="348" spans="1:14" x14ac:dyDescent="0.25">
      <c r="A348" t="s">
        <v>704</v>
      </c>
      <c r="B348" t="s">
        <v>705</v>
      </c>
      <c r="C348" s="199">
        <v>0</v>
      </c>
      <c r="D348" s="199">
        <v>0</v>
      </c>
      <c r="E348" s="199">
        <v>0</v>
      </c>
      <c r="F348">
        <f t="shared" si="5"/>
        <v>0</v>
      </c>
    </row>
    <row r="349" spans="1:14" x14ac:dyDescent="0.25">
      <c r="A349" t="s">
        <v>708</v>
      </c>
      <c r="B349" t="s">
        <v>709</v>
      </c>
      <c r="C349" s="199">
        <v>0</v>
      </c>
      <c r="D349" s="199">
        <v>0</v>
      </c>
      <c r="E349" s="199">
        <v>0</v>
      </c>
      <c r="F349">
        <f t="shared" si="5"/>
        <v>0</v>
      </c>
    </row>
    <row r="350" spans="1:14" x14ac:dyDescent="0.25">
      <c r="A350" t="s">
        <v>1039</v>
      </c>
      <c r="B350" t="s">
        <v>1059</v>
      </c>
      <c r="C350" s="199">
        <v>0</v>
      </c>
      <c r="D350" s="199">
        <v>0</v>
      </c>
      <c r="E350" s="199">
        <v>0</v>
      </c>
      <c r="F350">
        <f t="shared" si="5"/>
        <v>0</v>
      </c>
    </row>
    <row r="351" spans="1:14" x14ac:dyDescent="0.25">
      <c r="A351" t="s">
        <v>1089</v>
      </c>
      <c r="B351" t="s">
        <v>1090</v>
      </c>
      <c r="C351" s="199">
        <v>1156363.72</v>
      </c>
      <c r="D351" s="199">
        <v>1221866.72</v>
      </c>
      <c r="E351" s="199">
        <v>1142714.22</v>
      </c>
      <c r="F351">
        <f t="shared" si="5"/>
        <v>3</v>
      </c>
      <c r="N351" s="237"/>
    </row>
    <row r="352" spans="1:14" x14ac:dyDescent="0.25">
      <c r="A352" t="s">
        <v>726</v>
      </c>
      <c r="B352" t="s">
        <v>727</v>
      </c>
      <c r="C352" s="199">
        <v>0</v>
      </c>
      <c r="D352" s="199">
        <v>0</v>
      </c>
      <c r="E352" s="199">
        <v>0</v>
      </c>
      <c r="F352">
        <f t="shared" si="5"/>
        <v>0</v>
      </c>
    </row>
    <row r="353" spans="1:14" x14ac:dyDescent="0.25">
      <c r="A353" t="s">
        <v>728</v>
      </c>
      <c r="B353" t="s">
        <v>729</v>
      </c>
      <c r="C353" s="199">
        <v>473.1</v>
      </c>
      <c r="D353" s="199">
        <v>473.1</v>
      </c>
      <c r="E353" s="199">
        <v>473.1</v>
      </c>
      <c r="F353">
        <f t="shared" si="5"/>
        <v>3</v>
      </c>
    </row>
    <row r="354" spans="1:14" x14ac:dyDescent="0.25">
      <c r="A354" t="s">
        <v>730</v>
      </c>
      <c r="B354" t="s">
        <v>731</v>
      </c>
      <c r="C354" s="199">
        <v>204430.47</v>
      </c>
      <c r="D354" s="199">
        <v>204430.47</v>
      </c>
      <c r="E354" s="199">
        <v>204430.47</v>
      </c>
      <c r="F354">
        <f t="shared" si="5"/>
        <v>3</v>
      </c>
      <c r="N354" s="237"/>
    </row>
    <row r="355" spans="1:14" x14ac:dyDescent="0.25">
      <c r="A355" t="s">
        <v>732</v>
      </c>
      <c r="B355" t="s">
        <v>733</v>
      </c>
      <c r="C355" s="199">
        <v>0</v>
      </c>
      <c r="D355" s="199">
        <v>0</v>
      </c>
      <c r="E355" s="199">
        <v>0</v>
      </c>
      <c r="F355">
        <f t="shared" si="5"/>
        <v>0</v>
      </c>
    </row>
    <row r="356" spans="1:14" x14ac:dyDescent="0.25">
      <c r="A356" t="s">
        <v>802</v>
      </c>
      <c r="B356" t="s">
        <v>803</v>
      </c>
      <c r="C356" s="199">
        <v>0</v>
      </c>
      <c r="D356" s="199">
        <v>0</v>
      </c>
      <c r="E356" s="199">
        <v>0</v>
      </c>
      <c r="F356">
        <f t="shared" si="5"/>
        <v>0</v>
      </c>
    </row>
    <row r="357" spans="1:14" x14ac:dyDescent="0.25">
      <c r="A357" t="s">
        <v>100</v>
      </c>
      <c r="B357" t="s">
        <v>101</v>
      </c>
      <c r="C357" s="199">
        <v>0</v>
      </c>
      <c r="D357" s="199">
        <v>0</v>
      </c>
      <c r="E357" s="199">
        <v>0</v>
      </c>
      <c r="F357">
        <f t="shared" si="5"/>
        <v>0</v>
      </c>
    </row>
    <row r="358" spans="1:14" x14ac:dyDescent="0.25">
      <c r="A358" t="s">
        <v>102</v>
      </c>
      <c r="B358" t="s">
        <v>103</v>
      </c>
      <c r="C358" s="199">
        <v>7.0000000000000007E-2</v>
      </c>
      <c r="D358" s="199">
        <v>7.0000000000000007E-2</v>
      </c>
      <c r="E358" s="199">
        <v>7.0000000000000007E-2</v>
      </c>
      <c r="F358">
        <f t="shared" si="5"/>
        <v>3</v>
      </c>
    </row>
    <row r="359" spans="1:14" x14ac:dyDescent="0.25">
      <c r="A359" t="s">
        <v>104</v>
      </c>
      <c r="B359" t="s">
        <v>105</v>
      </c>
      <c r="C359" s="199">
        <v>0</v>
      </c>
      <c r="D359" s="199">
        <v>0</v>
      </c>
      <c r="E359" s="199">
        <v>0</v>
      </c>
      <c r="F359">
        <f t="shared" si="5"/>
        <v>0</v>
      </c>
    </row>
    <row r="360" spans="1:14" x14ac:dyDescent="0.25">
      <c r="A360" t="s">
        <v>106</v>
      </c>
      <c r="B360" t="s">
        <v>107</v>
      </c>
      <c r="C360" s="199">
        <v>0</v>
      </c>
      <c r="D360" s="199">
        <v>0</v>
      </c>
      <c r="E360" s="199">
        <v>0</v>
      </c>
      <c r="F360">
        <f t="shared" si="5"/>
        <v>0</v>
      </c>
    </row>
    <row r="361" spans="1:14" x14ac:dyDescent="0.25">
      <c r="A361" t="s">
        <v>108</v>
      </c>
      <c r="B361" t="s">
        <v>109</v>
      </c>
      <c r="C361" s="199">
        <v>184573.38</v>
      </c>
      <c r="D361" s="199">
        <v>184573.38</v>
      </c>
      <c r="E361" s="199">
        <v>184581.38</v>
      </c>
      <c r="F361">
        <f t="shared" si="5"/>
        <v>3</v>
      </c>
      <c r="N361" s="237"/>
    </row>
    <row r="362" spans="1:14" x14ac:dyDescent="0.25">
      <c r="A362" t="s">
        <v>114</v>
      </c>
      <c r="B362" t="s">
        <v>115</v>
      </c>
      <c r="C362" s="199">
        <v>0</v>
      </c>
      <c r="D362" s="199">
        <v>0</v>
      </c>
      <c r="E362" s="199">
        <v>0</v>
      </c>
      <c r="F362">
        <f t="shared" si="5"/>
        <v>0</v>
      </c>
    </row>
    <row r="363" spans="1:14" x14ac:dyDescent="0.25">
      <c r="A363" t="s">
        <v>116</v>
      </c>
      <c r="B363" t="s">
        <v>117</v>
      </c>
      <c r="C363" s="199">
        <v>-4884.53</v>
      </c>
      <c r="D363" s="199">
        <v>-4884.53</v>
      </c>
      <c r="E363" s="199">
        <v>-4884.53</v>
      </c>
      <c r="F363">
        <f t="shared" si="5"/>
        <v>0</v>
      </c>
      <c r="N363" s="237"/>
    </row>
    <row r="364" spans="1:14" x14ac:dyDescent="0.25">
      <c r="A364" t="s">
        <v>118</v>
      </c>
      <c r="B364" t="s">
        <v>119</v>
      </c>
      <c r="C364" s="199">
        <v>492811.13</v>
      </c>
      <c r="D364" s="199">
        <v>492811.13</v>
      </c>
      <c r="E364" s="199">
        <v>492811.13</v>
      </c>
      <c r="F364">
        <f t="shared" si="5"/>
        <v>3</v>
      </c>
      <c r="N364" s="237"/>
    </row>
    <row r="365" spans="1:14" x14ac:dyDescent="0.25">
      <c r="A365" t="s">
        <v>120</v>
      </c>
      <c r="B365" t="s">
        <v>121</v>
      </c>
      <c r="C365" s="199">
        <v>0</v>
      </c>
      <c r="D365" s="199">
        <v>0</v>
      </c>
      <c r="E365" s="199">
        <v>0</v>
      </c>
      <c r="F365">
        <f t="shared" si="5"/>
        <v>0</v>
      </c>
    </row>
    <row r="366" spans="1:14" x14ac:dyDescent="0.25">
      <c r="A366" t="s">
        <v>122</v>
      </c>
      <c r="B366" t="s">
        <v>123</v>
      </c>
      <c r="C366" s="199">
        <v>0</v>
      </c>
      <c r="D366" s="199">
        <v>0</v>
      </c>
      <c r="E366" s="199">
        <v>0</v>
      </c>
      <c r="F366">
        <f t="shared" si="5"/>
        <v>0</v>
      </c>
    </row>
    <row r="367" spans="1:14" x14ac:dyDescent="0.25">
      <c r="A367" t="s">
        <v>126</v>
      </c>
      <c r="B367" t="s">
        <v>127</v>
      </c>
      <c r="C367" s="199">
        <v>0</v>
      </c>
      <c r="D367" s="199">
        <v>0</v>
      </c>
      <c r="E367" s="199">
        <v>0</v>
      </c>
      <c r="F367">
        <f t="shared" si="5"/>
        <v>0</v>
      </c>
    </row>
    <row r="368" spans="1:14" x14ac:dyDescent="0.25">
      <c r="A368" t="s">
        <v>128</v>
      </c>
      <c r="B368" t="s">
        <v>129</v>
      </c>
      <c r="C368" s="199">
        <v>0</v>
      </c>
      <c r="D368" s="199">
        <v>0</v>
      </c>
      <c r="E368" s="199">
        <v>0</v>
      </c>
      <c r="F368">
        <f t="shared" si="5"/>
        <v>0</v>
      </c>
    </row>
    <row r="369" spans="1:14" x14ac:dyDescent="0.25">
      <c r="A369" t="s">
        <v>130</v>
      </c>
      <c r="B369" s="71" t="s">
        <v>131</v>
      </c>
      <c r="C369" s="199">
        <v>0</v>
      </c>
      <c r="D369" s="199">
        <v>0</v>
      </c>
      <c r="E369" s="199">
        <v>0</v>
      </c>
      <c r="F369">
        <f t="shared" si="5"/>
        <v>0</v>
      </c>
    </row>
    <row r="370" spans="1:14" x14ac:dyDescent="0.25">
      <c r="A370" t="s">
        <v>132</v>
      </c>
      <c r="B370" s="71" t="s">
        <v>133</v>
      </c>
      <c r="C370" s="199">
        <v>0</v>
      </c>
      <c r="D370" s="199">
        <v>0</v>
      </c>
      <c r="E370" s="199">
        <v>0</v>
      </c>
      <c r="F370">
        <f t="shared" si="5"/>
        <v>0</v>
      </c>
    </row>
    <row r="371" spans="1:14" x14ac:dyDescent="0.25">
      <c r="A371" t="s">
        <v>134</v>
      </c>
      <c r="B371" s="71" t="s">
        <v>135</v>
      </c>
      <c r="C371" s="199">
        <v>0</v>
      </c>
      <c r="D371" s="199">
        <v>0</v>
      </c>
      <c r="E371" s="199">
        <v>0</v>
      </c>
      <c r="F371">
        <f t="shared" si="5"/>
        <v>0</v>
      </c>
    </row>
    <row r="372" spans="1:14" x14ac:dyDescent="0.25">
      <c r="A372" t="s">
        <v>136</v>
      </c>
      <c r="B372" s="71" t="s">
        <v>137</v>
      </c>
      <c r="C372" s="199">
        <v>0</v>
      </c>
      <c r="D372" s="199">
        <v>0</v>
      </c>
      <c r="E372" s="199">
        <v>0</v>
      </c>
      <c r="F372">
        <f t="shared" si="5"/>
        <v>0</v>
      </c>
    </row>
    <row r="373" spans="1:14" x14ac:dyDescent="0.25">
      <c r="A373" t="s">
        <v>138</v>
      </c>
      <c r="B373" s="71" t="s">
        <v>139</v>
      </c>
      <c r="C373" s="199">
        <v>0</v>
      </c>
      <c r="D373" s="199">
        <v>0</v>
      </c>
      <c r="E373" s="199">
        <v>0</v>
      </c>
      <c r="F373">
        <f t="shared" si="5"/>
        <v>0</v>
      </c>
    </row>
    <row r="374" spans="1:14" x14ac:dyDescent="0.25">
      <c r="A374" t="s">
        <v>140</v>
      </c>
      <c r="B374" s="71" t="s">
        <v>141</v>
      </c>
      <c r="C374" s="199">
        <v>0</v>
      </c>
      <c r="D374" s="199">
        <v>0</v>
      </c>
      <c r="E374" s="199">
        <v>0</v>
      </c>
      <c r="F374">
        <f t="shared" si="5"/>
        <v>0</v>
      </c>
    </row>
    <row r="375" spans="1:14" x14ac:dyDescent="0.25">
      <c r="A375" t="s">
        <v>142</v>
      </c>
      <c r="B375" s="71" t="s">
        <v>143</v>
      </c>
      <c r="C375" s="199">
        <v>0</v>
      </c>
      <c r="D375" s="199">
        <v>0</v>
      </c>
      <c r="E375" s="199">
        <v>0</v>
      </c>
      <c r="F375">
        <f t="shared" si="5"/>
        <v>0</v>
      </c>
    </row>
    <row r="376" spans="1:14" x14ac:dyDescent="0.25">
      <c r="A376" t="s">
        <v>144</v>
      </c>
      <c r="B376" s="71" t="s">
        <v>145</v>
      </c>
      <c r="C376" s="199">
        <v>161316.41</v>
      </c>
      <c r="D376" s="199">
        <v>161316.41</v>
      </c>
      <c r="E376" s="199">
        <v>161316.41</v>
      </c>
      <c r="F376">
        <f t="shared" si="5"/>
        <v>3</v>
      </c>
      <c r="N376" s="237"/>
    </row>
    <row r="377" spans="1:14" x14ac:dyDescent="0.25">
      <c r="A377" t="s">
        <v>146</v>
      </c>
      <c r="B377" s="71" t="s">
        <v>147</v>
      </c>
      <c r="C377" s="199">
        <v>0</v>
      </c>
      <c r="D377" s="199">
        <v>0</v>
      </c>
      <c r="E377" s="199">
        <v>0</v>
      </c>
      <c r="F377">
        <f t="shared" si="5"/>
        <v>0</v>
      </c>
    </row>
    <row r="378" spans="1:14" x14ac:dyDescent="0.25">
      <c r="A378" t="s">
        <v>148</v>
      </c>
      <c r="B378" s="71" t="s">
        <v>149</v>
      </c>
      <c r="C378" s="199">
        <v>0</v>
      </c>
      <c r="D378" s="199">
        <v>0</v>
      </c>
      <c r="E378" s="199">
        <v>0</v>
      </c>
      <c r="F378">
        <f t="shared" si="5"/>
        <v>0</v>
      </c>
    </row>
    <row r="379" spans="1:14" x14ac:dyDescent="0.25">
      <c r="A379" t="s">
        <v>151</v>
      </c>
      <c r="B379" s="71" t="s">
        <v>152</v>
      </c>
      <c r="C379" s="199">
        <v>1683857.75</v>
      </c>
      <c r="D379" s="199">
        <v>1633857.75</v>
      </c>
      <c r="E379" s="199">
        <v>1633857.75</v>
      </c>
      <c r="F379">
        <f t="shared" si="5"/>
        <v>3</v>
      </c>
      <c r="N379" s="237"/>
    </row>
    <row r="380" spans="1:14" x14ac:dyDescent="0.25">
      <c r="A380" t="s">
        <v>1037</v>
      </c>
      <c r="B380" s="71" t="s">
        <v>1046</v>
      </c>
      <c r="C380" s="199">
        <v>0</v>
      </c>
      <c r="D380" s="199">
        <v>0</v>
      </c>
      <c r="E380" s="199">
        <v>0</v>
      </c>
      <c r="F380">
        <f t="shared" si="5"/>
        <v>0</v>
      </c>
    </row>
    <row r="381" spans="1:14" x14ac:dyDescent="0.25">
      <c r="A381" t="s">
        <v>1055</v>
      </c>
      <c r="B381" s="71" t="s">
        <v>1056</v>
      </c>
      <c r="C381" s="199">
        <v>0</v>
      </c>
      <c r="D381" s="199">
        <v>0</v>
      </c>
      <c r="E381" s="199">
        <v>0</v>
      </c>
      <c r="F381">
        <f t="shared" si="5"/>
        <v>0</v>
      </c>
    </row>
    <row r="382" spans="1:14" x14ac:dyDescent="0.25">
      <c r="A382" t="s">
        <v>1057</v>
      </c>
      <c r="B382" s="71" t="s">
        <v>1058</v>
      </c>
      <c r="C382" s="199">
        <v>0</v>
      </c>
      <c r="D382" s="199">
        <v>0</v>
      </c>
      <c r="E382" s="199">
        <v>0</v>
      </c>
      <c r="F382">
        <f t="shared" si="5"/>
        <v>0</v>
      </c>
    </row>
    <row r="383" spans="1:14" x14ac:dyDescent="0.25">
      <c r="A383" t="s">
        <v>1086</v>
      </c>
      <c r="B383" s="71" t="s">
        <v>1280</v>
      </c>
      <c r="C383" s="199">
        <v>0</v>
      </c>
      <c r="D383" s="199">
        <v>0</v>
      </c>
      <c r="E383" s="199">
        <v>0</v>
      </c>
      <c r="F383">
        <f t="shared" si="5"/>
        <v>0</v>
      </c>
    </row>
    <row r="384" spans="1:14" x14ac:dyDescent="0.25">
      <c r="A384" t="s">
        <v>1087</v>
      </c>
      <c r="B384" s="71" t="s">
        <v>1281</v>
      </c>
      <c r="C384" s="199">
        <v>0</v>
      </c>
      <c r="D384" s="199">
        <v>0</v>
      </c>
      <c r="E384" s="199">
        <v>0</v>
      </c>
      <c r="F384">
        <f t="shared" si="5"/>
        <v>0</v>
      </c>
    </row>
    <row r="385" spans="1:14" x14ac:dyDescent="0.25">
      <c r="A385" t="s">
        <v>1062</v>
      </c>
      <c r="B385" s="71" t="s">
        <v>1063</v>
      </c>
      <c r="C385" s="199">
        <v>0</v>
      </c>
      <c r="D385" s="199">
        <v>0</v>
      </c>
      <c r="E385" s="199">
        <v>0</v>
      </c>
      <c r="F385">
        <f t="shared" si="5"/>
        <v>0</v>
      </c>
    </row>
    <row r="386" spans="1:14" x14ac:dyDescent="0.25">
      <c r="A386" t="s">
        <v>1085</v>
      </c>
      <c r="B386" s="71" t="s">
        <v>1282</v>
      </c>
      <c r="C386" s="199">
        <v>53443</v>
      </c>
      <c r="D386" s="199">
        <v>53443</v>
      </c>
      <c r="E386" s="199">
        <v>53443</v>
      </c>
      <c r="F386">
        <f t="shared" si="5"/>
        <v>3</v>
      </c>
      <c r="N386" s="237"/>
    </row>
    <row r="387" spans="1:14" x14ac:dyDescent="0.25">
      <c r="A387" t="s">
        <v>1306</v>
      </c>
      <c r="B387" s="71" t="s">
        <v>1435</v>
      </c>
      <c r="C387" s="199">
        <v>1631326</v>
      </c>
      <c r="D387" s="199">
        <v>1025180.75</v>
      </c>
      <c r="E387" s="199">
        <v>1025180.75</v>
      </c>
      <c r="F387">
        <f t="shared" ref="F387:F450" si="6">COUNTIF(C387:E387,"&gt;0")</f>
        <v>3</v>
      </c>
    </row>
    <row r="388" spans="1:14" x14ac:dyDescent="0.25">
      <c r="A388" s="130" t="s">
        <v>1293</v>
      </c>
      <c r="B388" s="227" t="s">
        <v>1463</v>
      </c>
      <c r="C388" s="199">
        <v>0</v>
      </c>
      <c r="D388" s="199">
        <v>0</v>
      </c>
      <c r="E388" s="199">
        <v>0</v>
      </c>
      <c r="F388">
        <f t="shared" si="6"/>
        <v>0</v>
      </c>
    </row>
    <row r="389" spans="1:14" x14ac:dyDescent="0.25">
      <c r="A389" s="130" t="s">
        <v>1309</v>
      </c>
      <c r="B389" s="227" t="s">
        <v>1484</v>
      </c>
      <c r="C389" s="199">
        <v>0</v>
      </c>
      <c r="D389" s="199">
        <v>0</v>
      </c>
      <c r="E389" s="199">
        <v>0</v>
      </c>
      <c r="F389">
        <f t="shared" si="6"/>
        <v>0</v>
      </c>
    </row>
    <row r="390" spans="1:14" x14ac:dyDescent="0.25">
      <c r="A390" t="s">
        <v>1408</v>
      </c>
      <c r="B390" s="71" t="s">
        <v>1436</v>
      </c>
      <c r="C390" s="199">
        <v>0</v>
      </c>
      <c r="D390" s="199">
        <v>0</v>
      </c>
      <c r="E390" s="199">
        <v>0</v>
      </c>
      <c r="F390">
        <f t="shared" si="6"/>
        <v>0</v>
      </c>
    </row>
    <row r="391" spans="1:14" x14ac:dyDescent="0.25">
      <c r="A391" t="s">
        <v>1308</v>
      </c>
      <c r="B391" s="71" t="s">
        <v>1437</v>
      </c>
      <c r="C391" s="199">
        <v>0</v>
      </c>
      <c r="D391" s="199">
        <v>0</v>
      </c>
      <c r="E391" s="199">
        <v>0</v>
      </c>
      <c r="F391">
        <f t="shared" si="6"/>
        <v>0</v>
      </c>
    </row>
    <row r="392" spans="1:14" x14ac:dyDescent="0.25">
      <c r="A392" s="130" t="s">
        <v>1417</v>
      </c>
      <c r="B392" s="227" t="s">
        <v>1464</v>
      </c>
      <c r="C392" s="199">
        <v>2292007.4900000002</v>
      </c>
      <c r="D392" s="199">
        <v>2079392.49</v>
      </c>
      <c r="E392" s="199">
        <v>2079392.49</v>
      </c>
      <c r="F392">
        <f t="shared" si="6"/>
        <v>3</v>
      </c>
      <c r="N392" s="237"/>
    </row>
    <row r="393" spans="1:14" x14ac:dyDescent="0.25">
      <c r="A393" t="s">
        <v>313</v>
      </c>
      <c r="B393" s="71" t="s">
        <v>314</v>
      </c>
      <c r="C393" s="199">
        <v>0</v>
      </c>
      <c r="D393" s="199">
        <v>0</v>
      </c>
      <c r="E393" s="199">
        <v>0</v>
      </c>
      <c r="F393">
        <f t="shared" si="6"/>
        <v>0</v>
      </c>
    </row>
    <row r="394" spans="1:14" x14ac:dyDescent="0.25">
      <c r="A394" t="s">
        <v>538</v>
      </c>
      <c r="B394" s="71" t="s">
        <v>539</v>
      </c>
      <c r="C394" s="199">
        <v>0</v>
      </c>
      <c r="D394" s="199">
        <v>0</v>
      </c>
      <c r="E394" s="199">
        <v>937818.65999999992</v>
      </c>
      <c r="F394">
        <f t="shared" si="6"/>
        <v>1</v>
      </c>
    </row>
    <row r="395" spans="1:14" x14ac:dyDescent="0.25">
      <c r="A395" t="s">
        <v>540</v>
      </c>
      <c r="B395" s="71" t="s">
        <v>541</v>
      </c>
      <c r="C395" s="199">
        <v>0</v>
      </c>
      <c r="D395" s="199">
        <v>0</v>
      </c>
      <c r="E395" s="199">
        <v>0</v>
      </c>
      <c r="F395">
        <f t="shared" si="6"/>
        <v>0</v>
      </c>
    </row>
    <row r="396" spans="1:14" x14ac:dyDescent="0.25">
      <c r="A396" t="s">
        <v>542</v>
      </c>
      <c r="B396" s="71" t="s">
        <v>543</v>
      </c>
      <c r="C396" s="199">
        <v>0</v>
      </c>
      <c r="D396" s="199">
        <v>0</v>
      </c>
      <c r="E396" s="199">
        <v>0</v>
      </c>
      <c r="F396">
        <f t="shared" si="6"/>
        <v>0</v>
      </c>
    </row>
    <row r="397" spans="1:14" x14ac:dyDescent="0.25">
      <c r="A397" t="s">
        <v>544</v>
      </c>
      <c r="B397" s="71" t="s">
        <v>545</v>
      </c>
      <c r="C397" s="199">
        <v>0</v>
      </c>
      <c r="D397" s="199">
        <v>0</v>
      </c>
      <c r="E397" s="199">
        <v>0</v>
      </c>
      <c r="F397">
        <f t="shared" si="6"/>
        <v>0</v>
      </c>
    </row>
    <row r="398" spans="1:14" x14ac:dyDescent="0.25">
      <c r="A398" t="s">
        <v>546</v>
      </c>
      <c r="B398" s="71" t="s">
        <v>547</v>
      </c>
      <c r="C398" s="199">
        <v>0</v>
      </c>
      <c r="D398" s="199">
        <v>0</v>
      </c>
      <c r="E398" s="199">
        <v>0</v>
      </c>
      <c r="F398">
        <f t="shared" si="6"/>
        <v>0</v>
      </c>
    </row>
    <row r="399" spans="1:14" x14ac:dyDescent="0.25">
      <c r="A399" t="s">
        <v>548</v>
      </c>
      <c r="B399" s="71" t="s">
        <v>549</v>
      </c>
      <c r="C399" s="199">
        <v>0</v>
      </c>
      <c r="D399" s="199">
        <v>0</v>
      </c>
      <c r="E399" s="199">
        <v>0</v>
      </c>
      <c r="F399">
        <f t="shared" si="6"/>
        <v>0</v>
      </c>
    </row>
    <row r="400" spans="1:14" x14ac:dyDescent="0.25">
      <c r="A400" t="s">
        <v>550</v>
      </c>
      <c r="B400" s="71" t="s">
        <v>551</v>
      </c>
      <c r="C400" s="199">
        <v>0</v>
      </c>
      <c r="D400" s="199">
        <v>0</v>
      </c>
      <c r="E400" s="199">
        <v>0</v>
      </c>
      <c r="F400">
        <f t="shared" si="6"/>
        <v>0</v>
      </c>
    </row>
    <row r="401" spans="1:14" x14ac:dyDescent="0.25">
      <c r="A401" t="s">
        <v>554</v>
      </c>
      <c r="B401" s="71" t="s">
        <v>555</v>
      </c>
      <c r="C401" s="199">
        <v>0</v>
      </c>
      <c r="D401" s="199">
        <v>0</v>
      </c>
      <c r="E401" s="199">
        <v>0</v>
      </c>
      <c r="F401">
        <f t="shared" si="6"/>
        <v>0</v>
      </c>
    </row>
    <row r="402" spans="1:14" x14ac:dyDescent="0.25">
      <c r="A402" t="s">
        <v>806</v>
      </c>
      <c r="B402" s="71" t="s">
        <v>807</v>
      </c>
      <c r="C402" s="199">
        <v>0</v>
      </c>
      <c r="D402" s="199">
        <v>0</v>
      </c>
      <c r="E402" s="199">
        <v>0</v>
      </c>
      <c r="F402">
        <f t="shared" si="6"/>
        <v>0</v>
      </c>
    </row>
    <row r="403" spans="1:14" x14ac:dyDescent="0.25">
      <c r="A403" t="s">
        <v>779</v>
      </c>
      <c r="B403" s="71" t="s">
        <v>780</v>
      </c>
      <c r="C403" s="199">
        <v>0</v>
      </c>
      <c r="D403" s="199">
        <v>0</v>
      </c>
      <c r="E403" s="199">
        <v>0</v>
      </c>
      <c r="F403">
        <f t="shared" si="6"/>
        <v>0</v>
      </c>
    </row>
    <row r="404" spans="1:14" x14ac:dyDescent="0.25">
      <c r="A404" t="s">
        <v>775</v>
      </c>
      <c r="B404" s="71" t="s">
        <v>776</v>
      </c>
      <c r="C404" s="199">
        <v>593504.83000000007</v>
      </c>
      <c r="D404" s="199">
        <v>0</v>
      </c>
      <c r="E404" s="199">
        <v>0</v>
      </c>
      <c r="F404">
        <f t="shared" si="6"/>
        <v>1</v>
      </c>
      <c r="N404" s="237"/>
    </row>
    <row r="405" spans="1:14" x14ac:dyDescent="0.25">
      <c r="A405" t="s">
        <v>800</v>
      </c>
      <c r="B405" s="71" t="s">
        <v>801</v>
      </c>
      <c r="C405" s="199">
        <v>0</v>
      </c>
      <c r="D405" s="199">
        <v>0</v>
      </c>
      <c r="E405" s="199">
        <v>0</v>
      </c>
      <c r="F405">
        <f t="shared" si="6"/>
        <v>0</v>
      </c>
    </row>
    <row r="406" spans="1:14" x14ac:dyDescent="0.25">
      <c r="A406" t="s">
        <v>558</v>
      </c>
      <c r="B406" s="71" t="s">
        <v>559</v>
      </c>
      <c r="C406" s="199">
        <v>0</v>
      </c>
      <c r="D406" s="199">
        <v>0</v>
      </c>
      <c r="E406" s="199">
        <v>0</v>
      </c>
      <c r="F406">
        <f t="shared" si="6"/>
        <v>0</v>
      </c>
    </row>
    <row r="407" spans="1:14" x14ac:dyDescent="0.25">
      <c r="A407" t="s">
        <v>568</v>
      </c>
      <c r="B407" s="71" t="s">
        <v>569</v>
      </c>
      <c r="C407" s="199">
        <v>0</v>
      </c>
      <c r="D407" s="199">
        <v>0</v>
      </c>
      <c r="E407" s="199">
        <v>0</v>
      </c>
      <c r="F407">
        <f t="shared" si="6"/>
        <v>0</v>
      </c>
    </row>
    <row r="408" spans="1:14" x14ac:dyDescent="0.25">
      <c r="A408" t="s">
        <v>574</v>
      </c>
      <c r="B408" s="71" t="s">
        <v>575</v>
      </c>
      <c r="C408" s="199">
        <v>759498.03000000026</v>
      </c>
      <c r="D408" s="199">
        <v>0</v>
      </c>
      <c r="E408" s="199">
        <v>0</v>
      </c>
      <c r="F408">
        <f t="shared" si="6"/>
        <v>1</v>
      </c>
      <c r="N408" s="237"/>
    </row>
    <row r="409" spans="1:14" x14ac:dyDescent="0.25">
      <c r="A409" t="s">
        <v>576</v>
      </c>
      <c r="B409" s="71" t="s">
        <v>577</v>
      </c>
      <c r="C409" s="199">
        <v>0.14000000000000001</v>
      </c>
      <c r="D409" s="199">
        <v>0.14000000000000001</v>
      </c>
      <c r="E409" s="199">
        <v>0.14000000000000001</v>
      </c>
      <c r="F409">
        <f t="shared" si="6"/>
        <v>3</v>
      </c>
    </row>
    <row r="410" spans="1:14" x14ac:dyDescent="0.25">
      <c r="A410" t="s">
        <v>578</v>
      </c>
      <c r="B410" s="71" t="s">
        <v>579</v>
      </c>
      <c r="C410" s="199">
        <v>0</v>
      </c>
      <c r="D410" s="199">
        <v>0</v>
      </c>
      <c r="E410" s="199">
        <v>0</v>
      </c>
      <c r="F410">
        <f t="shared" si="6"/>
        <v>0</v>
      </c>
    </row>
    <row r="411" spans="1:14" x14ac:dyDescent="0.25">
      <c r="A411" t="s">
        <v>588</v>
      </c>
      <c r="B411" s="71" t="s">
        <v>589</v>
      </c>
      <c r="C411" s="199">
        <v>0</v>
      </c>
      <c r="D411" s="199">
        <v>0</v>
      </c>
      <c r="E411" s="199">
        <v>0</v>
      </c>
      <c r="F411">
        <f t="shared" si="6"/>
        <v>0</v>
      </c>
    </row>
    <row r="412" spans="1:14" x14ac:dyDescent="0.25">
      <c r="A412" t="s">
        <v>590</v>
      </c>
      <c r="B412" s="71" t="s">
        <v>591</v>
      </c>
      <c r="C412" s="199">
        <v>0</v>
      </c>
      <c r="D412" s="199">
        <v>0</v>
      </c>
      <c r="E412" s="199">
        <v>0</v>
      </c>
      <c r="F412">
        <f t="shared" si="6"/>
        <v>0</v>
      </c>
    </row>
    <row r="413" spans="1:14" x14ac:dyDescent="0.25">
      <c r="A413" t="s">
        <v>592</v>
      </c>
      <c r="B413" s="71" t="s">
        <v>593</v>
      </c>
      <c r="C413" s="199">
        <v>0</v>
      </c>
      <c r="D413" s="199">
        <v>0</v>
      </c>
      <c r="E413" s="199">
        <v>0</v>
      </c>
      <c r="F413">
        <f t="shared" si="6"/>
        <v>0</v>
      </c>
    </row>
    <row r="414" spans="1:14" x14ac:dyDescent="0.25">
      <c r="A414" t="s">
        <v>594</v>
      </c>
      <c r="B414" s="71" t="s">
        <v>64</v>
      </c>
      <c r="C414" s="199">
        <v>0</v>
      </c>
      <c r="D414" s="199">
        <v>377828.10999999987</v>
      </c>
      <c r="E414" s="199">
        <v>1280589.1100000001</v>
      </c>
      <c r="F414">
        <f t="shared" si="6"/>
        <v>2</v>
      </c>
    </row>
    <row r="415" spans="1:14" x14ac:dyDescent="0.25">
      <c r="A415" t="s">
        <v>595</v>
      </c>
      <c r="B415" s="71" t="s">
        <v>596</v>
      </c>
      <c r="C415" s="199">
        <v>0</v>
      </c>
      <c r="D415" s="199">
        <v>0</v>
      </c>
      <c r="E415" s="199">
        <v>0</v>
      </c>
      <c r="F415">
        <f t="shared" si="6"/>
        <v>0</v>
      </c>
    </row>
    <row r="416" spans="1:14" x14ac:dyDescent="0.25">
      <c r="A416" t="s">
        <v>607</v>
      </c>
      <c r="B416" s="71" t="s">
        <v>608</v>
      </c>
      <c r="C416" s="199">
        <v>0</v>
      </c>
      <c r="D416" s="199">
        <v>0</v>
      </c>
      <c r="E416" s="199">
        <v>0</v>
      </c>
      <c r="F416">
        <f t="shared" si="6"/>
        <v>0</v>
      </c>
    </row>
    <row r="417" spans="1:14" x14ac:dyDescent="0.25">
      <c r="A417" t="s">
        <v>627</v>
      </c>
      <c r="B417" s="71" t="s">
        <v>628</v>
      </c>
      <c r="C417" s="199">
        <v>0</v>
      </c>
      <c r="D417" s="199">
        <v>0</v>
      </c>
      <c r="E417" s="199">
        <v>0</v>
      </c>
      <c r="F417">
        <f t="shared" si="6"/>
        <v>0</v>
      </c>
    </row>
    <row r="418" spans="1:14" x14ac:dyDescent="0.25">
      <c r="A418" t="s">
        <v>629</v>
      </c>
      <c r="B418" s="71" t="s">
        <v>630</v>
      </c>
      <c r="C418" s="199">
        <v>225659.13</v>
      </c>
      <c r="D418" s="199">
        <v>225659.13</v>
      </c>
      <c r="E418" s="199">
        <v>225659.13</v>
      </c>
      <c r="F418">
        <f t="shared" si="6"/>
        <v>3</v>
      </c>
      <c r="N418" s="237"/>
    </row>
    <row r="419" spans="1:14" x14ac:dyDescent="0.25">
      <c r="A419" t="s">
        <v>631</v>
      </c>
      <c r="B419" s="71" t="s">
        <v>632</v>
      </c>
      <c r="C419" s="199">
        <v>36.92</v>
      </c>
      <c r="D419" s="199">
        <v>36.92</v>
      </c>
      <c r="E419" s="199">
        <v>36.92</v>
      </c>
      <c r="F419">
        <f t="shared" si="6"/>
        <v>3</v>
      </c>
    </row>
    <row r="420" spans="1:14" x14ac:dyDescent="0.25">
      <c r="A420" t="s">
        <v>633</v>
      </c>
      <c r="B420" s="71" t="s">
        <v>634</v>
      </c>
      <c r="C420" s="199">
        <v>0</v>
      </c>
      <c r="D420" s="199">
        <v>0</v>
      </c>
      <c r="E420" s="199">
        <v>0</v>
      </c>
      <c r="F420">
        <f t="shared" si="6"/>
        <v>0</v>
      </c>
    </row>
    <row r="421" spans="1:14" x14ac:dyDescent="0.25">
      <c r="A421" t="s">
        <v>635</v>
      </c>
      <c r="B421" s="71" t="s">
        <v>636</v>
      </c>
      <c r="C421" s="199">
        <v>0</v>
      </c>
      <c r="D421" s="199">
        <v>0</v>
      </c>
      <c r="E421" s="199">
        <v>0</v>
      </c>
      <c r="F421">
        <f t="shared" si="6"/>
        <v>0</v>
      </c>
    </row>
    <row r="422" spans="1:14" x14ac:dyDescent="0.25">
      <c r="A422" t="s">
        <v>637</v>
      </c>
      <c r="B422" s="71" t="s">
        <v>638</v>
      </c>
      <c r="C422" s="199">
        <v>794753.75</v>
      </c>
      <c r="D422" s="199">
        <v>794753.75</v>
      </c>
      <c r="E422" s="199">
        <v>794753.75</v>
      </c>
      <c r="F422">
        <f t="shared" si="6"/>
        <v>3</v>
      </c>
      <c r="N422" s="237"/>
    </row>
    <row r="423" spans="1:14" x14ac:dyDescent="0.25">
      <c r="A423" t="s">
        <v>759</v>
      </c>
      <c r="B423" s="71" t="s">
        <v>760</v>
      </c>
      <c r="C423" s="199">
        <v>0</v>
      </c>
      <c r="D423" s="199">
        <v>0</v>
      </c>
      <c r="E423" s="199">
        <v>0</v>
      </c>
      <c r="F423">
        <f t="shared" si="6"/>
        <v>0</v>
      </c>
    </row>
    <row r="424" spans="1:14" x14ac:dyDescent="0.25">
      <c r="A424" t="s">
        <v>667</v>
      </c>
      <c r="B424" s="71" t="s">
        <v>668</v>
      </c>
      <c r="C424" s="199">
        <v>0</v>
      </c>
      <c r="D424" s="199">
        <v>0</v>
      </c>
      <c r="E424" s="199">
        <v>0</v>
      </c>
      <c r="F424">
        <f t="shared" si="6"/>
        <v>0</v>
      </c>
    </row>
    <row r="425" spans="1:14" x14ac:dyDescent="0.25">
      <c r="A425" t="s">
        <v>675</v>
      </c>
      <c r="B425" s="71" t="s">
        <v>676</v>
      </c>
      <c r="C425" s="199">
        <v>0</v>
      </c>
      <c r="D425" s="199">
        <v>0</v>
      </c>
      <c r="E425" s="199">
        <v>0</v>
      </c>
      <c r="F425">
        <f t="shared" si="6"/>
        <v>0</v>
      </c>
    </row>
    <row r="426" spans="1:14" x14ac:dyDescent="0.25">
      <c r="A426" t="s">
        <v>677</v>
      </c>
      <c r="B426" s="71" t="s">
        <v>678</v>
      </c>
      <c r="C426" s="199">
        <v>0</v>
      </c>
      <c r="D426" s="199">
        <v>0</v>
      </c>
      <c r="E426" s="199">
        <v>0</v>
      </c>
      <c r="F426">
        <f t="shared" si="6"/>
        <v>0</v>
      </c>
    </row>
    <row r="427" spans="1:14" x14ac:dyDescent="0.25">
      <c r="A427" t="s">
        <v>789</v>
      </c>
      <c r="B427" s="71" t="s">
        <v>790</v>
      </c>
      <c r="C427" s="199">
        <v>0</v>
      </c>
      <c r="D427" s="199">
        <v>0</v>
      </c>
      <c r="E427" s="199">
        <v>574132.29</v>
      </c>
      <c r="F427">
        <f t="shared" si="6"/>
        <v>1</v>
      </c>
    </row>
    <row r="428" spans="1:14" x14ac:dyDescent="0.25">
      <c r="A428" t="s">
        <v>679</v>
      </c>
      <c r="B428" s="71" t="s">
        <v>680</v>
      </c>
      <c r="C428" s="199">
        <v>0</v>
      </c>
      <c r="D428" s="199">
        <v>0</v>
      </c>
      <c r="E428" s="199">
        <v>1405207.5000000002</v>
      </c>
      <c r="F428">
        <f t="shared" si="6"/>
        <v>1</v>
      </c>
    </row>
    <row r="429" spans="1:14" x14ac:dyDescent="0.25">
      <c r="A429" s="130" t="s">
        <v>683</v>
      </c>
      <c r="B429" s="227" t="s">
        <v>684</v>
      </c>
      <c r="C429" s="199">
        <v>324055.74999999977</v>
      </c>
      <c r="D429" s="199">
        <v>0</v>
      </c>
      <c r="E429" s="199">
        <v>0</v>
      </c>
      <c r="F429">
        <f t="shared" si="6"/>
        <v>1</v>
      </c>
      <c r="N429" s="237"/>
    </row>
    <row r="430" spans="1:14" x14ac:dyDescent="0.25">
      <c r="A430" t="s">
        <v>783</v>
      </c>
      <c r="B430" s="71" t="s">
        <v>1034</v>
      </c>
      <c r="C430" s="199">
        <v>0</v>
      </c>
      <c r="D430" s="199">
        <v>1858663.11</v>
      </c>
      <c r="E430" s="199">
        <v>1855605.61</v>
      </c>
      <c r="F430">
        <f t="shared" si="6"/>
        <v>2</v>
      </c>
    </row>
    <row r="431" spans="1:14" x14ac:dyDescent="0.25">
      <c r="A431" t="s">
        <v>808</v>
      </c>
      <c r="B431" s="71" t="s">
        <v>1035</v>
      </c>
      <c r="C431" s="199">
        <v>323233.03999999992</v>
      </c>
      <c r="D431" s="199">
        <v>323233.04000000004</v>
      </c>
      <c r="E431" s="199">
        <v>323233.04000000004</v>
      </c>
      <c r="F431">
        <f t="shared" si="6"/>
        <v>3</v>
      </c>
      <c r="N431" s="237"/>
    </row>
    <row r="432" spans="1:14" x14ac:dyDescent="0.25">
      <c r="A432" t="s">
        <v>685</v>
      </c>
      <c r="B432" s="71" t="s">
        <v>686</v>
      </c>
      <c r="C432" s="199">
        <v>0</v>
      </c>
      <c r="D432" s="199">
        <v>0</v>
      </c>
      <c r="E432" s="199">
        <v>0</v>
      </c>
      <c r="F432">
        <f t="shared" si="6"/>
        <v>0</v>
      </c>
    </row>
    <row r="433" spans="1:14" x14ac:dyDescent="0.25">
      <c r="A433" t="s">
        <v>687</v>
      </c>
      <c r="B433" s="71" t="s">
        <v>1045</v>
      </c>
      <c r="C433" s="199">
        <v>0</v>
      </c>
      <c r="D433" s="199">
        <v>0</v>
      </c>
      <c r="E433" s="199">
        <v>0</v>
      </c>
      <c r="F433">
        <f t="shared" si="6"/>
        <v>0</v>
      </c>
      <c r="N433" s="237"/>
    </row>
    <row r="434" spans="1:14" x14ac:dyDescent="0.25">
      <c r="A434" t="s">
        <v>793</v>
      </c>
      <c r="B434" s="71" t="s">
        <v>794</v>
      </c>
      <c r="C434" s="199">
        <v>0</v>
      </c>
      <c r="D434" s="199">
        <v>0</v>
      </c>
      <c r="E434" s="199">
        <v>0</v>
      </c>
      <c r="F434">
        <f t="shared" si="6"/>
        <v>0</v>
      </c>
    </row>
    <row r="435" spans="1:14" x14ac:dyDescent="0.25">
      <c r="A435" t="s">
        <v>791</v>
      </c>
      <c r="B435" s="71" t="s">
        <v>792</v>
      </c>
      <c r="C435" s="199">
        <v>0</v>
      </c>
      <c r="D435" s="199">
        <v>0</v>
      </c>
      <c r="E435" s="199">
        <v>0</v>
      </c>
      <c r="F435">
        <f t="shared" si="6"/>
        <v>0</v>
      </c>
    </row>
    <row r="436" spans="1:14" x14ac:dyDescent="0.25">
      <c r="A436" t="s">
        <v>688</v>
      </c>
      <c r="B436" s="71" t="s">
        <v>689</v>
      </c>
      <c r="C436" s="199">
        <v>355778.26</v>
      </c>
      <c r="D436" s="199">
        <v>355778.26</v>
      </c>
      <c r="E436" s="199">
        <v>345778.26</v>
      </c>
      <c r="F436">
        <f t="shared" si="6"/>
        <v>3</v>
      </c>
      <c r="N436" s="237"/>
    </row>
    <row r="437" spans="1:14" x14ac:dyDescent="0.25">
      <c r="A437" t="s">
        <v>692</v>
      </c>
      <c r="B437" s="71" t="s">
        <v>693</v>
      </c>
      <c r="C437" s="199">
        <v>0</v>
      </c>
      <c r="D437" s="199">
        <v>0</v>
      </c>
      <c r="E437" s="199">
        <v>0</v>
      </c>
      <c r="F437">
        <f t="shared" si="6"/>
        <v>0</v>
      </c>
    </row>
    <row r="438" spans="1:14" x14ac:dyDescent="0.25">
      <c r="A438" t="s">
        <v>694</v>
      </c>
      <c r="B438" s="71" t="s">
        <v>695</v>
      </c>
      <c r="C438" s="199">
        <v>0</v>
      </c>
      <c r="D438" s="199">
        <v>0</v>
      </c>
      <c r="E438" s="199">
        <v>0</v>
      </c>
      <c r="F438">
        <f t="shared" si="6"/>
        <v>0</v>
      </c>
    </row>
    <row r="439" spans="1:14" x14ac:dyDescent="0.25">
      <c r="A439" t="s">
        <v>698</v>
      </c>
      <c r="B439" s="71" t="s">
        <v>699</v>
      </c>
      <c r="C439" s="199">
        <v>0</v>
      </c>
      <c r="D439" s="199">
        <v>0</v>
      </c>
      <c r="E439" s="199">
        <v>0</v>
      </c>
      <c r="F439">
        <f t="shared" si="6"/>
        <v>0</v>
      </c>
    </row>
    <row r="440" spans="1:14" x14ac:dyDescent="0.25">
      <c r="A440" s="130" t="s">
        <v>784</v>
      </c>
      <c r="B440" s="227" t="s">
        <v>785</v>
      </c>
      <c r="C440" s="199">
        <v>0</v>
      </c>
      <c r="D440" s="199">
        <v>0</v>
      </c>
      <c r="E440" s="199">
        <v>0</v>
      </c>
      <c r="F440">
        <f t="shared" si="6"/>
        <v>0</v>
      </c>
    </row>
    <row r="441" spans="1:14" x14ac:dyDescent="0.25">
      <c r="A441" t="s">
        <v>702</v>
      </c>
      <c r="B441" s="71" t="s">
        <v>703</v>
      </c>
      <c r="C441" s="199">
        <v>0</v>
      </c>
      <c r="D441" s="199">
        <v>0</v>
      </c>
      <c r="E441" s="199">
        <v>0</v>
      </c>
      <c r="F441">
        <f t="shared" si="6"/>
        <v>0</v>
      </c>
    </row>
    <row r="442" spans="1:14" x14ac:dyDescent="0.25">
      <c r="A442" t="s">
        <v>706</v>
      </c>
      <c r="B442" s="71" t="s">
        <v>707</v>
      </c>
      <c r="C442" s="199">
        <v>0</v>
      </c>
      <c r="D442" s="199">
        <v>0</v>
      </c>
      <c r="E442" s="199">
        <v>0</v>
      </c>
      <c r="F442">
        <f t="shared" si="6"/>
        <v>0</v>
      </c>
    </row>
    <row r="443" spans="1:14" x14ac:dyDescent="0.25">
      <c r="A443" t="s">
        <v>712</v>
      </c>
      <c r="B443" s="71" t="s">
        <v>713</v>
      </c>
      <c r="C443" s="199">
        <v>0</v>
      </c>
      <c r="D443" s="199">
        <v>0</v>
      </c>
      <c r="E443" s="199">
        <v>0</v>
      </c>
      <c r="F443">
        <f t="shared" si="6"/>
        <v>0</v>
      </c>
    </row>
    <row r="444" spans="1:14" x14ac:dyDescent="0.25">
      <c r="A444" t="s">
        <v>1053</v>
      </c>
      <c r="B444" s="71" t="s">
        <v>1054</v>
      </c>
      <c r="C444" s="199">
        <v>0</v>
      </c>
      <c r="D444" s="199">
        <v>0</v>
      </c>
      <c r="E444" s="199">
        <v>0</v>
      </c>
      <c r="F444">
        <f t="shared" si="6"/>
        <v>0</v>
      </c>
    </row>
    <row r="445" spans="1:14" x14ac:dyDescent="0.25">
      <c r="A445" s="130" t="s">
        <v>809</v>
      </c>
      <c r="B445" s="227" t="s">
        <v>1113</v>
      </c>
      <c r="C445" s="199">
        <v>0</v>
      </c>
      <c r="D445" s="199">
        <v>0</v>
      </c>
      <c r="E445" s="199">
        <v>0</v>
      </c>
      <c r="F445">
        <f t="shared" si="6"/>
        <v>0</v>
      </c>
    </row>
    <row r="446" spans="1:14" x14ac:dyDescent="0.25">
      <c r="A446" t="s">
        <v>1302</v>
      </c>
      <c r="B446" s="71" t="s">
        <v>1439</v>
      </c>
      <c r="C446" s="199">
        <v>0</v>
      </c>
      <c r="D446" s="199">
        <v>0</v>
      </c>
      <c r="E446" s="199">
        <v>0</v>
      </c>
      <c r="F446">
        <f t="shared" si="6"/>
        <v>0</v>
      </c>
    </row>
    <row r="447" spans="1:14" x14ac:dyDescent="0.25">
      <c r="A447" t="s">
        <v>1060</v>
      </c>
      <c r="B447" s="71" t="s">
        <v>1061</v>
      </c>
      <c r="C447" s="199">
        <v>0</v>
      </c>
      <c r="D447" s="199">
        <v>0</v>
      </c>
      <c r="E447" s="199">
        <v>0</v>
      </c>
      <c r="F447">
        <f t="shared" si="6"/>
        <v>0</v>
      </c>
    </row>
    <row r="448" spans="1:14" x14ac:dyDescent="0.25">
      <c r="A448" t="s">
        <v>1109</v>
      </c>
      <c r="B448" s="71" t="s">
        <v>1283</v>
      </c>
      <c r="C448" s="199">
        <v>0</v>
      </c>
      <c r="D448" s="199">
        <v>0</v>
      </c>
      <c r="E448" s="199">
        <v>0</v>
      </c>
      <c r="F448">
        <f t="shared" si="6"/>
        <v>0</v>
      </c>
    </row>
    <row r="449" spans="1:14" x14ac:dyDescent="0.25">
      <c r="A449" t="s">
        <v>1319</v>
      </c>
      <c r="B449" s="71" t="s">
        <v>1440</v>
      </c>
      <c r="C449" s="199">
        <v>0</v>
      </c>
      <c r="D449" s="199">
        <v>0</v>
      </c>
      <c r="E449" s="199">
        <v>0</v>
      </c>
      <c r="F449">
        <f t="shared" si="6"/>
        <v>0</v>
      </c>
    </row>
    <row r="450" spans="1:14" x14ac:dyDescent="0.25">
      <c r="A450" t="s">
        <v>1311</v>
      </c>
      <c r="B450" s="71" t="s">
        <v>1312</v>
      </c>
      <c r="C450" s="199">
        <v>0</v>
      </c>
      <c r="D450" s="199">
        <v>0</v>
      </c>
      <c r="E450" s="199">
        <v>0</v>
      </c>
      <c r="F450">
        <f t="shared" si="6"/>
        <v>0</v>
      </c>
    </row>
    <row r="451" spans="1:14" x14ac:dyDescent="0.25">
      <c r="A451" t="s">
        <v>1296</v>
      </c>
      <c r="B451" s="71" t="s">
        <v>768</v>
      </c>
      <c r="C451" s="199">
        <v>528921.03</v>
      </c>
      <c r="D451" s="199">
        <v>528921.03</v>
      </c>
      <c r="E451" s="199">
        <v>528921.03</v>
      </c>
      <c r="F451">
        <f t="shared" ref="F451:F458" si="7">COUNTIF(C451:E451,"&gt;0")</f>
        <v>3</v>
      </c>
      <c r="N451" s="237"/>
    </row>
    <row r="452" spans="1:14" x14ac:dyDescent="0.25">
      <c r="A452" t="s">
        <v>1298</v>
      </c>
      <c r="B452" s="71" t="s">
        <v>1441</v>
      </c>
      <c r="C452" s="199">
        <v>0</v>
      </c>
      <c r="D452" s="199">
        <v>1013581.9099999999</v>
      </c>
      <c r="E452" s="199">
        <v>1066081.9099999999</v>
      </c>
      <c r="F452">
        <f t="shared" si="7"/>
        <v>2</v>
      </c>
    </row>
    <row r="453" spans="1:14" x14ac:dyDescent="0.25">
      <c r="A453" t="s">
        <v>1313</v>
      </c>
      <c r="B453" s="71" t="s">
        <v>1315</v>
      </c>
      <c r="C453" s="199">
        <v>0</v>
      </c>
      <c r="D453" s="199">
        <v>0</v>
      </c>
      <c r="E453" s="199">
        <v>0</v>
      </c>
      <c r="F453">
        <f t="shared" si="7"/>
        <v>0</v>
      </c>
    </row>
    <row r="454" spans="1:14" x14ac:dyDescent="0.25">
      <c r="A454" t="s">
        <v>1419</v>
      </c>
      <c r="B454" s="71" t="s">
        <v>1442</v>
      </c>
      <c r="C454" s="199">
        <v>876258.79999999981</v>
      </c>
      <c r="D454" s="199">
        <v>0</v>
      </c>
      <c r="E454" s="199">
        <v>4486156.22</v>
      </c>
      <c r="F454">
        <f t="shared" si="7"/>
        <v>2</v>
      </c>
      <c r="N454" s="237"/>
    </row>
    <row r="455" spans="1:14" x14ac:dyDescent="0.25">
      <c r="A455" t="s">
        <v>738</v>
      </c>
      <c r="B455" s="71" t="s">
        <v>739</v>
      </c>
      <c r="C455" s="199">
        <v>0</v>
      </c>
      <c r="D455" s="199">
        <v>0</v>
      </c>
      <c r="E455" s="199">
        <v>0</v>
      </c>
      <c r="F455">
        <f t="shared" si="7"/>
        <v>0</v>
      </c>
    </row>
    <row r="456" spans="1:14" x14ac:dyDescent="0.25">
      <c r="A456" t="s">
        <v>740</v>
      </c>
      <c r="B456" s="71" t="s">
        <v>741</v>
      </c>
      <c r="C456" s="199">
        <v>0</v>
      </c>
      <c r="D456" s="199">
        <v>0</v>
      </c>
      <c r="E456" s="199">
        <v>0</v>
      </c>
      <c r="F456">
        <f t="shared" si="7"/>
        <v>0</v>
      </c>
    </row>
    <row r="457" spans="1:14" x14ac:dyDescent="0.25">
      <c r="A457" t="s">
        <v>742</v>
      </c>
      <c r="B457" s="71" t="s">
        <v>743</v>
      </c>
      <c r="C457" s="199">
        <v>0</v>
      </c>
      <c r="D457" s="199">
        <v>0</v>
      </c>
      <c r="E457" s="199">
        <v>0</v>
      </c>
      <c r="F457">
        <f t="shared" si="7"/>
        <v>0</v>
      </c>
    </row>
    <row r="458" spans="1:14" x14ac:dyDescent="0.25">
      <c r="A458" t="s">
        <v>744</v>
      </c>
      <c r="B458" s="71" t="s">
        <v>745</v>
      </c>
      <c r="C458" s="199">
        <v>0</v>
      </c>
      <c r="D458" s="199">
        <v>0</v>
      </c>
      <c r="E458" s="199">
        <v>0</v>
      </c>
      <c r="F458">
        <f t="shared" si="7"/>
        <v>0</v>
      </c>
    </row>
    <row r="459" spans="1:14" x14ac:dyDescent="0.25">
      <c r="A459" t="s">
        <v>1421</v>
      </c>
      <c r="B459" s="71" t="s">
        <v>1521</v>
      </c>
      <c r="C459" s="199">
        <v>0</v>
      </c>
      <c r="D459" s="199">
        <v>0</v>
      </c>
      <c r="E459" s="199">
        <v>0</v>
      </c>
      <c r="F459">
        <f t="shared" ref="F459:F522" si="8">COUNTIF(C459:E459,"&gt;0")</f>
        <v>0</v>
      </c>
    </row>
    <row r="460" spans="1:14" x14ac:dyDescent="0.25">
      <c r="A460" t="s">
        <v>1493</v>
      </c>
      <c r="B460" s="71" t="s">
        <v>1522</v>
      </c>
      <c r="C460" s="199">
        <v>614691</v>
      </c>
      <c r="D460" s="199">
        <v>614691</v>
      </c>
      <c r="E460" s="199">
        <v>614691</v>
      </c>
      <c r="F460">
        <f t="shared" si="8"/>
        <v>3</v>
      </c>
      <c r="N460" s="237"/>
    </row>
    <row r="461" spans="1:14" x14ac:dyDescent="0.25">
      <c r="A461" t="s">
        <v>765</v>
      </c>
      <c r="B461" s="71" t="s">
        <v>766</v>
      </c>
      <c r="C461" s="199">
        <v>0</v>
      </c>
      <c r="D461" s="199">
        <v>0</v>
      </c>
      <c r="E461" s="199">
        <v>0</v>
      </c>
      <c r="F461">
        <f t="shared" si="8"/>
        <v>0</v>
      </c>
    </row>
    <row r="462" spans="1:14" x14ac:dyDescent="0.25">
      <c r="A462" t="s">
        <v>777</v>
      </c>
      <c r="B462" s="71" t="s">
        <v>778</v>
      </c>
      <c r="C462" s="199">
        <v>0</v>
      </c>
      <c r="D462" s="199">
        <v>0</v>
      </c>
      <c r="E462" s="199">
        <v>0</v>
      </c>
      <c r="F462">
        <f t="shared" si="8"/>
        <v>0</v>
      </c>
    </row>
    <row r="463" spans="1:14" x14ac:dyDescent="0.25">
      <c r="A463" t="s">
        <v>1038</v>
      </c>
      <c r="B463" s="71" t="s">
        <v>1112</v>
      </c>
      <c r="C463" s="199">
        <v>0</v>
      </c>
      <c r="D463" s="199">
        <v>0</v>
      </c>
      <c r="E463" s="199">
        <v>0</v>
      </c>
      <c r="F463">
        <f t="shared" si="8"/>
        <v>0</v>
      </c>
    </row>
    <row r="464" spans="1:14" x14ac:dyDescent="0.25">
      <c r="A464" t="s">
        <v>1488</v>
      </c>
      <c r="B464" s="71" t="s">
        <v>1523</v>
      </c>
      <c r="C464" s="199">
        <v>0</v>
      </c>
      <c r="D464" s="199">
        <v>0</v>
      </c>
      <c r="E464" s="199">
        <v>0</v>
      </c>
      <c r="F464">
        <f t="shared" si="8"/>
        <v>0</v>
      </c>
    </row>
    <row r="465" spans="1:14" x14ac:dyDescent="0.25">
      <c r="A465" t="s">
        <v>1489</v>
      </c>
      <c r="B465" s="71" t="s">
        <v>1524</v>
      </c>
      <c r="C465" s="199">
        <v>0</v>
      </c>
      <c r="D465" s="199">
        <v>0</v>
      </c>
      <c r="E465" s="199">
        <v>0</v>
      </c>
      <c r="F465">
        <f t="shared" si="8"/>
        <v>0</v>
      </c>
    </row>
    <row r="466" spans="1:14" x14ac:dyDescent="0.25">
      <c r="A466" t="s">
        <v>1490</v>
      </c>
      <c r="B466" s="71" t="s">
        <v>1491</v>
      </c>
      <c r="C466" s="199">
        <v>0</v>
      </c>
      <c r="D466" s="199">
        <v>0</v>
      </c>
      <c r="E466" s="199">
        <v>0</v>
      </c>
      <c r="F466">
        <f t="shared" si="8"/>
        <v>0</v>
      </c>
    </row>
    <row r="467" spans="1:14" x14ac:dyDescent="0.25">
      <c r="A467" t="s">
        <v>259</v>
      </c>
      <c r="B467" s="71" t="s">
        <v>1257</v>
      </c>
      <c r="C467" s="199">
        <v>0</v>
      </c>
      <c r="D467" s="199">
        <v>0</v>
      </c>
      <c r="E467" s="199">
        <v>0</v>
      </c>
      <c r="F467">
        <f t="shared" si="8"/>
        <v>0</v>
      </c>
    </row>
    <row r="468" spans="1:14" x14ac:dyDescent="0.25">
      <c r="A468" t="s">
        <v>1353</v>
      </c>
      <c r="B468" s="71" t="s">
        <v>1525</v>
      </c>
      <c r="C468" s="199">
        <v>0</v>
      </c>
      <c r="D468" s="199">
        <v>0</v>
      </c>
      <c r="E468" s="199">
        <v>0</v>
      </c>
      <c r="F468">
        <f t="shared" si="8"/>
        <v>0</v>
      </c>
    </row>
    <row r="469" spans="1:14" x14ac:dyDescent="0.25">
      <c r="A469" t="s">
        <v>1349</v>
      </c>
      <c r="B469" s="71" t="s">
        <v>1526</v>
      </c>
      <c r="C469" s="199">
        <v>0</v>
      </c>
      <c r="D469" s="199">
        <v>0</v>
      </c>
      <c r="E469" s="199">
        <v>0</v>
      </c>
      <c r="F469">
        <f t="shared" si="8"/>
        <v>0</v>
      </c>
    </row>
    <row r="470" spans="1:14" x14ac:dyDescent="0.25">
      <c r="A470" s="86" t="s">
        <v>1513</v>
      </c>
      <c r="B470" s="71" t="s">
        <v>1514</v>
      </c>
      <c r="C470" s="199">
        <v>0</v>
      </c>
      <c r="D470" s="199">
        <v>0</v>
      </c>
      <c r="E470" s="199">
        <v>0</v>
      </c>
      <c r="F470">
        <f t="shared" si="8"/>
        <v>0</v>
      </c>
    </row>
    <row r="471" spans="1:14" x14ac:dyDescent="0.25">
      <c r="A471" s="86" t="s">
        <v>1517</v>
      </c>
      <c r="B471" s="71" t="s">
        <v>1527</v>
      </c>
      <c r="C471" s="199">
        <v>0</v>
      </c>
      <c r="D471" s="199">
        <v>0</v>
      </c>
      <c r="E471" s="199">
        <v>0</v>
      </c>
      <c r="F471">
        <f t="shared" si="8"/>
        <v>0</v>
      </c>
    </row>
    <row r="472" spans="1:14" x14ac:dyDescent="0.25">
      <c r="A472" s="86" t="s">
        <v>1177</v>
      </c>
      <c r="B472" s="71" t="s">
        <v>1528</v>
      </c>
      <c r="C472" s="199">
        <v>0</v>
      </c>
      <c r="D472" s="199">
        <v>0</v>
      </c>
      <c r="E472" s="199">
        <v>0</v>
      </c>
      <c r="F472">
        <f t="shared" si="8"/>
        <v>0</v>
      </c>
    </row>
    <row r="473" spans="1:14" x14ac:dyDescent="0.25">
      <c r="A473" s="86" t="s">
        <v>769</v>
      </c>
      <c r="B473" s="71" t="s">
        <v>770</v>
      </c>
      <c r="C473" s="199">
        <v>0</v>
      </c>
      <c r="D473" s="199">
        <v>782264.97000000009</v>
      </c>
      <c r="E473" s="199">
        <v>0</v>
      </c>
      <c r="F473">
        <f t="shared" si="8"/>
        <v>1</v>
      </c>
      <c r="N473" s="237"/>
    </row>
    <row r="474" spans="1:14" x14ac:dyDescent="0.25">
      <c r="A474" s="86" t="s">
        <v>781</v>
      </c>
      <c r="B474" s="71" t="s">
        <v>782</v>
      </c>
      <c r="C474" s="199">
        <v>0</v>
      </c>
      <c r="D474" s="199">
        <v>0</v>
      </c>
      <c r="E474" s="199">
        <v>0</v>
      </c>
      <c r="F474">
        <f t="shared" si="8"/>
        <v>0</v>
      </c>
    </row>
    <row r="475" spans="1:14" x14ac:dyDescent="0.25">
      <c r="A475" s="86" t="s">
        <v>1516</v>
      </c>
      <c r="B475" s="71" t="s">
        <v>1529</v>
      </c>
      <c r="C475" s="199">
        <v>0</v>
      </c>
      <c r="D475" s="199">
        <v>0</v>
      </c>
      <c r="E475" s="199">
        <v>0</v>
      </c>
      <c r="F475">
        <f t="shared" si="8"/>
        <v>0</v>
      </c>
    </row>
    <row r="476" spans="1:14" x14ac:dyDescent="0.25">
      <c r="A476" t="s">
        <v>1530</v>
      </c>
      <c r="B476" s="71" t="s">
        <v>1531</v>
      </c>
      <c r="C476" s="199">
        <v>0</v>
      </c>
      <c r="D476" s="199">
        <v>0</v>
      </c>
      <c r="E476" s="199">
        <v>0</v>
      </c>
      <c r="F476">
        <f t="shared" si="8"/>
        <v>0</v>
      </c>
    </row>
    <row r="477" spans="1:14" x14ac:dyDescent="0.25">
      <c r="A477" t="s">
        <v>1532</v>
      </c>
      <c r="B477" s="71" t="s">
        <v>1533</v>
      </c>
      <c r="C477" s="199">
        <v>0</v>
      </c>
      <c r="D477" s="199">
        <v>0</v>
      </c>
      <c r="E477" s="199">
        <v>0</v>
      </c>
      <c r="F477">
        <f t="shared" si="8"/>
        <v>0</v>
      </c>
    </row>
    <row r="478" spans="1:14" x14ac:dyDescent="0.25">
      <c r="A478" t="s">
        <v>1534</v>
      </c>
      <c r="B478" s="71" t="s">
        <v>1535</v>
      </c>
      <c r="C478" s="199">
        <v>0</v>
      </c>
      <c r="D478" s="199">
        <v>0</v>
      </c>
      <c r="E478" s="199">
        <v>0</v>
      </c>
      <c r="F478">
        <f t="shared" si="8"/>
        <v>0</v>
      </c>
    </row>
    <row r="479" spans="1:14" x14ac:dyDescent="0.25">
      <c r="A479" t="s">
        <v>1494</v>
      </c>
      <c r="B479" s="71" t="s">
        <v>1536</v>
      </c>
      <c r="C479" s="199">
        <v>0</v>
      </c>
      <c r="D479" s="199">
        <v>0</v>
      </c>
      <c r="E479" s="199">
        <v>0</v>
      </c>
      <c r="F479">
        <f t="shared" si="8"/>
        <v>0</v>
      </c>
    </row>
    <row r="480" spans="1:14" x14ac:dyDescent="0.25">
      <c r="A480" t="s">
        <v>1537</v>
      </c>
      <c r="B480" s="71" t="s">
        <v>1538</v>
      </c>
      <c r="C480" s="199">
        <v>0</v>
      </c>
      <c r="D480" s="199">
        <v>0</v>
      </c>
      <c r="E480" s="199">
        <v>0</v>
      </c>
      <c r="F480">
        <f t="shared" si="8"/>
        <v>0</v>
      </c>
    </row>
    <row r="481" spans="1:14" x14ac:dyDescent="0.25">
      <c r="A481" t="s">
        <v>1496</v>
      </c>
      <c r="B481" s="71" t="s">
        <v>1539</v>
      </c>
      <c r="C481" s="199">
        <v>0</v>
      </c>
      <c r="D481" s="199">
        <v>80515.95</v>
      </c>
      <c r="E481" s="199">
        <v>0</v>
      </c>
      <c r="F481">
        <f t="shared" si="8"/>
        <v>1</v>
      </c>
    </row>
    <row r="482" spans="1:14" x14ac:dyDescent="0.25">
      <c r="A482" t="s">
        <v>1497</v>
      </c>
      <c r="B482" s="71" t="s">
        <v>1540</v>
      </c>
      <c r="C482" s="199">
        <v>0</v>
      </c>
      <c r="D482" s="199">
        <v>0</v>
      </c>
      <c r="E482" s="199">
        <v>0</v>
      </c>
      <c r="F482">
        <f t="shared" si="8"/>
        <v>0</v>
      </c>
    </row>
    <row r="483" spans="1:14" x14ac:dyDescent="0.25">
      <c r="A483" t="s">
        <v>1499</v>
      </c>
      <c r="B483" s="71" t="s">
        <v>1541</v>
      </c>
      <c r="C483" s="199">
        <v>0</v>
      </c>
      <c r="D483" s="199">
        <v>0</v>
      </c>
      <c r="E483" s="199">
        <v>0</v>
      </c>
      <c r="F483">
        <f t="shared" si="8"/>
        <v>0</v>
      </c>
    </row>
    <row r="484" spans="1:14" x14ac:dyDescent="0.25">
      <c r="A484" t="s">
        <v>1502</v>
      </c>
      <c r="B484" s="71" t="s">
        <v>1542</v>
      </c>
      <c r="C484" s="199">
        <v>0</v>
      </c>
      <c r="D484" s="199">
        <v>0</v>
      </c>
      <c r="E484" s="199">
        <v>0</v>
      </c>
      <c r="F484">
        <f t="shared" si="8"/>
        <v>0</v>
      </c>
    </row>
    <row r="485" spans="1:14" x14ac:dyDescent="0.25">
      <c r="A485" t="s">
        <v>1495</v>
      </c>
      <c r="B485" s="71" t="s">
        <v>1505</v>
      </c>
      <c r="C485" s="199">
        <v>0</v>
      </c>
      <c r="D485" s="199">
        <v>0</v>
      </c>
      <c r="E485" s="199">
        <v>0</v>
      </c>
      <c r="F485">
        <f t="shared" si="8"/>
        <v>0</v>
      </c>
    </row>
    <row r="486" spans="1:14" x14ac:dyDescent="0.25">
      <c r="A486" t="s">
        <v>957</v>
      </c>
      <c r="B486" s="71" t="s">
        <v>958</v>
      </c>
      <c r="C486" s="199">
        <v>0</v>
      </c>
      <c r="D486" s="199">
        <v>0</v>
      </c>
      <c r="E486" s="199">
        <v>0</v>
      </c>
      <c r="F486">
        <f t="shared" si="8"/>
        <v>0</v>
      </c>
    </row>
    <row r="487" spans="1:14" x14ac:dyDescent="0.25">
      <c r="A487" t="s">
        <v>1545</v>
      </c>
      <c r="B487" s="71" t="s">
        <v>1558</v>
      </c>
      <c r="C487" s="199">
        <v>0</v>
      </c>
      <c r="D487" s="199">
        <v>0</v>
      </c>
      <c r="E487" s="199">
        <v>0</v>
      </c>
      <c r="F487">
        <f t="shared" si="8"/>
        <v>0</v>
      </c>
    </row>
    <row r="488" spans="1:14" x14ac:dyDescent="0.25">
      <c r="A488" t="s">
        <v>1544</v>
      </c>
      <c r="B488" s="71" t="s">
        <v>1559</v>
      </c>
      <c r="C488" s="199">
        <v>0</v>
      </c>
      <c r="D488" s="199">
        <v>0</v>
      </c>
      <c r="E488" s="199">
        <v>0</v>
      </c>
      <c r="F488">
        <f t="shared" si="8"/>
        <v>0</v>
      </c>
    </row>
    <row r="489" spans="1:14" x14ac:dyDescent="0.25">
      <c r="A489" t="s">
        <v>1543</v>
      </c>
      <c r="B489" s="71" t="s">
        <v>1560</v>
      </c>
      <c r="C489" s="199">
        <v>0</v>
      </c>
      <c r="D489" s="199">
        <v>0</v>
      </c>
      <c r="E489" s="199">
        <v>0</v>
      </c>
      <c r="F489">
        <f t="shared" si="8"/>
        <v>0</v>
      </c>
    </row>
    <row r="490" spans="1:14" x14ac:dyDescent="0.25">
      <c r="A490" t="s">
        <v>1546</v>
      </c>
      <c r="B490" s="71" t="s">
        <v>1561</v>
      </c>
      <c r="C490" s="199">
        <v>972368</v>
      </c>
      <c r="D490" s="199">
        <v>972368</v>
      </c>
      <c r="E490" s="199">
        <v>972368</v>
      </c>
      <c r="F490">
        <f t="shared" si="8"/>
        <v>3</v>
      </c>
      <c r="N490" s="237"/>
    </row>
    <row r="491" spans="1:14" x14ac:dyDescent="0.25">
      <c r="A491" t="s">
        <v>1178</v>
      </c>
      <c r="B491" s="71" t="s">
        <v>1562</v>
      </c>
      <c r="C491" s="199">
        <v>0</v>
      </c>
      <c r="D491" s="199">
        <v>0</v>
      </c>
      <c r="E491" s="199">
        <v>0</v>
      </c>
      <c r="F491">
        <f t="shared" si="8"/>
        <v>0</v>
      </c>
    </row>
    <row r="492" spans="1:14" x14ac:dyDescent="0.25">
      <c r="A492" t="s">
        <v>1321</v>
      </c>
      <c r="B492" s="71" t="s">
        <v>1322</v>
      </c>
      <c r="C492" s="199">
        <v>0</v>
      </c>
      <c r="D492" s="199">
        <v>0</v>
      </c>
      <c r="E492" s="199">
        <v>0</v>
      </c>
      <c r="F492">
        <f t="shared" si="8"/>
        <v>0</v>
      </c>
    </row>
    <row r="493" spans="1:14" x14ac:dyDescent="0.25">
      <c r="A493" t="s">
        <v>1547</v>
      </c>
      <c r="B493" s="71" t="s">
        <v>1563</v>
      </c>
      <c r="C493" s="199">
        <v>0</v>
      </c>
      <c r="D493" s="199">
        <v>0</v>
      </c>
      <c r="E493" s="199">
        <v>0</v>
      </c>
      <c r="F493">
        <f t="shared" si="8"/>
        <v>0</v>
      </c>
    </row>
    <row r="494" spans="1:14" x14ac:dyDescent="0.25">
      <c r="A494" t="s">
        <v>1548</v>
      </c>
      <c r="B494" s="71" t="s">
        <v>1564</v>
      </c>
      <c r="C494" s="199">
        <v>155256</v>
      </c>
      <c r="D494" s="199">
        <v>155256</v>
      </c>
      <c r="E494" s="199">
        <v>155256</v>
      </c>
      <c r="F494">
        <f t="shared" si="8"/>
        <v>3</v>
      </c>
      <c r="N494" s="237"/>
    </row>
    <row r="495" spans="1:14" x14ac:dyDescent="0.25">
      <c r="A495" t="s">
        <v>410</v>
      </c>
      <c r="B495" s="71" t="s">
        <v>411</v>
      </c>
      <c r="C495" s="199">
        <v>0</v>
      </c>
      <c r="D495" s="199">
        <v>0</v>
      </c>
      <c r="E495" s="199">
        <v>0</v>
      </c>
      <c r="F495">
        <f t="shared" si="8"/>
        <v>0</v>
      </c>
    </row>
    <row r="496" spans="1:14" x14ac:dyDescent="0.25">
      <c r="A496" t="s">
        <v>1555</v>
      </c>
      <c r="B496" s="71" t="s">
        <v>1556</v>
      </c>
      <c r="C496" s="199">
        <v>0</v>
      </c>
      <c r="D496" s="199">
        <v>0</v>
      </c>
      <c r="E496" s="199">
        <v>0</v>
      </c>
      <c r="F496">
        <f t="shared" si="8"/>
        <v>0</v>
      </c>
    </row>
    <row r="497" spans="1:14" x14ac:dyDescent="0.25">
      <c r="A497" t="s">
        <v>1553</v>
      </c>
      <c r="B497" s="71" t="s">
        <v>1565</v>
      </c>
      <c r="C497" s="199">
        <v>0</v>
      </c>
      <c r="D497" s="199">
        <v>0</v>
      </c>
      <c r="E497" s="199">
        <v>0</v>
      </c>
      <c r="F497">
        <f t="shared" si="8"/>
        <v>0</v>
      </c>
    </row>
    <row r="498" spans="1:14" x14ac:dyDescent="0.25">
      <c r="A498" t="s">
        <v>1557</v>
      </c>
      <c r="B498" s="71" t="s">
        <v>1566</v>
      </c>
      <c r="C498" s="199">
        <v>0</v>
      </c>
      <c r="D498" s="199">
        <v>703021.71</v>
      </c>
      <c r="E498" s="199">
        <v>0</v>
      </c>
      <c r="F498">
        <f t="shared" si="8"/>
        <v>1</v>
      </c>
    </row>
    <row r="499" spans="1:14" x14ac:dyDescent="0.25">
      <c r="A499" t="s">
        <v>1554</v>
      </c>
      <c r="B499" s="71" t="s">
        <v>1567</v>
      </c>
      <c r="C499" s="199">
        <v>0</v>
      </c>
      <c r="D499" s="199">
        <v>0</v>
      </c>
      <c r="E499" s="199">
        <v>0</v>
      </c>
      <c r="F499">
        <f t="shared" si="8"/>
        <v>0</v>
      </c>
    </row>
    <row r="500" spans="1:14" x14ac:dyDescent="0.25">
      <c r="A500" t="s">
        <v>855</v>
      </c>
      <c r="B500" s="71" t="s">
        <v>856</v>
      </c>
      <c r="C500" s="199">
        <v>0</v>
      </c>
      <c r="D500" s="199">
        <v>0</v>
      </c>
      <c r="E500" s="199">
        <v>0</v>
      </c>
      <c r="F500">
        <f t="shared" si="8"/>
        <v>0</v>
      </c>
    </row>
    <row r="501" spans="1:14" x14ac:dyDescent="0.25">
      <c r="A501" t="s">
        <v>1549</v>
      </c>
      <c r="B501" s="71" t="s">
        <v>1568</v>
      </c>
      <c r="C501" s="199">
        <v>0</v>
      </c>
      <c r="D501" s="199">
        <v>0</v>
      </c>
      <c r="E501" s="199">
        <v>0</v>
      </c>
      <c r="F501">
        <f t="shared" si="8"/>
        <v>0</v>
      </c>
    </row>
    <row r="502" spans="1:14" x14ac:dyDescent="0.25">
      <c r="A502" t="s">
        <v>1550</v>
      </c>
      <c r="B502" s="71" t="s">
        <v>1569</v>
      </c>
      <c r="C502" s="199">
        <v>1358.33</v>
      </c>
      <c r="D502" s="199">
        <v>1358.33</v>
      </c>
      <c r="E502" s="199">
        <v>1358.33</v>
      </c>
      <c r="F502">
        <f t="shared" si="8"/>
        <v>3</v>
      </c>
      <c r="N502" s="237"/>
    </row>
    <row r="503" spans="1:14" x14ac:dyDescent="0.25">
      <c r="A503" s="200" t="s">
        <v>1571</v>
      </c>
      <c r="B503" s="71" t="s">
        <v>1572</v>
      </c>
      <c r="C503" s="199">
        <v>0</v>
      </c>
      <c r="D503" s="199">
        <v>0</v>
      </c>
      <c r="E503" s="199">
        <v>0</v>
      </c>
      <c r="F503">
        <f t="shared" si="8"/>
        <v>0</v>
      </c>
    </row>
    <row r="504" spans="1:14" x14ac:dyDescent="0.25">
      <c r="A504" t="s">
        <v>1551</v>
      </c>
      <c r="B504" s="71" t="s">
        <v>1573</v>
      </c>
      <c r="C504" s="199">
        <v>0</v>
      </c>
      <c r="D504" s="199">
        <v>0</v>
      </c>
      <c r="E504" s="199">
        <v>0</v>
      </c>
      <c r="F504">
        <f t="shared" si="8"/>
        <v>0</v>
      </c>
    </row>
    <row r="505" spans="1:14" x14ac:dyDescent="0.25">
      <c r="A505" t="s">
        <v>1042</v>
      </c>
      <c r="B505" s="71" t="s">
        <v>1574</v>
      </c>
      <c r="C505" s="199">
        <v>0</v>
      </c>
      <c r="D505" s="199">
        <v>0</v>
      </c>
      <c r="E505" s="199">
        <v>0</v>
      </c>
      <c r="F505">
        <f t="shared" si="8"/>
        <v>0</v>
      </c>
    </row>
    <row r="506" spans="1:14" x14ac:dyDescent="0.25">
      <c r="A506" t="s">
        <v>1570</v>
      </c>
      <c r="B506" s="71" t="s">
        <v>1575</v>
      </c>
      <c r="C506" s="199">
        <v>0</v>
      </c>
      <c r="D506" s="199">
        <v>772246.33000000007</v>
      </c>
      <c r="E506" s="199">
        <v>0</v>
      </c>
      <c r="F506">
        <f t="shared" si="8"/>
        <v>1</v>
      </c>
    </row>
    <row r="507" spans="1:14" x14ac:dyDescent="0.25">
      <c r="A507" t="s">
        <v>1300</v>
      </c>
      <c r="B507" s="71" t="s">
        <v>1576</v>
      </c>
      <c r="C507" s="199">
        <v>0</v>
      </c>
      <c r="D507" s="199">
        <v>0</v>
      </c>
      <c r="E507" s="199">
        <v>0</v>
      </c>
      <c r="F507">
        <f t="shared" si="8"/>
        <v>0</v>
      </c>
    </row>
    <row r="508" spans="1:14" x14ac:dyDescent="0.25">
      <c r="A508" t="s">
        <v>110</v>
      </c>
      <c r="B508" s="71" t="s">
        <v>111</v>
      </c>
      <c r="C508" s="199">
        <v>0</v>
      </c>
      <c r="D508" s="199">
        <v>0</v>
      </c>
      <c r="E508" s="199">
        <v>0</v>
      </c>
      <c r="F508">
        <f t="shared" si="8"/>
        <v>0</v>
      </c>
    </row>
    <row r="509" spans="1:14" x14ac:dyDescent="0.25">
      <c r="A509" t="s">
        <v>112</v>
      </c>
      <c r="B509" s="71" t="s">
        <v>113</v>
      </c>
      <c r="C509" s="199">
        <v>808683.44</v>
      </c>
      <c r="D509" s="199">
        <v>833455.94</v>
      </c>
      <c r="E509" s="199">
        <v>833455.94</v>
      </c>
      <c r="F509">
        <f t="shared" si="8"/>
        <v>3</v>
      </c>
    </row>
    <row r="510" spans="1:14" x14ac:dyDescent="0.25">
      <c r="A510" t="s">
        <v>124</v>
      </c>
      <c r="B510" s="71" t="s">
        <v>125</v>
      </c>
      <c r="C510" s="199">
        <v>962120.12</v>
      </c>
      <c r="D510" s="199">
        <v>0</v>
      </c>
      <c r="E510" s="199">
        <v>0</v>
      </c>
      <c r="F510">
        <f t="shared" si="8"/>
        <v>1</v>
      </c>
    </row>
    <row r="511" spans="1:14" x14ac:dyDescent="0.25">
      <c r="A511" t="s">
        <v>150</v>
      </c>
      <c r="B511" s="71" t="s">
        <v>1111</v>
      </c>
      <c r="C511" s="199">
        <v>314862.5</v>
      </c>
      <c r="D511" s="199">
        <v>314862.5</v>
      </c>
      <c r="E511" s="199">
        <v>314862.5</v>
      </c>
      <c r="F511">
        <f t="shared" si="8"/>
        <v>3</v>
      </c>
      <c r="N511" s="237"/>
    </row>
    <row r="512" spans="1:14" x14ac:dyDescent="0.25">
      <c r="A512" t="s">
        <v>1578</v>
      </c>
      <c r="B512" s="71" t="s">
        <v>1579</v>
      </c>
      <c r="C512" s="199">
        <v>0</v>
      </c>
      <c r="D512" s="199">
        <v>0</v>
      </c>
      <c r="E512" s="199">
        <v>0</v>
      </c>
      <c r="F512">
        <f t="shared" si="8"/>
        <v>0</v>
      </c>
    </row>
    <row r="513" spans="1:14" x14ac:dyDescent="0.25">
      <c r="A513" t="s">
        <v>1580</v>
      </c>
      <c r="B513" s="71" t="s">
        <v>1581</v>
      </c>
      <c r="C513" s="199">
        <v>0</v>
      </c>
      <c r="D513" s="199">
        <v>0</v>
      </c>
      <c r="E513" s="199">
        <v>524088.7</v>
      </c>
      <c r="F513">
        <f t="shared" si="8"/>
        <v>1</v>
      </c>
    </row>
    <row r="514" spans="1:14" x14ac:dyDescent="0.25">
      <c r="A514" t="s">
        <v>1582</v>
      </c>
      <c r="B514" s="71" t="s">
        <v>1414</v>
      </c>
      <c r="C514" s="199">
        <v>0</v>
      </c>
      <c r="D514" s="199">
        <v>0</v>
      </c>
      <c r="E514" s="199">
        <v>0</v>
      </c>
      <c r="F514">
        <f t="shared" si="8"/>
        <v>0</v>
      </c>
    </row>
    <row r="515" spans="1:14" x14ac:dyDescent="0.25">
      <c r="A515" t="s">
        <v>1583</v>
      </c>
      <c r="B515" s="71" t="s">
        <v>703</v>
      </c>
      <c r="C515" s="199">
        <v>0</v>
      </c>
      <c r="D515" s="199">
        <v>0</v>
      </c>
      <c r="E515" s="199">
        <v>0</v>
      </c>
      <c r="F515">
        <f t="shared" si="8"/>
        <v>0</v>
      </c>
    </row>
    <row r="516" spans="1:14" x14ac:dyDescent="0.25">
      <c r="A516" t="s">
        <v>1584</v>
      </c>
      <c r="B516" s="71" t="s">
        <v>1585</v>
      </c>
      <c r="C516" s="199">
        <v>0</v>
      </c>
      <c r="D516" s="199">
        <v>0</v>
      </c>
      <c r="E516" s="199">
        <v>0</v>
      </c>
      <c r="F516">
        <f t="shared" si="8"/>
        <v>0</v>
      </c>
    </row>
    <row r="517" spans="1:14" x14ac:dyDescent="0.25">
      <c r="A517" t="s">
        <v>1586</v>
      </c>
      <c r="B517" s="71" t="s">
        <v>1587</v>
      </c>
      <c r="C517" s="199">
        <v>0</v>
      </c>
      <c r="D517" s="199">
        <v>0</v>
      </c>
      <c r="E517" s="199">
        <v>0</v>
      </c>
      <c r="F517">
        <f t="shared" si="8"/>
        <v>0</v>
      </c>
    </row>
    <row r="518" spans="1:14" x14ac:dyDescent="0.25">
      <c r="A518" t="s">
        <v>1588</v>
      </c>
      <c r="B518" s="71" t="s">
        <v>1589</v>
      </c>
      <c r="C518" s="199">
        <v>0</v>
      </c>
      <c r="D518" s="199">
        <v>0</v>
      </c>
      <c r="E518" s="199">
        <v>0</v>
      </c>
      <c r="F518">
        <f t="shared" si="8"/>
        <v>0</v>
      </c>
    </row>
    <row r="519" spans="1:14" x14ac:dyDescent="0.25">
      <c r="A519" t="s">
        <v>849</v>
      </c>
      <c r="B519" s="71" t="s">
        <v>1590</v>
      </c>
      <c r="C519" s="199">
        <v>0</v>
      </c>
      <c r="D519" s="199">
        <v>0</v>
      </c>
      <c r="E519" s="199">
        <v>0</v>
      </c>
      <c r="F519">
        <f t="shared" si="8"/>
        <v>0</v>
      </c>
    </row>
    <row r="520" spans="1:14" x14ac:dyDescent="0.25">
      <c r="A520" t="s">
        <v>1591</v>
      </c>
      <c r="B520" s="71" t="s">
        <v>1592</v>
      </c>
      <c r="C520" s="199">
        <v>0</v>
      </c>
      <c r="D520" s="199">
        <v>0</v>
      </c>
      <c r="E520" s="199">
        <v>0</v>
      </c>
      <c r="F520">
        <f t="shared" si="8"/>
        <v>0</v>
      </c>
    </row>
    <row r="521" spans="1:14" x14ac:dyDescent="0.25">
      <c r="A521" t="s">
        <v>1593</v>
      </c>
      <c r="B521" s="71" t="s">
        <v>1594</v>
      </c>
      <c r="C521" s="199">
        <v>0</v>
      </c>
      <c r="D521" s="199">
        <v>0</v>
      </c>
      <c r="E521" s="199">
        <v>0</v>
      </c>
      <c r="F521">
        <f t="shared" si="8"/>
        <v>0</v>
      </c>
    </row>
    <row r="522" spans="1:14" x14ac:dyDescent="0.25">
      <c r="A522" t="s">
        <v>1595</v>
      </c>
      <c r="B522" s="71" t="s">
        <v>1596</v>
      </c>
      <c r="C522" s="199">
        <v>0</v>
      </c>
      <c r="D522" s="199">
        <v>0</v>
      </c>
      <c r="E522" s="199">
        <v>0</v>
      </c>
      <c r="F522">
        <f t="shared" si="8"/>
        <v>0</v>
      </c>
    </row>
    <row r="523" spans="1:14" x14ac:dyDescent="0.25">
      <c r="A523" t="s">
        <v>1018</v>
      </c>
      <c r="B523" s="71" t="s">
        <v>1019</v>
      </c>
      <c r="C523" s="199">
        <v>0</v>
      </c>
      <c r="D523" s="199">
        <v>0</v>
      </c>
      <c r="E523" s="199">
        <v>0</v>
      </c>
      <c r="F523">
        <f t="shared" ref="F523:F544" si="9">COUNTIF(C523:E523,"&gt;0")</f>
        <v>0</v>
      </c>
    </row>
    <row r="524" spans="1:14" x14ac:dyDescent="0.25">
      <c r="A524" t="s">
        <v>763</v>
      </c>
      <c r="B524" s="71" t="s">
        <v>764</v>
      </c>
      <c r="C524" s="199">
        <v>0</v>
      </c>
      <c r="D524" s="199">
        <v>0</v>
      </c>
      <c r="E524" s="199">
        <v>0</v>
      </c>
      <c r="F524">
        <f t="shared" si="9"/>
        <v>0</v>
      </c>
    </row>
    <row r="525" spans="1:14" x14ac:dyDescent="0.25">
      <c r="A525" t="s">
        <v>767</v>
      </c>
      <c r="B525" s="71" t="s">
        <v>1597</v>
      </c>
      <c r="C525" s="199">
        <v>669651.59</v>
      </c>
      <c r="D525" s="199">
        <v>0</v>
      </c>
      <c r="E525" s="199">
        <v>0</v>
      </c>
      <c r="F525">
        <f t="shared" si="9"/>
        <v>1</v>
      </c>
      <c r="N525" s="237"/>
    </row>
    <row r="526" spans="1:14" x14ac:dyDescent="0.25">
      <c r="A526" t="s">
        <v>1598</v>
      </c>
      <c r="B526" s="71" t="s">
        <v>1599</v>
      </c>
      <c r="C526" s="199">
        <v>0</v>
      </c>
      <c r="D526" s="199">
        <v>0</v>
      </c>
      <c r="E526" s="199">
        <v>0</v>
      </c>
      <c r="F526">
        <f t="shared" si="9"/>
        <v>0</v>
      </c>
    </row>
    <row r="527" spans="1:14" x14ac:dyDescent="0.25">
      <c r="A527" t="s">
        <v>1239</v>
      </c>
      <c r="B527" s="71" t="s">
        <v>1254</v>
      </c>
      <c r="C527" s="199">
        <v>0</v>
      </c>
      <c r="D527" s="199">
        <v>0</v>
      </c>
      <c r="E527" s="199">
        <v>0</v>
      </c>
      <c r="F527">
        <f t="shared" si="9"/>
        <v>0</v>
      </c>
    </row>
    <row r="528" spans="1:14" x14ac:dyDescent="0.25">
      <c r="A528" t="s">
        <v>1600</v>
      </c>
      <c r="B528" s="71" t="s">
        <v>1601</v>
      </c>
      <c r="C528" s="199">
        <v>0</v>
      </c>
      <c r="D528" s="199">
        <v>0</v>
      </c>
      <c r="E528" s="199">
        <v>0</v>
      </c>
      <c r="F528">
        <f t="shared" si="9"/>
        <v>0</v>
      </c>
    </row>
    <row r="529" spans="1:14" x14ac:dyDescent="0.25">
      <c r="A529" t="s">
        <v>1603</v>
      </c>
      <c r="B529" s="71" t="s">
        <v>1608</v>
      </c>
      <c r="C529" s="199">
        <v>0</v>
      </c>
      <c r="D529" s="199">
        <v>0</v>
      </c>
      <c r="E529" s="199">
        <v>147447.10000000012</v>
      </c>
      <c r="F529">
        <f t="shared" si="9"/>
        <v>1</v>
      </c>
    </row>
    <row r="530" spans="1:14" x14ac:dyDescent="0.25">
      <c r="A530" t="s">
        <v>1604</v>
      </c>
      <c r="B530" s="71" t="s">
        <v>1609</v>
      </c>
      <c r="C530" s="199">
        <v>196806.81</v>
      </c>
      <c r="D530" s="199">
        <v>196806.81</v>
      </c>
      <c r="E530" s="199">
        <v>196806.81</v>
      </c>
      <c r="F530">
        <f t="shared" si="9"/>
        <v>3</v>
      </c>
      <c r="N530" s="237"/>
    </row>
    <row r="531" spans="1:14" x14ac:dyDescent="0.25">
      <c r="A531" t="s">
        <v>1605</v>
      </c>
      <c r="B531" s="71" t="s">
        <v>1610</v>
      </c>
      <c r="C531" s="199">
        <v>0</v>
      </c>
      <c r="D531" s="199">
        <v>0</v>
      </c>
      <c r="E531" s="199">
        <v>0</v>
      </c>
      <c r="F531">
        <f t="shared" si="9"/>
        <v>0</v>
      </c>
    </row>
    <row r="532" spans="1:14" x14ac:dyDescent="0.25">
      <c r="A532" t="s">
        <v>1606</v>
      </c>
      <c r="B532" s="71" t="s">
        <v>1611</v>
      </c>
      <c r="C532" s="199">
        <v>0</v>
      </c>
      <c r="D532" s="199">
        <v>0</v>
      </c>
      <c r="E532" s="199">
        <v>0</v>
      </c>
      <c r="F532">
        <f t="shared" si="9"/>
        <v>0</v>
      </c>
    </row>
    <row r="533" spans="1:14" x14ac:dyDescent="0.25">
      <c r="A533" t="s">
        <v>1607</v>
      </c>
      <c r="B533" s="71" t="s">
        <v>1612</v>
      </c>
      <c r="C533" s="199">
        <v>0</v>
      </c>
      <c r="D533" s="199">
        <v>0</v>
      </c>
      <c r="E533" s="199">
        <v>0</v>
      </c>
      <c r="F533">
        <f t="shared" si="9"/>
        <v>0</v>
      </c>
    </row>
    <row r="534" spans="1:14" x14ac:dyDescent="0.25">
      <c r="A534" t="s">
        <v>1347</v>
      </c>
      <c r="B534" s="71" t="s">
        <v>1613</v>
      </c>
      <c r="C534" s="199">
        <v>0</v>
      </c>
      <c r="D534" s="199">
        <v>0</v>
      </c>
      <c r="E534" s="199">
        <v>0</v>
      </c>
      <c r="F534">
        <f t="shared" si="9"/>
        <v>0</v>
      </c>
    </row>
    <row r="535" spans="1:14" x14ac:dyDescent="0.25">
      <c r="A535" t="s">
        <v>1008</v>
      </c>
      <c r="B535" s="71" t="s">
        <v>1009</v>
      </c>
      <c r="C535" s="199">
        <v>0</v>
      </c>
      <c r="D535" s="199">
        <v>0</v>
      </c>
      <c r="E535" s="199">
        <v>0</v>
      </c>
      <c r="F535">
        <f t="shared" si="9"/>
        <v>0</v>
      </c>
    </row>
    <row r="536" spans="1:14" x14ac:dyDescent="0.25">
      <c r="A536" t="s">
        <v>1179</v>
      </c>
      <c r="B536" s="71" t="s">
        <v>1618</v>
      </c>
      <c r="C536" s="199">
        <v>0</v>
      </c>
      <c r="D536" s="199">
        <v>0</v>
      </c>
      <c r="E536" s="199">
        <v>0</v>
      </c>
      <c r="F536">
        <f t="shared" si="9"/>
        <v>0</v>
      </c>
    </row>
    <row r="537" spans="1:14" x14ac:dyDescent="0.25">
      <c r="A537" t="s">
        <v>1615</v>
      </c>
      <c r="B537" s="71" t="s">
        <v>1619</v>
      </c>
      <c r="C537" s="199">
        <v>0</v>
      </c>
      <c r="D537" s="199">
        <v>0</v>
      </c>
      <c r="E537" s="199">
        <v>0</v>
      </c>
      <c r="F537">
        <f t="shared" si="9"/>
        <v>0</v>
      </c>
    </row>
    <row r="538" spans="1:14" x14ac:dyDescent="0.25">
      <c r="A538" t="s">
        <v>1616</v>
      </c>
      <c r="B538" s="71" t="s">
        <v>1620</v>
      </c>
      <c r="C538" s="199">
        <v>485286.03</v>
      </c>
      <c r="D538" s="199">
        <v>485286.03</v>
      </c>
      <c r="E538" s="199">
        <v>435286.03</v>
      </c>
      <c r="F538">
        <f t="shared" si="9"/>
        <v>3</v>
      </c>
      <c r="N538" s="237"/>
    </row>
    <row r="539" spans="1:14" x14ac:dyDescent="0.25">
      <c r="A539" t="s">
        <v>1645</v>
      </c>
      <c r="B539" s="71" t="s">
        <v>1646</v>
      </c>
      <c r="C539" s="199"/>
      <c r="D539" s="199">
        <v>3278.2</v>
      </c>
      <c r="E539" s="199">
        <v>3278.2</v>
      </c>
      <c r="F539">
        <f t="shared" si="9"/>
        <v>2</v>
      </c>
      <c r="N539" s="237"/>
    </row>
    <row r="540" spans="1:14" x14ac:dyDescent="0.25">
      <c r="A540" t="s">
        <v>1617</v>
      </c>
      <c r="B540" s="71" t="s">
        <v>1621</v>
      </c>
      <c r="C540" s="199">
        <v>0</v>
      </c>
      <c r="D540" s="199">
        <v>0</v>
      </c>
      <c r="E540" s="199">
        <v>0</v>
      </c>
      <c r="F540">
        <f t="shared" si="9"/>
        <v>0</v>
      </c>
    </row>
    <row r="541" spans="1:14" x14ac:dyDescent="0.25">
      <c r="A541" t="s">
        <v>1623</v>
      </c>
      <c r="B541" s="71" t="s">
        <v>1626</v>
      </c>
      <c r="C541" s="199">
        <v>0</v>
      </c>
      <c r="D541" s="199">
        <v>0</v>
      </c>
      <c r="E541" s="199">
        <v>0</v>
      </c>
      <c r="F541">
        <f t="shared" si="9"/>
        <v>0</v>
      </c>
    </row>
    <row r="542" spans="1:14" x14ac:dyDescent="0.25">
      <c r="A542" t="s">
        <v>1624</v>
      </c>
      <c r="B542" s="71" t="s">
        <v>1627</v>
      </c>
      <c r="C542" s="199">
        <v>0</v>
      </c>
      <c r="D542" s="199">
        <v>0</v>
      </c>
      <c r="E542" s="199">
        <v>0</v>
      </c>
      <c r="F542">
        <f t="shared" si="9"/>
        <v>0</v>
      </c>
    </row>
    <row r="543" spans="1:14" x14ac:dyDescent="0.25">
      <c r="A543" t="s">
        <v>1625</v>
      </c>
      <c r="B543" s="71" t="s">
        <v>1628</v>
      </c>
      <c r="C543" s="199">
        <v>0</v>
      </c>
      <c r="D543" s="199">
        <v>0</v>
      </c>
      <c r="E543" s="199">
        <v>0</v>
      </c>
      <c r="F543">
        <f t="shared" si="9"/>
        <v>0</v>
      </c>
    </row>
    <row r="544" spans="1:14" x14ac:dyDescent="0.25">
      <c r="A544" t="s">
        <v>611</v>
      </c>
      <c r="B544" s="71" t="s">
        <v>612</v>
      </c>
      <c r="C544" s="199">
        <v>0</v>
      </c>
      <c r="D544" s="199">
        <v>0</v>
      </c>
      <c r="E544" s="199">
        <v>0</v>
      </c>
      <c r="F544">
        <f t="shared" si="9"/>
        <v>0</v>
      </c>
    </row>
    <row r="545" spans="4:5" x14ac:dyDescent="0.25">
      <c r="D545" s="238"/>
      <c r="E545" s="238"/>
    </row>
  </sheetData>
  <sheetProtection algorithmName="SHA-512" hashValue="10jTXHEom/+GTi9qixlLCefga18DA7kWUSLjn2bWnRxwD5IlqyHN4g9MqFhh5hBZQkATJCdU0gq0PXkgj9O4NQ==" saltValue="D5zm9I1Nh2D0e/Wxs181s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2" workbookViewId="0">
      <selection activeCell="H11" sqref="H11"/>
    </sheetView>
  </sheetViews>
  <sheetFormatPr defaultColWidth="9.42578125" defaultRowHeight="15" x14ac:dyDescent="0.25"/>
  <cols>
    <col min="1" max="1" width="12.5703125" style="31" customWidth="1"/>
    <col min="2" max="2" width="11.5703125" style="31" customWidth="1"/>
    <col min="3" max="3" width="12.42578125" style="31" bestFit="1" customWidth="1"/>
    <col min="4" max="4" width="19.5703125" style="31" bestFit="1" customWidth="1"/>
    <col min="5" max="5" width="18" style="31" customWidth="1"/>
    <col min="6" max="6" width="16.5703125" style="31" bestFit="1" customWidth="1"/>
    <col min="7" max="7" width="16.5703125" style="31" customWidth="1"/>
    <col min="8" max="8" width="14.42578125" style="31" bestFit="1" customWidth="1"/>
    <col min="9" max="9" width="16.5703125" style="31" bestFit="1" customWidth="1"/>
    <col min="10" max="10" width="19" style="31" bestFit="1" customWidth="1"/>
    <col min="11" max="11" width="19" style="31" customWidth="1"/>
    <col min="12" max="12" width="14.42578125" style="31" bestFit="1" customWidth="1"/>
    <col min="13" max="16384" width="9.42578125" style="31"/>
  </cols>
  <sheetData>
    <row r="1" spans="1:12" ht="15.75" thickBot="1" x14ac:dyDescent="0.3">
      <c r="A1" s="30" t="s">
        <v>1064</v>
      </c>
      <c r="B1" s="30">
        <v>489.85</v>
      </c>
    </row>
    <row r="2" spans="1:12" ht="24" thickBot="1" x14ac:dyDescent="0.3">
      <c r="A2" s="33" t="s">
        <v>1622</v>
      </c>
      <c r="B2" s="34">
        <v>138000</v>
      </c>
      <c r="C2" s="32" t="s">
        <v>1065</v>
      </c>
    </row>
    <row r="3" spans="1:12" ht="24" thickBot="1" x14ac:dyDescent="0.3">
      <c r="A3" s="33" t="s">
        <v>1629</v>
      </c>
      <c r="B3" s="34">
        <v>140000</v>
      </c>
      <c r="C3" s="35">
        <f>(B3-B2)/B2</f>
        <v>1.4492753623188406E-2</v>
      </c>
      <c r="D3" s="36"/>
    </row>
    <row r="4" spans="1:12" ht="21.75" thickBot="1" x14ac:dyDescent="0.4">
      <c r="B4" s="37" t="s">
        <v>1066</v>
      </c>
    </row>
    <row r="5" spans="1:12" ht="30" customHeight="1" thickBot="1" x14ac:dyDescent="0.3">
      <c r="B5" s="201" t="s">
        <v>1067</v>
      </c>
      <c r="C5" s="202" t="s">
        <v>1520</v>
      </c>
      <c r="D5" s="203" t="s">
        <v>1068</v>
      </c>
      <c r="E5" s="203" t="s">
        <v>1069</v>
      </c>
      <c r="F5" s="225" t="s">
        <v>1614</v>
      </c>
      <c r="G5" s="204" t="s">
        <v>1649</v>
      </c>
    </row>
    <row r="6" spans="1:12" x14ac:dyDescent="0.25">
      <c r="B6" s="38" t="s">
        <v>1071</v>
      </c>
      <c r="C6" s="230">
        <v>0.22</v>
      </c>
      <c r="D6" s="39">
        <f>G6/$B$3</f>
        <v>6128.7850726857141</v>
      </c>
      <c r="E6" s="40">
        <f>C6*$E$10</f>
        <v>974466730.77600002</v>
      </c>
      <c r="F6" s="116">
        <v>116436820.59999999</v>
      </c>
      <c r="G6" s="41">
        <f>E6-F6</f>
        <v>858029910.176</v>
      </c>
      <c r="H6" s="42"/>
      <c r="I6" s="43"/>
      <c r="J6" s="44"/>
      <c r="K6" s="79"/>
    </row>
    <row r="7" spans="1:12" x14ac:dyDescent="0.25">
      <c r="B7" s="45" t="s">
        <v>1072</v>
      </c>
      <c r="C7" s="231">
        <v>0.3</v>
      </c>
      <c r="D7" s="39">
        <f>G7/$B$3</f>
        <v>7707.5924671428575</v>
      </c>
      <c r="E7" s="40">
        <f>C7*$E$10</f>
        <v>1328818269.24</v>
      </c>
      <c r="F7" s="116">
        <v>249755323.83999994</v>
      </c>
      <c r="G7" s="41">
        <f>E7-F7</f>
        <v>1079062945.4000001</v>
      </c>
      <c r="H7" s="42"/>
      <c r="I7" s="44"/>
      <c r="J7" s="46"/>
      <c r="K7" s="80"/>
      <c r="L7" s="47"/>
    </row>
    <row r="8" spans="1:12" x14ac:dyDescent="0.25">
      <c r="B8" s="45" t="s">
        <v>1073</v>
      </c>
      <c r="C8" s="231">
        <v>0.28000000000000003</v>
      </c>
      <c r="D8" s="39">
        <f>G8/$B$3</f>
        <v>6413.3559646714284</v>
      </c>
      <c r="E8" s="40">
        <f>C8*$E$10</f>
        <v>1240230384.6240001</v>
      </c>
      <c r="F8" s="116">
        <v>342360549.57000005</v>
      </c>
      <c r="G8" s="41">
        <f>E8-F8</f>
        <v>897869835.05400002</v>
      </c>
      <c r="H8" s="42"/>
      <c r="I8" s="48"/>
      <c r="J8" s="46"/>
      <c r="K8" s="81"/>
    </row>
    <row r="9" spans="1:12" ht="15.75" thickBot="1" x14ac:dyDescent="0.3">
      <c r="B9" s="226" t="s">
        <v>1074</v>
      </c>
      <c r="C9" s="232">
        <v>0.2</v>
      </c>
      <c r="D9" s="39">
        <f>G9/$B$3</f>
        <v>5921.7823073571435</v>
      </c>
      <c r="E9" s="40">
        <f>C9*$E$10</f>
        <v>885878846.16000009</v>
      </c>
      <c r="F9" s="117">
        <v>56829323.130000003</v>
      </c>
      <c r="G9" s="41">
        <f>E9-F9</f>
        <v>829049523.03000009</v>
      </c>
      <c r="H9" s="42"/>
      <c r="I9" s="44"/>
      <c r="J9" s="46"/>
      <c r="K9" s="81"/>
    </row>
    <row r="10" spans="1:12" ht="15.75" thickBot="1" x14ac:dyDescent="0.3">
      <c r="B10" s="246" t="s">
        <v>1075</v>
      </c>
      <c r="C10" s="247"/>
      <c r="D10" s="50">
        <f>SUM(D6:D9)</f>
        <v>26171.515811857142</v>
      </c>
      <c r="E10" s="228">
        <v>4429394230.8000002</v>
      </c>
      <c r="F10" s="51">
        <f>SUM(F6:F9)</f>
        <v>765382017.13999999</v>
      </c>
      <c r="G10" s="52">
        <f>SUM(G6:G9)</f>
        <v>3664012213.6600003</v>
      </c>
      <c r="I10" s="44"/>
      <c r="J10" s="46"/>
      <c r="K10" s="80"/>
      <c r="L10" s="47"/>
    </row>
    <row r="11" spans="1:12" ht="15.75" thickBot="1" x14ac:dyDescent="0.3">
      <c r="B11" s="248" t="s">
        <v>1076</v>
      </c>
      <c r="C11" s="249"/>
      <c r="D11" s="53" t="s">
        <v>1077</v>
      </c>
      <c r="E11" s="54">
        <f>E10/FXRate</f>
        <v>9042348.1286107991</v>
      </c>
      <c r="F11" s="54">
        <f>F10/FXRate</f>
        <v>1562482.4275594568</v>
      </c>
      <c r="G11" s="55">
        <f>G10/FXRate</f>
        <v>7479865.7010513423</v>
      </c>
      <c r="I11" s="47"/>
      <c r="J11" s="47"/>
      <c r="K11" s="82"/>
    </row>
    <row r="12" spans="1:12" x14ac:dyDescent="0.25">
      <c r="E12" s="46"/>
      <c r="F12" s="221"/>
      <c r="I12" s="44"/>
      <c r="J12" s="46"/>
      <c r="K12" s="46"/>
    </row>
    <row r="13" spans="1:12" x14ac:dyDescent="0.25">
      <c r="F13" s="56"/>
    </row>
    <row r="14" spans="1:12" ht="21.75" thickBot="1" x14ac:dyDescent="0.4">
      <c r="B14" s="37" t="s">
        <v>1078</v>
      </c>
    </row>
    <row r="15" spans="1:12" ht="30" customHeight="1" thickBot="1" x14ac:dyDescent="0.3">
      <c r="B15" s="201" t="s">
        <v>1067</v>
      </c>
      <c r="C15" s="202" t="s">
        <v>1520</v>
      </c>
      <c r="D15" s="203" t="s">
        <v>1068</v>
      </c>
      <c r="E15" s="202" t="s">
        <v>1069</v>
      </c>
      <c r="F15" s="203" t="s">
        <v>1070</v>
      </c>
      <c r="G15" s="204" t="s">
        <v>1649</v>
      </c>
    </row>
    <row r="16" spans="1:12" x14ac:dyDescent="0.25">
      <c r="B16" s="38" t="s">
        <v>1071</v>
      </c>
      <c r="C16" s="233">
        <v>0.22</v>
      </c>
      <c r="D16" s="39">
        <f>G16/$B$3</f>
        <v>838.22259709614093</v>
      </c>
      <c r="E16" s="57">
        <f>C16*$E$20</f>
        <v>133118796.59345973</v>
      </c>
      <c r="F16" s="57">
        <v>15767633.000000002</v>
      </c>
      <c r="G16" s="57">
        <f>E16-F16</f>
        <v>117351163.59345973</v>
      </c>
    </row>
    <row r="17" spans="2:11" x14ac:dyDescent="0.25">
      <c r="B17" s="45" t="s">
        <v>1072</v>
      </c>
      <c r="C17" s="234">
        <v>0.32</v>
      </c>
      <c r="D17" s="39">
        <f t="shared" ref="D17:D19" si="0">G17/$B$3</f>
        <v>1327.0777414255558</v>
      </c>
      <c r="E17" s="57">
        <f>C17*$E$20</f>
        <v>193627340.49957779</v>
      </c>
      <c r="F17" s="57">
        <v>7836456.7000000002</v>
      </c>
      <c r="G17" s="57">
        <f>E17-F17</f>
        <v>185790883.7995778</v>
      </c>
    </row>
    <row r="18" spans="2:11" x14ac:dyDescent="0.25">
      <c r="B18" s="45" t="s">
        <v>1073</v>
      </c>
      <c r="C18" s="234">
        <v>0.34</v>
      </c>
      <c r="D18" s="39">
        <f t="shared" si="0"/>
        <v>1304.8261229342959</v>
      </c>
      <c r="E18" s="57">
        <f>C18*$E$20</f>
        <v>205729049.28080142</v>
      </c>
      <c r="F18" s="57">
        <v>23053392.069999997</v>
      </c>
      <c r="G18" s="57">
        <f>E18-F18</f>
        <v>182675657.21080142</v>
      </c>
      <c r="I18" s="46"/>
      <c r="J18" s="46"/>
      <c r="K18" s="46"/>
    </row>
    <row r="19" spans="2:11" ht="15.75" thickBot="1" x14ac:dyDescent="0.3">
      <c r="B19" s="49" t="s">
        <v>1074</v>
      </c>
      <c r="C19" s="235">
        <v>0.12</v>
      </c>
      <c r="D19" s="39">
        <f t="shared" si="0"/>
        <v>506.28149576672627</v>
      </c>
      <c r="E19" s="57">
        <f>C19*$E$20</f>
        <v>72610252.687341675</v>
      </c>
      <c r="F19" s="57">
        <v>1730843.28</v>
      </c>
      <c r="G19" s="57">
        <f>E19-F19</f>
        <v>70879409.407341674</v>
      </c>
    </row>
    <row r="20" spans="2:11" ht="15.75" thickBot="1" x14ac:dyDescent="0.3">
      <c r="B20" s="246" t="s">
        <v>1075</v>
      </c>
      <c r="C20" s="247"/>
      <c r="D20" s="50">
        <f>SUM(D16:D19)</f>
        <v>3976.4079572227183</v>
      </c>
      <c r="E20" s="229">
        <v>605085439.06118059</v>
      </c>
      <c r="F20" s="52">
        <f>SUM(F16:F19)</f>
        <v>48388325.049999997</v>
      </c>
      <c r="G20" s="52">
        <f>SUM(G16:G19)</f>
        <v>556697114.01118064</v>
      </c>
      <c r="I20" s="47"/>
    </row>
    <row r="21" spans="2:11" ht="15.75" thickBot="1" x14ac:dyDescent="0.3">
      <c r="B21" s="248" t="s">
        <v>1076</v>
      </c>
      <c r="C21" s="249"/>
      <c r="D21" s="53" t="s">
        <v>1077</v>
      </c>
      <c r="E21" s="54">
        <f>E20/FXRate</f>
        <v>1235246.3796288264</v>
      </c>
      <c r="F21" s="54">
        <f>F20/FXRate</f>
        <v>98781.923139736638</v>
      </c>
      <c r="G21" s="55">
        <f>G20/FXRate</f>
        <v>1136464.4564890896</v>
      </c>
      <c r="I21" s="47"/>
    </row>
    <row r="22" spans="2:11" x14ac:dyDescent="0.25">
      <c r="B22" s="58"/>
      <c r="C22" s="58"/>
      <c r="D22" s="58"/>
      <c r="E22" s="59"/>
      <c r="F22" s="220"/>
    </row>
    <row r="23" spans="2:11" x14ac:dyDescent="0.25">
      <c r="E23" s="46"/>
      <c r="F23" s="43"/>
      <c r="G23" s="47"/>
    </row>
    <row r="24" spans="2:11" x14ac:dyDescent="0.25">
      <c r="F24" s="47"/>
      <c r="G24" s="47"/>
    </row>
    <row r="25" spans="2:11" x14ac:dyDescent="0.25">
      <c r="F25" s="47"/>
    </row>
    <row r="26" spans="2:11" ht="21" x14ac:dyDescent="0.35">
      <c r="B26" s="37" t="s">
        <v>1079</v>
      </c>
    </row>
    <row r="27" spans="2:11" ht="15.75" thickBot="1" x14ac:dyDescent="0.3">
      <c r="B27" s="60"/>
      <c r="C27" s="61"/>
      <c r="D27" s="62" t="s">
        <v>1080</v>
      </c>
      <c r="E27" s="63" t="s">
        <v>1077</v>
      </c>
      <c r="G27" s="43"/>
    </row>
    <row r="28" spans="2:11" x14ac:dyDescent="0.25">
      <c r="B28" s="250" t="s">
        <v>1081</v>
      </c>
      <c r="C28" s="251"/>
      <c r="D28" s="64">
        <v>97670928.319999993</v>
      </c>
      <c r="E28" s="65">
        <f>D28/FXRate</f>
        <v>199389.46273348981</v>
      </c>
      <c r="F28" s="42"/>
    </row>
    <row r="29" spans="2:11" x14ac:dyDescent="0.25">
      <c r="B29" s="252" t="s">
        <v>1082</v>
      </c>
      <c r="C29" s="253"/>
      <c r="D29" s="236">
        <v>52922884.759999998</v>
      </c>
      <c r="E29" s="66">
        <f>D29/FXRate</f>
        <v>108038.96041645401</v>
      </c>
    </row>
    <row r="30" spans="2:11" x14ac:dyDescent="0.25">
      <c r="B30" s="243" t="s">
        <v>1083</v>
      </c>
      <c r="C30" s="244"/>
      <c r="D30" s="67">
        <f>D28-D29</f>
        <v>44748043.559999995</v>
      </c>
      <c r="E30" s="66">
        <f>D30/FXRate</f>
        <v>91350.502317035818</v>
      </c>
    </row>
    <row r="31" spans="2:11" x14ac:dyDescent="0.25">
      <c r="B31" s="245" t="s">
        <v>1084</v>
      </c>
      <c r="C31" s="245"/>
      <c r="D31" s="245"/>
      <c r="E31" s="68">
        <v>300000</v>
      </c>
      <c r="F31" s="69">
        <f>E31*FXRate</f>
        <v>146955000</v>
      </c>
      <c r="G31" s="47"/>
    </row>
    <row r="33" spans="3:8" x14ac:dyDescent="0.25">
      <c r="C33" s="70"/>
    </row>
    <row r="34" spans="3:8" x14ac:dyDescent="0.25">
      <c r="C34" s="47"/>
    </row>
    <row r="35" spans="3:8" x14ac:dyDescent="0.25">
      <c r="D35" s="44"/>
      <c r="E35" s="47">
        <f>E31+E21+E11</f>
        <v>10577594.508239625</v>
      </c>
      <c r="F35" s="47"/>
    </row>
    <row r="36" spans="3:8" x14ac:dyDescent="0.25">
      <c r="E36" s="46"/>
      <c r="G36" s="47"/>
    </row>
    <row r="38" spans="3:8" x14ac:dyDescent="0.25">
      <c r="E38" s="47"/>
      <c r="G38" s="47"/>
      <c r="H38" s="47"/>
    </row>
    <row r="39" spans="3:8" x14ac:dyDescent="0.25">
      <c r="D39" s="44"/>
      <c r="E39" s="47"/>
    </row>
    <row r="40" spans="3:8" x14ac:dyDescent="0.25">
      <c r="D40" s="44"/>
      <c r="E40" s="47"/>
      <c r="F40" s="47"/>
    </row>
    <row r="41" spans="3:8" x14ac:dyDescent="0.25">
      <c r="D41" s="44"/>
      <c r="E41" s="47"/>
    </row>
  </sheetData>
  <sheetProtection algorithmName="SHA-512" hashValue="R83qu79QqJfaAVOGAtoriIWg6X3UbjyWKbj/Wy5/JlFbU3eiOJWRuBGCOgq1cw+Io8KK7SDHKvB2yau+fbQj1g==" saltValue="wNgLq3zyYB6s2VQLwjU6jw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workbookViewId="0">
      <selection activeCell="F13" sqref="F13"/>
    </sheetView>
  </sheetViews>
  <sheetFormatPr defaultRowHeight="15" x14ac:dyDescent="0.25"/>
  <cols>
    <col min="1" max="1" width="35.42578125" customWidth="1"/>
    <col min="2" max="2" width="29.28515625" customWidth="1"/>
    <col min="3" max="3" width="21.42578125" customWidth="1"/>
    <col min="5" max="5" width="10.5703125" bestFit="1" customWidth="1"/>
    <col min="10" max="10" width="24.42578125" bestFit="1" customWidth="1"/>
    <col min="251" max="251" width="35.42578125" customWidth="1"/>
    <col min="252" max="252" width="16.5703125" customWidth="1"/>
    <col min="253" max="253" width="21.42578125" customWidth="1"/>
    <col min="256" max="256" width="24.42578125" bestFit="1" customWidth="1"/>
    <col min="507" max="507" width="35.42578125" customWidth="1"/>
    <col min="508" max="508" width="16.5703125" customWidth="1"/>
    <col min="509" max="509" width="21.42578125" customWidth="1"/>
    <col min="512" max="512" width="24.42578125" bestFit="1" customWidth="1"/>
    <col min="763" max="763" width="35.42578125" customWidth="1"/>
    <col min="764" max="764" width="16.5703125" customWidth="1"/>
    <col min="765" max="765" width="21.42578125" customWidth="1"/>
    <col min="768" max="768" width="24.42578125" bestFit="1" customWidth="1"/>
    <col min="1019" max="1019" width="35.42578125" customWidth="1"/>
    <col min="1020" max="1020" width="16.5703125" customWidth="1"/>
    <col min="1021" max="1021" width="21.42578125" customWidth="1"/>
    <col min="1024" max="1024" width="24.42578125" bestFit="1" customWidth="1"/>
    <col min="1275" max="1275" width="35.42578125" customWidth="1"/>
    <col min="1276" max="1276" width="16.5703125" customWidth="1"/>
    <col min="1277" max="1277" width="21.42578125" customWidth="1"/>
    <col min="1280" max="1280" width="24.42578125" bestFit="1" customWidth="1"/>
    <col min="1531" max="1531" width="35.42578125" customWidth="1"/>
    <col min="1532" max="1532" width="16.5703125" customWidth="1"/>
    <col min="1533" max="1533" width="21.42578125" customWidth="1"/>
    <col min="1536" max="1536" width="24.42578125" bestFit="1" customWidth="1"/>
    <col min="1787" max="1787" width="35.42578125" customWidth="1"/>
    <col min="1788" max="1788" width="16.5703125" customWidth="1"/>
    <col min="1789" max="1789" width="21.42578125" customWidth="1"/>
    <col min="1792" max="1792" width="24.42578125" bestFit="1" customWidth="1"/>
    <col min="2043" max="2043" width="35.42578125" customWidth="1"/>
    <col min="2044" max="2044" width="16.5703125" customWidth="1"/>
    <col min="2045" max="2045" width="21.42578125" customWidth="1"/>
    <col min="2048" max="2048" width="24.42578125" bestFit="1" customWidth="1"/>
    <col min="2299" max="2299" width="35.42578125" customWidth="1"/>
    <col min="2300" max="2300" width="16.5703125" customWidth="1"/>
    <col min="2301" max="2301" width="21.42578125" customWidth="1"/>
    <col min="2304" max="2304" width="24.42578125" bestFit="1" customWidth="1"/>
    <col min="2555" max="2555" width="35.42578125" customWidth="1"/>
    <col min="2556" max="2556" width="16.5703125" customWidth="1"/>
    <col min="2557" max="2557" width="21.42578125" customWidth="1"/>
    <col min="2560" max="2560" width="24.42578125" bestFit="1" customWidth="1"/>
    <col min="2811" max="2811" width="35.42578125" customWidth="1"/>
    <col min="2812" max="2812" width="16.5703125" customWidth="1"/>
    <col min="2813" max="2813" width="21.42578125" customWidth="1"/>
    <col min="2816" max="2816" width="24.42578125" bestFit="1" customWidth="1"/>
    <col min="3067" max="3067" width="35.42578125" customWidth="1"/>
    <col min="3068" max="3068" width="16.5703125" customWidth="1"/>
    <col min="3069" max="3069" width="21.42578125" customWidth="1"/>
    <col min="3072" max="3072" width="24.42578125" bestFit="1" customWidth="1"/>
    <col min="3323" max="3323" width="35.42578125" customWidth="1"/>
    <col min="3324" max="3324" width="16.5703125" customWidth="1"/>
    <col min="3325" max="3325" width="21.42578125" customWidth="1"/>
    <col min="3328" max="3328" width="24.42578125" bestFit="1" customWidth="1"/>
    <col min="3579" max="3579" width="35.42578125" customWidth="1"/>
    <col min="3580" max="3580" width="16.5703125" customWidth="1"/>
    <col min="3581" max="3581" width="21.42578125" customWidth="1"/>
    <col min="3584" max="3584" width="24.42578125" bestFit="1" customWidth="1"/>
    <col min="3835" max="3835" width="35.42578125" customWidth="1"/>
    <col min="3836" max="3836" width="16.5703125" customWidth="1"/>
    <col min="3837" max="3837" width="21.42578125" customWidth="1"/>
    <col min="3840" max="3840" width="24.42578125" bestFit="1" customWidth="1"/>
    <col min="4091" max="4091" width="35.42578125" customWidth="1"/>
    <col min="4092" max="4092" width="16.5703125" customWidth="1"/>
    <col min="4093" max="4093" width="21.42578125" customWidth="1"/>
    <col min="4096" max="4096" width="24.42578125" bestFit="1" customWidth="1"/>
    <col min="4347" max="4347" width="35.42578125" customWidth="1"/>
    <col min="4348" max="4348" width="16.5703125" customWidth="1"/>
    <col min="4349" max="4349" width="21.42578125" customWidth="1"/>
    <col min="4352" max="4352" width="24.42578125" bestFit="1" customWidth="1"/>
    <col min="4603" max="4603" width="35.42578125" customWidth="1"/>
    <col min="4604" max="4604" width="16.5703125" customWidth="1"/>
    <col min="4605" max="4605" width="21.42578125" customWidth="1"/>
    <col min="4608" max="4608" width="24.42578125" bestFit="1" customWidth="1"/>
    <col min="4859" max="4859" width="35.42578125" customWidth="1"/>
    <col min="4860" max="4860" width="16.5703125" customWidth="1"/>
    <col min="4861" max="4861" width="21.42578125" customWidth="1"/>
    <col min="4864" max="4864" width="24.42578125" bestFit="1" customWidth="1"/>
    <col min="5115" max="5115" width="35.42578125" customWidth="1"/>
    <col min="5116" max="5116" width="16.5703125" customWidth="1"/>
    <col min="5117" max="5117" width="21.42578125" customWidth="1"/>
    <col min="5120" max="5120" width="24.42578125" bestFit="1" customWidth="1"/>
    <col min="5371" max="5371" width="35.42578125" customWidth="1"/>
    <col min="5372" max="5372" width="16.5703125" customWidth="1"/>
    <col min="5373" max="5373" width="21.42578125" customWidth="1"/>
    <col min="5376" max="5376" width="24.42578125" bestFit="1" customWidth="1"/>
    <col min="5627" max="5627" width="35.42578125" customWidth="1"/>
    <col min="5628" max="5628" width="16.5703125" customWidth="1"/>
    <col min="5629" max="5629" width="21.42578125" customWidth="1"/>
    <col min="5632" max="5632" width="24.42578125" bestFit="1" customWidth="1"/>
    <col min="5883" max="5883" width="35.42578125" customWidth="1"/>
    <col min="5884" max="5884" width="16.5703125" customWidth="1"/>
    <col min="5885" max="5885" width="21.42578125" customWidth="1"/>
    <col min="5888" max="5888" width="24.42578125" bestFit="1" customWidth="1"/>
    <col min="6139" max="6139" width="35.42578125" customWidth="1"/>
    <col min="6140" max="6140" width="16.5703125" customWidth="1"/>
    <col min="6141" max="6141" width="21.42578125" customWidth="1"/>
    <col min="6144" max="6144" width="24.42578125" bestFit="1" customWidth="1"/>
    <col min="6395" max="6395" width="35.42578125" customWidth="1"/>
    <col min="6396" max="6396" width="16.5703125" customWidth="1"/>
    <col min="6397" max="6397" width="21.42578125" customWidth="1"/>
    <col min="6400" max="6400" width="24.42578125" bestFit="1" customWidth="1"/>
    <col min="6651" max="6651" width="35.42578125" customWidth="1"/>
    <col min="6652" max="6652" width="16.5703125" customWidth="1"/>
    <col min="6653" max="6653" width="21.42578125" customWidth="1"/>
    <col min="6656" max="6656" width="24.42578125" bestFit="1" customWidth="1"/>
    <col min="6907" max="6907" width="35.42578125" customWidth="1"/>
    <col min="6908" max="6908" width="16.5703125" customWidth="1"/>
    <col min="6909" max="6909" width="21.42578125" customWidth="1"/>
    <col min="6912" max="6912" width="24.42578125" bestFit="1" customWidth="1"/>
    <col min="7163" max="7163" width="35.42578125" customWidth="1"/>
    <col min="7164" max="7164" width="16.5703125" customWidth="1"/>
    <col min="7165" max="7165" width="21.42578125" customWidth="1"/>
    <col min="7168" max="7168" width="24.42578125" bestFit="1" customWidth="1"/>
    <col min="7419" max="7419" width="35.42578125" customWidth="1"/>
    <col min="7420" max="7420" width="16.5703125" customWidth="1"/>
    <col min="7421" max="7421" width="21.42578125" customWidth="1"/>
    <col min="7424" max="7424" width="24.42578125" bestFit="1" customWidth="1"/>
    <col min="7675" max="7675" width="35.42578125" customWidth="1"/>
    <col min="7676" max="7676" width="16.5703125" customWidth="1"/>
    <col min="7677" max="7677" width="21.42578125" customWidth="1"/>
    <col min="7680" max="7680" width="24.42578125" bestFit="1" customWidth="1"/>
    <col min="7931" max="7931" width="35.42578125" customWidth="1"/>
    <col min="7932" max="7932" width="16.5703125" customWidth="1"/>
    <col min="7933" max="7933" width="21.42578125" customWidth="1"/>
    <col min="7936" max="7936" width="24.42578125" bestFit="1" customWidth="1"/>
    <col min="8187" max="8187" width="35.42578125" customWidth="1"/>
    <col min="8188" max="8188" width="16.5703125" customWidth="1"/>
    <col min="8189" max="8189" width="21.42578125" customWidth="1"/>
    <col min="8192" max="8192" width="24.42578125" bestFit="1" customWidth="1"/>
    <col min="8443" max="8443" width="35.42578125" customWidth="1"/>
    <col min="8444" max="8444" width="16.5703125" customWidth="1"/>
    <col min="8445" max="8445" width="21.42578125" customWidth="1"/>
    <col min="8448" max="8448" width="24.42578125" bestFit="1" customWidth="1"/>
    <col min="8699" max="8699" width="35.42578125" customWidth="1"/>
    <col min="8700" max="8700" width="16.5703125" customWidth="1"/>
    <col min="8701" max="8701" width="21.42578125" customWidth="1"/>
    <col min="8704" max="8704" width="24.42578125" bestFit="1" customWidth="1"/>
    <col min="8955" max="8955" width="35.42578125" customWidth="1"/>
    <col min="8956" max="8956" width="16.5703125" customWidth="1"/>
    <col min="8957" max="8957" width="21.42578125" customWidth="1"/>
    <col min="8960" max="8960" width="24.42578125" bestFit="1" customWidth="1"/>
    <col min="9211" max="9211" width="35.42578125" customWidth="1"/>
    <col min="9212" max="9212" width="16.5703125" customWidth="1"/>
    <col min="9213" max="9213" width="21.42578125" customWidth="1"/>
    <col min="9216" max="9216" width="24.42578125" bestFit="1" customWidth="1"/>
    <col min="9467" max="9467" width="35.42578125" customWidth="1"/>
    <col min="9468" max="9468" width="16.5703125" customWidth="1"/>
    <col min="9469" max="9469" width="21.42578125" customWidth="1"/>
    <col min="9472" max="9472" width="24.42578125" bestFit="1" customWidth="1"/>
    <col min="9723" max="9723" width="35.42578125" customWidth="1"/>
    <col min="9724" max="9724" width="16.5703125" customWidth="1"/>
    <col min="9725" max="9725" width="21.42578125" customWidth="1"/>
    <col min="9728" max="9728" width="24.42578125" bestFit="1" customWidth="1"/>
    <col min="9979" max="9979" width="35.42578125" customWidth="1"/>
    <col min="9980" max="9980" width="16.5703125" customWidth="1"/>
    <col min="9981" max="9981" width="21.42578125" customWidth="1"/>
    <col min="9984" max="9984" width="24.42578125" bestFit="1" customWidth="1"/>
    <col min="10235" max="10235" width="35.42578125" customWidth="1"/>
    <col min="10236" max="10236" width="16.5703125" customWidth="1"/>
    <col min="10237" max="10237" width="21.42578125" customWidth="1"/>
    <col min="10240" max="10240" width="24.42578125" bestFit="1" customWidth="1"/>
    <col min="10491" max="10491" width="35.42578125" customWidth="1"/>
    <col min="10492" max="10492" width="16.5703125" customWidth="1"/>
    <col min="10493" max="10493" width="21.42578125" customWidth="1"/>
    <col min="10496" max="10496" width="24.42578125" bestFit="1" customWidth="1"/>
    <col min="10747" max="10747" width="35.42578125" customWidth="1"/>
    <col min="10748" max="10748" width="16.5703125" customWidth="1"/>
    <col min="10749" max="10749" width="21.42578125" customWidth="1"/>
    <col min="10752" max="10752" width="24.42578125" bestFit="1" customWidth="1"/>
    <col min="11003" max="11003" width="35.42578125" customWidth="1"/>
    <col min="11004" max="11004" width="16.5703125" customWidth="1"/>
    <col min="11005" max="11005" width="21.42578125" customWidth="1"/>
    <col min="11008" max="11008" width="24.42578125" bestFit="1" customWidth="1"/>
    <col min="11259" max="11259" width="35.42578125" customWidth="1"/>
    <col min="11260" max="11260" width="16.5703125" customWidth="1"/>
    <col min="11261" max="11261" width="21.42578125" customWidth="1"/>
    <col min="11264" max="11264" width="24.42578125" bestFit="1" customWidth="1"/>
    <col min="11515" max="11515" width="35.42578125" customWidth="1"/>
    <col min="11516" max="11516" width="16.5703125" customWidth="1"/>
    <col min="11517" max="11517" width="21.42578125" customWidth="1"/>
    <col min="11520" max="11520" width="24.42578125" bestFit="1" customWidth="1"/>
    <col min="11771" max="11771" width="35.42578125" customWidth="1"/>
    <col min="11772" max="11772" width="16.5703125" customWidth="1"/>
    <col min="11773" max="11773" width="21.42578125" customWidth="1"/>
    <col min="11776" max="11776" width="24.42578125" bestFit="1" customWidth="1"/>
    <col min="12027" max="12027" width="35.42578125" customWidth="1"/>
    <col min="12028" max="12028" width="16.5703125" customWidth="1"/>
    <col min="12029" max="12029" width="21.42578125" customWidth="1"/>
    <col min="12032" max="12032" width="24.42578125" bestFit="1" customWidth="1"/>
    <col min="12283" max="12283" width="35.42578125" customWidth="1"/>
    <col min="12284" max="12284" width="16.5703125" customWidth="1"/>
    <col min="12285" max="12285" width="21.42578125" customWidth="1"/>
    <col min="12288" max="12288" width="24.42578125" bestFit="1" customWidth="1"/>
    <col min="12539" max="12539" width="35.42578125" customWidth="1"/>
    <col min="12540" max="12540" width="16.5703125" customWidth="1"/>
    <col min="12541" max="12541" width="21.42578125" customWidth="1"/>
    <col min="12544" max="12544" width="24.42578125" bestFit="1" customWidth="1"/>
    <col min="12795" max="12795" width="35.42578125" customWidth="1"/>
    <col min="12796" max="12796" width="16.5703125" customWidth="1"/>
    <col min="12797" max="12797" width="21.42578125" customWidth="1"/>
    <col min="12800" max="12800" width="24.42578125" bestFit="1" customWidth="1"/>
    <col min="13051" max="13051" width="35.42578125" customWidth="1"/>
    <col min="13052" max="13052" width="16.5703125" customWidth="1"/>
    <col min="13053" max="13053" width="21.42578125" customWidth="1"/>
    <col min="13056" max="13056" width="24.42578125" bestFit="1" customWidth="1"/>
    <col min="13307" max="13307" width="35.42578125" customWidth="1"/>
    <col min="13308" max="13308" width="16.5703125" customWidth="1"/>
    <col min="13309" max="13309" width="21.42578125" customWidth="1"/>
    <col min="13312" max="13312" width="24.42578125" bestFit="1" customWidth="1"/>
    <col min="13563" max="13563" width="35.42578125" customWidth="1"/>
    <col min="13564" max="13564" width="16.5703125" customWidth="1"/>
    <col min="13565" max="13565" width="21.42578125" customWidth="1"/>
    <col min="13568" max="13568" width="24.42578125" bestFit="1" customWidth="1"/>
    <col min="13819" max="13819" width="35.42578125" customWidth="1"/>
    <col min="13820" max="13820" width="16.5703125" customWidth="1"/>
    <col min="13821" max="13821" width="21.42578125" customWidth="1"/>
    <col min="13824" max="13824" width="24.42578125" bestFit="1" customWidth="1"/>
    <col min="14075" max="14075" width="35.42578125" customWidth="1"/>
    <col min="14076" max="14076" width="16.5703125" customWidth="1"/>
    <col min="14077" max="14077" width="21.42578125" customWidth="1"/>
    <col min="14080" max="14080" width="24.42578125" bestFit="1" customWidth="1"/>
    <col min="14331" max="14331" width="35.42578125" customWidth="1"/>
    <col min="14332" max="14332" width="16.5703125" customWidth="1"/>
    <col min="14333" max="14333" width="21.42578125" customWidth="1"/>
    <col min="14336" max="14336" width="24.42578125" bestFit="1" customWidth="1"/>
    <col min="14587" max="14587" width="35.42578125" customWidth="1"/>
    <col min="14588" max="14588" width="16.5703125" customWidth="1"/>
    <col min="14589" max="14589" width="21.42578125" customWidth="1"/>
    <col min="14592" max="14592" width="24.42578125" bestFit="1" customWidth="1"/>
    <col min="14843" max="14843" width="35.42578125" customWidth="1"/>
    <col min="14844" max="14844" width="16.5703125" customWidth="1"/>
    <col min="14845" max="14845" width="21.42578125" customWidth="1"/>
    <col min="14848" max="14848" width="24.42578125" bestFit="1" customWidth="1"/>
    <col min="15099" max="15099" width="35.42578125" customWidth="1"/>
    <col min="15100" max="15100" width="16.5703125" customWidth="1"/>
    <col min="15101" max="15101" width="21.42578125" customWidth="1"/>
    <col min="15104" max="15104" width="24.42578125" bestFit="1" customWidth="1"/>
    <col min="15355" max="15355" width="35.42578125" customWidth="1"/>
    <col min="15356" max="15356" width="16.5703125" customWidth="1"/>
    <col min="15357" max="15357" width="21.42578125" customWidth="1"/>
    <col min="15360" max="15360" width="24.42578125" bestFit="1" customWidth="1"/>
    <col min="15611" max="15611" width="35.42578125" customWidth="1"/>
    <col min="15612" max="15612" width="16.5703125" customWidth="1"/>
    <col min="15613" max="15613" width="21.42578125" customWidth="1"/>
    <col min="15616" max="15616" width="24.42578125" bestFit="1" customWidth="1"/>
    <col min="15867" max="15867" width="35.42578125" customWidth="1"/>
    <col min="15868" max="15868" width="16.5703125" customWidth="1"/>
    <col min="15869" max="15869" width="21.42578125" customWidth="1"/>
    <col min="15872" max="15872" width="24.42578125" bestFit="1" customWidth="1"/>
    <col min="16123" max="16123" width="35.42578125" customWidth="1"/>
    <col min="16124" max="16124" width="16.5703125" customWidth="1"/>
    <col min="16125" max="16125" width="21.42578125" customWidth="1"/>
    <col min="16128" max="16128" width="24.42578125" bestFit="1" customWidth="1"/>
  </cols>
  <sheetData>
    <row r="1" spans="1:7" x14ac:dyDescent="0.25">
      <c r="A1" t="s">
        <v>1648</v>
      </c>
      <c r="B1" t="s">
        <v>44</v>
      </c>
      <c r="C1" t="s">
        <v>45</v>
      </c>
    </row>
    <row r="2" spans="1:7" x14ac:dyDescent="0.25">
      <c r="A2" t="s">
        <v>1043</v>
      </c>
      <c r="B2" t="s">
        <v>98</v>
      </c>
      <c r="C2" s="44">
        <v>144500</v>
      </c>
      <c r="E2" t="s">
        <v>52</v>
      </c>
      <c r="G2" t="s">
        <v>16</v>
      </c>
    </row>
    <row r="3" spans="1:7" x14ac:dyDescent="0.25">
      <c r="B3" t="s">
        <v>66</v>
      </c>
      <c r="C3" s="44">
        <v>223000</v>
      </c>
      <c r="E3" t="s">
        <v>1</v>
      </c>
      <c r="G3" t="s">
        <v>14</v>
      </c>
    </row>
    <row r="4" spans="1:7" x14ac:dyDescent="0.25">
      <c r="B4" t="s">
        <v>97</v>
      </c>
      <c r="C4" s="44">
        <v>152500</v>
      </c>
      <c r="E4" t="s">
        <v>53</v>
      </c>
      <c r="G4" t="s">
        <v>12</v>
      </c>
    </row>
    <row r="5" spans="1:7" x14ac:dyDescent="0.25">
      <c r="B5" t="s">
        <v>69</v>
      </c>
      <c r="C5" s="44">
        <v>50500</v>
      </c>
      <c r="E5" t="s">
        <v>54</v>
      </c>
      <c r="G5" t="s">
        <v>10</v>
      </c>
    </row>
    <row r="6" spans="1:7" x14ac:dyDescent="0.25">
      <c r="B6" t="s">
        <v>1515</v>
      </c>
      <c r="C6" s="44">
        <v>68500</v>
      </c>
      <c r="E6" t="s">
        <v>55</v>
      </c>
      <c r="G6" t="s">
        <v>61</v>
      </c>
    </row>
    <row r="7" spans="1:7" x14ac:dyDescent="0.25">
      <c r="B7" t="s">
        <v>1519</v>
      </c>
      <c r="C7" s="44">
        <v>80500</v>
      </c>
      <c r="E7" t="s">
        <v>26</v>
      </c>
    </row>
    <row r="8" spans="1:7" x14ac:dyDescent="0.25">
      <c r="B8" t="s">
        <v>34</v>
      </c>
      <c r="C8" s="44">
        <v>144500</v>
      </c>
      <c r="E8" t="s">
        <v>56</v>
      </c>
    </row>
    <row r="9" spans="1:7" x14ac:dyDescent="0.25">
      <c r="B9" t="s">
        <v>74</v>
      </c>
      <c r="C9" s="44">
        <v>144500</v>
      </c>
      <c r="E9" t="s">
        <v>57</v>
      </c>
    </row>
    <row r="10" spans="1:7" x14ac:dyDescent="0.25">
      <c r="B10" t="s">
        <v>35</v>
      </c>
      <c r="C10" s="44">
        <v>189000</v>
      </c>
      <c r="E10" t="s">
        <v>31</v>
      </c>
    </row>
    <row r="11" spans="1:7" x14ac:dyDescent="0.25">
      <c r="B11" t="s">
        <v>36</v>
      </c>
      <c r="C11" s="44">
        <v>223000</v>
      </c>
      <c r="E11" t="s">
        <v>58</v>
      </c>
    </row>
    <row r="12" spans="1:7" x14ac:dyDescent="0.25">
      <c r="A12" t="s">
        <v>1043</v>
      </c>
      <c r="B12" t="s">
        <v>1428</v>
      </c>
      <c r="C12" s="44">
        <v>116500</v>
      </c>
      <c r="E12" t="s">
        <v>59</v>
      </c>
    </row>
    <row r="13" spans="1:7" x14ac:dyDescent="0.25">
      <c r="B13" t="s">
        <v>37</v>
      </c>
      <c r="C13" s="44">
        <v>152500</v>
      </c>
      <c r="E13" t="s">
        <v>60</v>
      </c>
    </row>
    <row r="14" spans="1:7" x14ac:dyDescent="0.25">
      <c r="B14" t="s">
        <v>1602</v>
      </c>
      <c r="C14" s="44">
        <v>101500</v>
      </c>
    </row>
    <row r="15" spans="1:7" x14ac:dyDescent="0.25">
      <c r="B15" t="s">
        <v>1427</v>
      </c>
      <c r="C15" s="44">
        <v>132500</v>
      </c>
    </row>
    <row r="16" spans="1:7" x14ac:dyDescent="0.25">
      <c r="B16" t="s">
        <v>38</v>
      </c>
      <c r="C16" s="44">
        <v>105000</v>
      </c>
    </row>
    <row r="17" spans="2:3" x14ac:dyDescent="0.25">
      <c r="B17" t="s">
        <v>39</v>
      </c>
      <c r="C17" s="200">
        <v>105000</v>
      </c>
    </row>
    <row r="18" spans="2:3" x14ac:dyDescent="0.25">
      <c r="B18" t="s">
        <v>40</v>
      </c>
      <c r="C18" s="71">
        <v>152500</v>
      </c>
    </row>
    <row r="19" spans="2:3" x14ac:dyDescent="0.25">
      <c r="B19" t="s">
        <v>41</v>
      </c>
      <c r="C19" s="71">
        <v>105000</v>
      </c>
    </row>
    <row r="20" spans="2:3" x14ac:dyDescent="0.25">
      <c r="B20" t="s">
        <v>1292</v>
      </c>
      <c r="C20" s="71">
        <v>91500</v>
      </c>
    </row>
    <row r="21" spans="2:3" x14ac:dyDescent="0.25">
      <c r="B21" t="s">
        <v>42</v>
      </c>
      <c r="C21" s="71">
        <v>100500</v>
      </c>
    </row>
    <row r="22" spans="2:3" x14ac:dyDescent="0.25">
      <c r="B22" t="s">
        <v>43</v>
      </c>
      <c r="C22" s="44">
        <v>223000</v>
      </c>
    </row>
    <row r="23" spans="2:3" x14ac:dyDescent="0.25">
      <c r="B23" t="s">
        <v>1426</v>
      </c>
      <c r="C23" s="71">
        <v>92500</v>
      </c>
    </row>
    <row r="24" spans="2:3" x14ac:dyDescent="0.25">
      <c r="B24" t="s">
        <v>96</v>
      </c>
      <c r="C24" s="71">
        <v>83500</v>
      </c>
    </row>
    <row r="25" spans="2:3" x14ac:dyDescent="0.25">
      <c r="B25" t="s">
        <v>1044</v>
      </c>
      <c r="C25" s="200">
        <v>91500</v>
      </c>
    </row>
  </sheetData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3CA8DA-A83F-43DE-B49E-BCCF1FC9EF4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2f4781a-41c2-4b31-bbcf-805821e80276"/>
    <ds:schemaRef ds:uri="http://purl.org/dc/elements/1.1/"/>
    <ds:schemaRef ds:uri="http://schemas.microsoft.com/office/2006/metadata/properties"/>
    <ds:schemaRef ds:uri="eb6de2a4-ad91-4e9b-9040-50d6d90f80a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November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Dauda Abdulmalik</cp:lastModifiedBy>
  <cp:lastPrinted>2019-06-17T08:01:05Z</cp:lastPrinted>
  <dcterms:created xsi:type="dcterms:W3CDTF">2016-08-30T08:14:26Z</dcterms:created>
  <dcterms:modified xsi:type="dcterms:W3CDTF">2021-11-17T12:31:18Z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