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stel\Desktop\Repositories\Crowdfunding-Analyses\"/>
    </mc:Choice>
  </mc:AlternateContent>
  <xr:revisionPtr revIDLastSave="0" documentId="8_{28B8CEBB-E3BD-4AD0-88F5-F20686EE54B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heater Outcomes by Launch Date" sheetId="3" r:id="rId1"/>
    <sheet name="Sheet3" sheetId="4" r:id="rId2"/>
    <sheet name="Outcomes Based on Goals" sheetId="5" r:id="rId3"/>
    <sheet name=" Kickster-Challenge" sheetId="1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3" i="5" l="1"/>
  <c r="E13" i="5"/>
  <c r="D13" i="5"/>
  <c r="F12" i="5"/>
  <c r="E12" i="5"/>
  <c r="F11" i="5"/>
  <c r="E11" i="5"/>
  <c r="F10" i="5"/>
  <c r="E10" i="5"/>
  <c r="F9" i="5"/>
  <c r="E9" i="5"/>
  <c r="G9" i="5" s="1"/>
  <c r="H9" i="5" s="1"/>
  <c r="F8" i="5"/>
  <c r="E8" i="5"/>
  <c r="F7" i="5"/>
  <c r="E7" i="5"/>
  <c r="F6" i="5"/>
  <c r="E6" i="5"/>
  <c r="F5" i="5"/>
  <c r="E5" i="5"/>
  <c r="G5" i="5" s="1"/>
  <c r="J5" i="5" s="1"/>
  <c r="F4" i="5"/>
  <c r="E4" i="5"/>
  <c r="F3" i="5"/>
  <c r="E3" i="5"/>
  <c r="D4" i="5"/>
  <c r="D5" i="5"/>
  <c r="D6" i="5"/>
  <c r="D7" i="5"/>
  <c r="D8" i="5"/>
  <c r="D9" i="5"/>
  <c r="D10" i="5"/>
  <c r="D11" i="5"/>
  <c r="D12" i="5"/>
  <c r="D3" i="5"/>
  <c r="D2" i="5"/>
  <c r="F2" i="5"/>
  <c r="E2" i="5"/>
  <c r="R3" i="1"/>
  <c r="R4" i="1"/>
  <c r="R5" i="1"/>
  <c r="R6" i="1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R4074" i="1"/>
  <c r="Q4074" i="1"/>
  <c r="P4074" i="1"/>
  <c r="O4074" i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R4069" i="1"/>
  <c r="Q4069" i="1"/>
  <c r="P4069" i="1"/>
  <c r="O4069" i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R4062" i="1"/>
  <c r="Q4062" i="1"/>
  <c r="P4062" i="1"/>
  <c r="O4062" i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R4037" i="1"/>
  <c r="Q4037" i="1"/>
  <c r="P4037" i="1"/>
  <c r="O4037" i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R4032" i="1"/>
  <c r="Q4032" i="1"/>
  <c r="P4032" i="1"/>
  <c r="O4032" i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R4010" i="1"/>
  <c r="Q4010" i="1"/>
  <c r="P4010" i="1"/>
  <c r="O4010" i="1"/>
  <c r="Q4009" i="1"/>
  <c r="P4009" i="1"/>
  <c r="O4009" i="1"/>
  <c r="R4009" i="1" s="1"/>
  <c r="Q4008" i="1"/>
  <c r="P4008" i="1"/>
  <c r="O4008" i="1"/>
  <c r="R4008" i="1" s="1"/>
  <c r="R4007" i="1"/>
  <c r="Q4007" i="1"/>
  <c r="P4007" i="1"/>
  <c r="O4007" i="1"/>
  <c r="Q4006" i="1"/>
  <c r="P4006" i="1"/>
  <c r="O4006" i="1"/>
  <c r="R4006" i="1" s="1"/>
  <c r="R4005" i="1"/>
  <c r="Q4005" i="1"/>
  <c r="P4005" i="1"/>
  <c r="O4005" i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R3943" i="1"/>
  <c r="Q3943" i="1"/>
  <c r="P3943" i="1"/>
  <c r="O3943" i="1"/>
  <c r="Q3942" i="1"/>
  <c r="P3942" i="1"/>
  <c r="O3942" i="1"/>
  <c r="R3942" i="1" s="1"/>
  <c r="R3941" i="1"/>
  <c r="Q3941" i="1"/>
  <c r="P3941" i="1"/>
  <c r="O3941" i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R3882" i="1"/>
  <c r="Q3882" i="1"/>
  <c r="P3882" i="1"/>
  <c r="O3882" i="1"/>
  <c r="Q3881" i="1"/>
  <c r="P3881" i="1"/>
  <c r="O3881" i="1"/>
  <c r="R3881" i="1" s="1"/>
  <c r="Q3880" i="1"/>
  <c r="P3880" i="1"/>
  <c r="O3880" i="1"/>
  <c r="R3880" i="1" s="1"/>
  <c r="R3879" i="1"/>
  <c r="Q3879" i="1"/>
  <c r="P3879" i="1"/>
  <c r="O3879" i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R3845" i="1"/>
  <c r="Q3845" i="1"/>
  <c r="P3845" i="1"/>
  <c r="O3845" i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R3813" i="1"/>
  <c r="Q3813" i="1"/>
  <c r="P3813" i="1"/>
  <c r="O3813" i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R3783" i="1"/>
  <c r="Q3783" i="1"/>
  <c r="P3783" i="1"/>
  <c r="O3783" i="1"/>
  <c r="Q3782" i="1"/>
  <c r="P3782" i="1"/>
  <c r="O3782" i="1"/>
  <c r="R3782" i="1" s="1"/>
  <c r="R3781" i="1"/>
  <c r="Q3781" i="1"/>
  <c r="P3781" i="1"/>
  <c r="O3781" i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R3776" i="1"/>
  <c r="Q3776" i="1"/>
  <c r="P3776" i="1"/>
  <c r="O3776" i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R3751" i="1"/>
  <c r="Q3751" i="1"/>
  <c r="P3751" i="1"/>
  <c r="O3751" i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R3719" i="1"/>
  <c r="Q3719" i="1"/>
  <c r="P3719" i="1"/>
  <c r="O3719" i="1"/>
  <c r="Q3718" i="1"/>
  <c r="P3718" i="1"/>
  <c r="O3718" i="1"/>
  <c r="R3718" i="1" s="1"/>
  <c r="R3717" i="1"/>
  <c r="Q3717" i="1"/>
  <c r="P3717" i="1"/>
  <c r="O3717" i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R3712" i="1"/>
  <c r="Q3712" i="1"/>
  <c r="P3712" i="1"/>
  <c r="O3712" i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R3655" i="1"/>
  <c r="Q3655" i="1"/>
  <c r="P3655" i="1"/>
  <c r="O3655" i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R3626" i="1"/>
  <c r="Q3626" i="1"/>
  <c r="P3626" i="1"/>
  <c r="O3626" i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R3614" i="1"/>
  <c r="Q3614" i="1"/>
  <c r="P3614" i="1"/>
  <c r="O3614" i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R3589" i="1"/>
  <c r="Q3589" i="1"/>
  <c r="P3589" i="1"/>
  <c r="O3589" i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R3576" i="1"/>
  <c r="Q3576" i="1"/>
  <c r="P3576" i="1"/>
  <c r="O3576" i="1"/>
  <c r="Q3575" i="1"/>
  <c r="P3575" i="1"/>
  <c r="O3575" i="1"/>
  <c r="R3575" i="1" s="1"/>
  <c r="Q3574" i="1"/>
  <c r="P3574" i="1"/>
  <c r="O3574" i="1"/>
  <c r="R3574" i="1" s="1"/>
  <c r="R3573" i="1"/>
  <c r="Q3573" i="1"/>
  <c r="P3573" i="1"/>
  <c r="O3573" i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R3544" i="1"/>
  <c r="Q3544" i="1"/>
  <c r="P3544" i="1"/>
  <c r="O3544" i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R3519" i="1"/>
  <c r="Q3519" i="1"/>
  <c r="P3519" i="1"/>
  <c r="O3519" i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R3512" i="1"/>
  <c r="Q3512" i="1"/>
  <c r="P3512" i="1"/>
  <c r="O3512" i="1"/>
  <c r="Q3511" i="1"/>
  <c r="P3511" i="1"/>
  <c r="O3511" i="1"/>
  <c r="R3511" i="1" s="1"/>
  <c r="Q3510" i="1"/>
  <c r="P3510" i="1"/>
  <c r="O3510" i="1"/>
  <c r="R3510" i="1" s="1"/>
  <c r="R3509" i="1"/>
  <c r="Q3509" i="1"/>
  <c r="P3509" i="1"/>
  <c r="O3509" i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R3502" i="1"/>
  <c r="Q3502" i="1"/>
  <c r="P3502" i="1"/>
  <c r="O3502" i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R3495" i="1"/>
  <c r="Q3495" i="1"/>
  <c r="P3495" i="1"/>
  <c r="O3495" i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R3487" i="1"/>
  <c r="Q3487" i="1"/>
  <c r="P3487" i="1"/>
  <c r="O3487" i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R3480" i="1"/>
  <c r="Q3480" i="1"/>
  <c r="P3480" i="1"/>
  <c r="O3480" i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R3466" i="1"/>
  <c r="Q3466" i="1"/>
  <c r="P3466" i="1"/>
  <c r="O3466" i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R3404" i="1"/>
  <c r="Q3404" i="1"/>
  <c r="P3404" i="1"/>
  <c r="O3404" i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R3389" i="1"/>
  <c r="Q3389" i="1"/>
  <c r="P3389" i="1"/>
  <c r="O3389" i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R3379" i="1"/>
  <c r="Q3379" i="1"/>
  <c r="P3379" i="1"/>
  <c r="O3379" i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R3366" i="1"/>
  <c r="Q3366" i="1"/>
  <c r="P3366" i="1"/>
  <c r="O3366" i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R3354" i="1"/>
  <c r="Q3354" i="1"/>
  <c r="P3354" i="1"/>
  <c r="O3354" i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R3340" i="1"/>
  <c r="Q3340" i="1"/>
  <c r="P3340" i="1"/>
  <c r="O3340" i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R3325" i="1"/>
  <c r="Q3325" i="1"/>
  <c r="P3325" i="1"/>
  <c r="O3325" i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R3315" i="1"/>
  <c r="Q3315" i="1"/>
  <c r="P3315" i="1"/>
  <c r="O3315" i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R3302" i="1"/>
  <c r="Q3302" i="1"/>
  <c r="P3302" i="1"/>
  <c r="O3302" i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R3276" i="1"/>
  <c r="Q3276" i="1"/>
  <c r="P3276" i="1"/>
  <c r="O3276" i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R3261" i="1"/>
  <c r="Q3261" i="1"/>
  <c r="P3261" i="1"/>
  <c r="O3261" i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R3226" i="1"/>
  <c r="Q3226" i="1"/>
  <c r="P3226" i="1"/>
  <c r="O3226" i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R3212" i="1"/>
  <c r="Q3212" i="1"/>
  <c r="P3212" i="1"/>
  <c r="O3212" i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R3197" i="1"/>
  <c r="Q3197" i="1"/>
  <c r="P3197" i="1"/>
  <c r="O3197" i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R3187" i="1"/>
  <c r="Q3187" i="1"/>
  <c r="P3187" i="1"/>
  <c r="O3187" i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R3174" i="1"/>
  <c r="Q3174" i="1"/>
  <c r="P3174" i="1"/>
  <c r="O3174" i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R3162" i="1"/>
  <c r="Q3162" i="1"/>
  <c r="P3162" i="1"/>
  <c r="O3162" i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R3133" i="1"/>
  <c r="Q3133" i="1"/>
  <c r="P3133" i="1"/>
  <c r="O3133" i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R3123" i="1"/>
  <c r="Q3123" i="1"/>
  <c r="P3123" i="1"/>
  <c r="O3123" i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R3110" i="1"/>
  <c r="Q3110" i="1"/>
  <c r="P3110" i="1"/>
  <c r="O3110" i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R3076" i="1"/>
  <c r="Q3076" i="1"/>
  <c r="P3076" i="1"/>
  <c r="O3076" i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R3059" i="1"/>
  <c r="Q3059" i="1"/>
  <c r="P3059" i="1"/>
  <c r="O3059" i="1"/>
  <c r="Q3058" i="1"/>
  <c r="P3058" i="1"/>
  <c r="O3058" i="1"/>
  <c r="R3058" i="1" s="1"/>
  <c r="R3057" i="1"/>
  <c r="Q3057" i="1"/>
  <c r="P3057" i="1"/>
  <c r="O3057" i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R3050" i="1"/>
  <c r="Q3050" i="1"/>
  <c r="P3050" i="1"/>
  <c r="O3050" i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R3037" i="1"/>
  <c r="Q3037" i="1"/>
  <c r="P3037" i="1"/>
  <c r="O3037" i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R3019" i="1"/>
  <c r="Q3019" i="1"/>
  <c r="P3019" i="1"/>
  <c r="O3019" i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R2989" i="1"/>
  <c r="Q2989" i="1"/>
  <c r="P2989" i="1"/>
  <c r="O2989" i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R2974" i="1"/>
  <c r="Q2974" i="1"/>
  <c r="P2974" i="1"/>
  <c r="O2974" i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R2961" i="1"/>
  <c r="Q2961" i="1"/>
  <c r="P2961" i="1"/>
  <c r="O2961" i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R2956" i="1"/>
  <c r="Q2956" i="1"/>
  <c r="P2956" i="1"/>
  <c r="O2956" i="1"/>
  <c r="Q2955" i="1"/>
  <c r="P2955" i="1"/>
  <c r="O2955" i="1"/>
  <c r="R2955" i="1" s="1"/>
  <c r="R2954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R2900" i="1"/>
  <c r="Q2900" i="1"/>
  <c r="P2900" i="1"/>
  <c r="O2900" i="1"/>
  <c r="Q2899" i="1"/>
  <c r="P2899" i="1"/>
  <c r="O2899" i="1"/>
  <c r="R2899" i="1" s="1"/>
  <c r="R2898" i="1"/>
  <c r="Q2898" i="1"/>
  <c r="P2898" i="1"/>
  <c r="O2898" i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R2882" i="1"/>
  <c r="Q2882" i="1"/>
  <c r="P2882" i="1"/>
  <c r="O2882" i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R2841" i="1"/>
  <c r="Q2841" i="1"/>
  <c r="P2841" i="1"/>
  <c r="O2841" i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R2836" i="1"/>
  <c r="Q2836" i="1"/>
  <c r="P2836" i="1"/>
  <c r="O2836" i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R2811" i="1"/>
  <c r="Q2811" i="1"/>
  <c r="P2811" i="1"/>
  <c r="O2811" i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R2779" i="1"/>
  <c r="Q2779" i="1"/>
  <c r="P2779" i="1"/>
  <c r="O2779" i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R2713" i="1"/>
  <c r="Q2713" i="1"/>
  <c r="P2713" i="1"/>
  <c r="O2713" i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R2708" i="1"/>
  <c r="Q2708" i="1"/>
  <c r="P2708" i="1"/>
  <c r="O2708" i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R2681" i="1"/>
  <c r="Q2681" i="1"/>
  <c r="P2681" i="1"/>
  <c r="O2681" i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R2676" i="1"/>
  <c r="Q2676" i="1"/>
  <c r="P2676" i="1"/>
  <c r="O2676" i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R2585" i="1"/>
  <c r="Q2585" i="1"/>
  <c r="P2585" i="1"/>
  <c r="O2585" i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R2580" i="1"/>
  <c r="Q2580" i="1"/>
  <c r="P2580" i="1"/>
  <c r="O2580" i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R2555" i="1"/>
  <c r="Q2555" i="1"/>
  <c r="P2555" i="1"/>
  <c r="O2555" i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R2523" i="1"/>
  <c r="Q2523" i="1"/>
  <c r="P2523" i="1"/>
  <c r="O2523" i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R2366" i="1"/>
  <c r="Q2366" i="1"/>
  <c r="P2366" i="1"/>
  <c r="O2366" i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R2356" i="1"/>
  <c r="Q2356" i="1"/>
  <c r="P2356" i="1"/>
  <c r="O2356" i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R2299" i="1"/>
  <c r="Q2299" i="1"/>
  <c r="P2299" i="1"/>
  <c r="O2299" i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R2267" i="1"/>
  <c r="Q2267" i="1"/>
  <c r="P2267" i="1"/>
  <c r="O2267" i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R2238" i="1"/>
  <c r="Q2238" i="1"/>
  <c r="P2238" i="1"/>
  <c r="O2238" i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R2171" i="1"/>
  <c r="Q2171" i="1"/>
  <c r="P2171" i="1"/>
  <c r="O2171" i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R2110" i="1"/>
  <c r="Q2110" i="1"/>
  <c r="P2110" i="1"/>
  <c r="O2110" i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R2100" i="1"/>
  <c r="Q2100" i="1"/>
  <c r="P2100" i="1"/>
  <c r="O2100" i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R2078" i="1"/>
  <c r="Q2078" i="1"/>
  <c r="P2078" i="1"/>
  <c r="O2078" i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R2068" i="1"/>
  <c r="Q2068" i="1"/>
  <c r="P2068" i="1"/>
  <c r="O2068" i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R2043" i="1"/>
  <c r="Q2043" i="1"/>
  <c r="P2043" i="1"/>
  <c r="O2043" i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R2011" i="1"/>
  <c r="Q2011" i="1"/>
  <c r="P2011" i="1"/>
  <c r="O2011" i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R1982" i="1"/>
  <c r="Q1982" i="1"/>
  <c r="P1982" i="1"/>
  <c r="O1982" i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R1972" i="1"/>
  <c r="Q1972" i="1"/>
  <c r="P1972" i="1"/>
  <c r="O1972" i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R1915" i="1"/>
  <c r="Q1915" i="1"/>
  <c r="P1915" i="1"/>
  <c r="O1915" i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R1851" i="1"/>
  <c r="Q1851" i="1"/>
  <c r="P1851" i="1"/>
  <c r="O1851" i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R1846" i="1"/>
  <c r="Q1846" i="1"/>
  <c r="P1846" i="1"/>
  <c r="O1846" i="1"/>
  <c r="Q1845" i="1"/>
  <c r="P1845" i="1"/>
  <c r="O1845" i="1"/>
  <c r="R1845" i="1" s="1"/>
  <c r="R1844" i="1"/>
  <c r="Q1844" i="1"/>
  <c r="P1844" i="1"/>
  <c r="O1844" i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R1814" i="1"/>
  <c r="Q1814" i="1"/>
  <c r="P1814" i="1"/>
  <c r="O1814" i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R1785" i="1"/>
  <c r="Q1785" i="1"/>
  <c r="P1785" i="1"/>
  <c r="O1785" i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R1741" i="1"/>
  <c r="Q1741" i="1"/>
  <c r="P1741" i="1"/>
  <c r="O1741" i="1"/>
  <c r="Q1740" i="1"/>
  <c r="P1740" i="1"/>
  <c r="O1740" i="1"/>
  <c r="R1740" i="1" s="1"/>
  <c r="R1739" i="1"/>
  <c r="Q1739" i="1"/>
  <c r="P1739" i="1"/>
  <c r="O1739" i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R1734" i="1"/>
  <c r="Q1734" i="1"/>
  <c r="P1734" i="1"/>
  <c r="O1734" i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R1721" i="1"/>
  <c r="Q1721" i="1"/>
  <c r="P1721" i="1"/>
  <c r="O1721" i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R1678" i="1"/>
  <c r="Q1678" i="1"/>
  <c r="P1678" i="1"/>
  <c r="O1678" i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R1673" i="1"/>
  <c r="Q1673" i="1"/>
  <c r="P1673" i="1"/>
  <c r="O1673" i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R1592" i="1"/>
  <c r="Q1592" i="1"/>
  <c r="P1592" i="1"/>
  <c r="O1592" i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R1537" i="1"/>
  <c r="Q1537" i="1"/>
  <c r="P1537" i="1"/>
  <c r="O1537" i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R1530" i="1"/>
  <c r="Q1530" i="1"/>
  <c r="P1530" i="1"/>
  <c r="O1530" i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R1514" i="1"/>
  <c r="Q1514" i="1"/>
  <c r="P1514" i="1"/>
  <c r="O1514" i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R1488" i="1"/>
  <c r="Q1488" i="1"/>
  <c r="P1488" i="1"/>
  <c r="O1488" i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R1473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R1450" i="1"/>
  <c r="Q1450" i="1"/>
  <c r="P1450" i="1"/>
  <c r="O1450" i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R1440" i="1"/>
  <c r="Q1440" i="1"/>
  <c r="P1440" i="1"/>
  <c r="O1440" i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R1424" i="1"/>
  <c r="Q1424" i="1"/>
  <c r="P1424" i="1"/>
  <c r="O1424" i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R1409" i="1"/>
  <c r="Q1409" i="1"/>
  <c r="P1409" i="1"/>
  <c r="O1409" i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R1386" i="1"/>
  <c r="Q1386" i="1"/>
  <c r="P1386" i="1"/>
  <c r="O1386" i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R1376" i="1"/>
  <c r="Q1376" i="1"/>
  <c r="P1376" i="1"/>
  <c r="O1376" i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R1345" i="1"/>
  <c r="Q1345" i="1"/>
  <c r="P1345" i="1"/>
  <c r="O1345" i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R1322" i="1"/>
  <c r="Q1322" i="1"/>
  <c r="P1322" i="1"/>
  <c r="O1322" i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R1281" i="1"/>
  <c r="Q1281" i="1"/>
  <c r="P1281" i="1"/>
  <c r="O1281" i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R1258" i="1"/>
  <c r="Q1258" i="1"/>
  <c r="P1258" i="1"/>
  <c r="O1258" i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R1249" i="1"/>
  <c r="Q1249" i="1"/>
  <c r="P1249" i="1"/>
  <c r="O1249" i="1"/>
  <c r="R1248" i="1"/>
  <c r="Q1248" i="1"/>
  <c r="P1248" i="1"/>
  <c r="O1248" i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R1232" i="1"/>
  <c r="Q1232" i="1"/>
  <c r="P1232" i="1"/>
  <c r="O1232" i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R1168" i="1"/>
  <c r="Q1168" i="1"/>
  <c r="P1168" i="1"/>
  <c r="O1168" i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R993" i="1"/>
  <c r="Q993" i="1"/>
  <c r="P993" i="1"/>
  <c r="O993" i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R977" i="1"/>
  <c r="Q977" i="1"/>
  <c r="P977" i="1"/>
  <c r="O977" i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R967" i="1"/>
  <c r="Q967" i="1"/>
  <c r="P967" i="1"/>
  <c r="O967" i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R929" i="1"/>
  <c r="Q929" i="1"/>
  <c r="P929" i="1"/>
  <c r="O929" i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R912" i="1"/>
  <c r="Q912" i="1"/>
  <c r="P912" i="1"/>
  <c r="O912" i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R890" i="1"/>
  <c r="Q890" i="1"/>
  <c r="P890" i="1"/>
  <c r="O890" i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R874" i="1"/>
  <c r="Q874" i="1"/>
  <c r="P874" i="1"/>
  <c r="O874" i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R864" i="1"/>
  <c r="Q864" i="1"/>
  <c r="P864" i="1"/>
  <c r="O864" i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R826" i="1"/>
  <c r="Q826" i="1"/>
  <c r="P826" i="1"/>
  <c r="O826" i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R810" i="1"/>
  <c r="Q810" i="1"/>
  <c r="P810" i="1"/>
  <c r="O810" i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R800" i="1"/>
  <c r="Q800" i="1"/>
  <c r="P800" i="1"/>
  <c r="O800" i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R769" i="1"/>
  <c r="Q769" i="1"/>
  <c r="P769" i="1"/>
  <c r="O769" i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R746" i="1"/>
  <c r="Q746" i="1"/>
  <c r="P746" i="1"/>
  <c r="O746" i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R698" i="1"/>
  <c r="Q698" i="1"/>
  <c r="P698" i="1"/>
  <c r="O698" i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R677" i="1"/>
  <c r="Q677" i="1"/>
  <c r="P677" i="1"/>
  <c r="O677" i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R672" i="1"/>
  <c r="Q672" i="1"/>
  <c r="P672" i="1"/>
  <c r="O672" i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R641" i="1"/>
  <c r="Q641" i="1"/>
  <c r="P641" i="1"/>
  <c r="O641" i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R608" i="1"/>
  <c r="Q608" i="1"/>
  <c r="P608" i="1"/>
  <c r="O608" i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R577" i="1"/>
  <c r="Q577" i="1"/>
  <c r="P577" i="1"/>
  <c r="O577" i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R481" i="1"/>
  <c r="Q481" i="1"/>
  <c r="P481" i="1"/>
  <c r="O481" i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R453" i="1"/>
  <c r="Q453" i="1"/>
  <c r="P453" i="1"/>
  <c r="O453" i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R398" i="1"/>
  <c r="Q398" i="1"/>
  <c r="P398" i="1"/>
  <c r="O398" i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R286" i="1"/>
  <c r="Q286" i="1"/>
  <c r="P286" i="1"/>
  <c r="O286" i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R216" i="1"/>
  <c r="Q216" i="1"/>
  <c r="P216" i="1"/>
  <c r="O216" i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Q5" i="1"/>
  <c r="P5" i="1"/>
  <c r="O5" i="1"/>
  <c r="Q4" i="1"/>
  <c r="P4" i="1"/>
  <c r="O4" i="1"/>
  <c r="Q3" i="1"/>
  <c r="P3" i="1"/>
  <c r="O3" i="1"/>
  <c r="Q2" i="1"/>
  <c r="P2" i="1"/>
  <c r="O2" i="1"/>
  <c r="R2" i="1" s="1"/>
  <c r="G7" i="5" l="1"/>
  <c r="J7" i="5" s="1"/>
  <c r="G8" i="5"/>
  <c r="I8" i="5" s="1"/>
  <c r="G13" i="5"/>
  <c r="J13" i="5" s="1"/>
  <c r="G12" i="5"/>
  <c r="G11" i="5"/>
  <c r="J11" i="5" s="1"/>
  <c r="G3" i="5"/>
  <c r="I3" i="5" s="1"/>
  <c r="G4" i="5"/>
  <c r="I4" i="5" s="1"/>
  <c r="G10" i="5"/>
  <c r="H10" i="5" s="1"/>
  <c r="J12" i="5"/>
  <c r="I12" i="5"/>
  <c r="I9" i="5"/>
  <c r="H12" i="5"/>
  <c r="J9" i="5"/>
  <c r="H5" i="5"/>
  <c r="I5" i="5"/>
  <c r="G6" i="5"/>
  <c r="G2" i="5"/>
  <c r="I13" i="5" l="1"/>
  <c r="H13" i="5"/>
  <c r="H8" i="5"/>
  <c r="H11" i="5"/>
  <c r="H7" i="5"/>
  <c r="I7" i="5"/>
  <c r="J3" i="5"/>
  <c r="I11" i="5"/>
  <c r="H3" i="5"/>
  <c r="J4" i="5"/>
  <c r="J8" i="5"/>
  <c r="H4" i="5"/>
  <c r="J10" i="5"/>
  <c r="I10" i="5"/>
  <c r="I6" i="5"/>
  <c r="J6" i="5"/>
  <c r="H6" i="5"/>
  <c r="J2" i="5"/>
  <c r="I2" i="5"/>
  <c r="H2" i="5"/>
</calcChain>
</file>

<file path=xl/sharedStrings.xml><?xml version="1.0" encoding="utf-8"?>
<sst xmlns="http://schemas.openxmlformats.org/spreadsheetml/2006/main" count="24749" uniqueCount="8350">
  <si>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</si>
  <si>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</si>
  <si>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</si>
  <si>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</si>
  <si>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</si>
  <si>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</si>
  <si>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</si>
  <si>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</si>
  <si>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</si>
  <si>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</si>
  <si>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</si>
  <si>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</si>
  <si>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</si>
  <si>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</si>
  <si>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</si>
  <si>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</si>
  <si>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</si>
  <si>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</si>
  <si>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</si>
  <si>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</si>
  <si>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</si>
  <si>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</si>
  <si>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</si>
  <si>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</si>
  <si>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</si>
  <si>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</si>
  <si>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</si>
  <si>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</si>
  <si>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</si>
  <si>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</si>
  <si>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</si>
  <si>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</si>
  <si>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</si>
  <si>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</si>
  <si>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</si>
  <si>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</si>
  <si>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</si>
  <si>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</si>
  <si>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</si>
  <si>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</si>
  <si>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</si>
  <si>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</si>
  <si>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</si>
  <si>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</si>
  <si>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</si>
  <si>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</si>
  <si>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</si>
  <si>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</si>
  <si>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</si>
  <si>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</si>
  <si>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</si>
  <si>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</si>
  <si>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</si>
  <si>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</si>
  <si>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</si>
  <si>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</si>
  <si>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</si>
  <si>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</si>
  <si>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</si>
  <si>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</si>
  <si>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</si>
  <si>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</si>
  <si>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</si>
  <si>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</si>
  <si>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</si>
  <si>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</si>
  <si>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</si>
  <si>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</si>
  <si>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</si>
  <si>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</si>
  <si>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</si>
  <si>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</si>
  <si>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</si>
  <si>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</si>
  <si>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</si>
  <si>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</si>
  <si>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</si>
  <si>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</si>
  <si>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</si>
  <si>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</si>
  <si>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</si>
  <si>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</si>
  <si>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</si>
  <si>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</si>
  <si>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</si>
  <si>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</si>
  <si>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</si>
  <si>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</si>
  <si>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</si>
  <si>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</si>
  <si>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</si>
  <si>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</si>
  <si>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</si>
  <si>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</si>
  <si>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</si>
  <si>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</si>
  <si>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</si>
  <si>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</si>
  <si>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</si>
  <si>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</si>
  <si>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</si>
  <si>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</si>
  <si>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</si>
  <si>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</si>
  <si>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</si>
  <si>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</si>
  <si>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</si>
  <si>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</si>
  <si>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</si>
  <si>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</si>
  <si>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</si>
  <si>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</si>
  <si>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</si>
  <si>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</si>
  <si>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</si>
  <si>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</si>
  <si>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</si>
  <si>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</si>
  <si>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</si>
  <si>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</si>
  <si>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</si>
  <si>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</si>
  <si>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</si>
  <si>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</si>
  <si>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</si>
  <si>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</si>
  <si>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</si>
  <si>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</si>
  <si>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</si>
  <si>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</si>
  <si>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</si>
  <si>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</si>
  <si>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</si>
  <si>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</si>
  <si>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</si>
  <si>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</si>
  <si>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</si>
  <si>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</si>
  <si>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</si>
  <si>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</si>
  <si>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</si>
  <si>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</si>
  <si>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</si>
  <si>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</si>
  <si>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</si>
  <si>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</si>
  <si>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</si>
  <si>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</si>
  <si>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</si>
  <si>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</si>
  <si>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</si>
  <si>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</si>
  <si>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</si>
  <si>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</si>
  <si>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</si>
  <si>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</si>
  <si>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</si>
  <si>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</si>
  <si>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</si>
  <si>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</si>
  <si>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</si>
  <si>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</si>
  <si>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</si>
  <si>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</si>
  <si>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</si>
  <si>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</si>
  <si>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</si>
  <si>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</si>
  <si>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</si>
  <si>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</si>
  <si>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</si>
  <si>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</si>
  <si>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</si>
  <si>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</si>
  <si>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</si>
  <si>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</si>
  <si>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</si>
  <si>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</si>
  <si>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</si>
  <si>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</si>
  <si>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</si>
  <si>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</si>
  <si>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</si>
  <si>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</si>
  <si>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</si>
  <si>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</si>
  <si>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</si>
  <si>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</si>
  <si>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</si>
  <si>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</si>
  <si>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</si>
  <si>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</si>
  <si>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</si>
  <si>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</si>
  <si>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</si>
  <si>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</si>
  <si>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</si>
  <si>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</si>
  <si>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</si>
  <si>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</si>
  <si>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</si>
  <si>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</si>
  <si>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</si>
  <si>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</si>
  <si>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</si>
  <si>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</si>
  <si>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</si>
  <si>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</si>
  <si>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</si>
  <si>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</si>
  <si>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</si>
  <si>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</si>
  <si>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</si>
  <si>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</si>
  <si>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</si>
  <si>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</si>
  <si>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</si>
  <si>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</si>
  <si>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</si>
  <si>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</si>
  <si>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</si>
  <si>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</si>
  <si>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</si>
  <si>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</si>
  <si>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</si>
  <si>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</si>
  <si>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</si>
  <si>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</si>
  <si>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</si>
  <si>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</si>
  <si>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</si>
  <si>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</si>
  <si>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</si>
  <si>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</si>
  <si>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</si>
  <si>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</si>
  <si>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</si>
  <si>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</si>
  <si>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</si>
  <si>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</si>
  <si>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</si>
  <si>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</si>
  <si>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</si>
  <si>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</si>
  <si>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</si>
  <si>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</si>
  <si>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</si>
  <si>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</si>
  <si>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</si>
  <si>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</si>
  <si>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</si>
  <si>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</si>
  <si>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</si>
  <si>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</si>
  <si>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</si>
  <si>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</si>
  <si>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</si>
  <si>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</si>
  <si>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</si>
  <si>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</si>
  <si>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</si>
  <si>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</si>
  <si>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</si>
  <si>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</si>
  <si>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</si>
  <si>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</si>
  <si>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</si>
  <si>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</si>
  <si>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</si>
  <si>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</si>
  <si>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</si>
  <si>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</si>
  <si>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</si>
  <si>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</si>
  <si>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</si>
  <si>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</si>
  <si>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</si>
  <si>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</si>
  <si>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</si>
  <si>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</si>
  <si>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</si>
  <si>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</si>
  <si>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</si>
  <si>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</si>
  <si>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</si>
  <si>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</si>
  <si>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</si>
  <si>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</si>
  <si>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</si>
  <si>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</si>
  <si>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</si>
  <si>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</si>
  <si>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</si>
  <si>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</si>
  <si>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</si>
  <si>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</si>
  <si>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</si>
  <si>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</si>
  <si>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</si>
  <si>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</si>
  <si>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</si>
  <si>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</si>
  <si>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</si>
  <si>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</si>
  <si>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</si>
  <si>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</si>
  <si>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</si>
  <si>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</si>
  <si>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</si>
  <si>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</si>
  <si>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</si>
  <si>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</si>
  <si>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</si>
  <si>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</si>
  <si>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</si>
  <si>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</si>
  <si>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</si>
  <si>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</si>
  <si>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</si>
  <si>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</si>
  <si>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</si>
  <si>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</si>
  <si>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</si>
  <si>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</si>
  <si>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</si>
  <si>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</si>
  <si>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</si>
  <si>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</si>
  <si>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</si>
  <si>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</si>
  <si>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</si>
  <si>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</si>
  <si>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</si>
  <si>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</si>
  <si>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</si>
  <si>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</si>
  <si>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</si>
  <si>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</si>
  <si>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</si>
  <si>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</si>
  <si>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</si>
  <si>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</si>
  <si>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</si>
  <si>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</si>
  <si>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</si>
  <si>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</si>
  <si>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</si>
  <si>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</si>
  <si>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</si>
  <si>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</si>
  <si>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</si>
  <si>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</si>
  <si>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</si>
  <si>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</si>
  <si>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</si>
  <si>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</si>
  <si>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</si>
  <si>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</si>
  <si>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</si>
  <si>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</si>
  <si>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</si>
  <si>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</si>
  <si>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</si>
  <si>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</si>
  <si>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</si>
  <si>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</si>
  <si>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</si>
  <si>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</si>
  <si>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</si>
  <si>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</si>
  <si>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</si>
  <si>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</si>
  <si>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</si>
  <si>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</si>
  <si>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</si>
  <si>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</si>
  <si>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</si>
  <si>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</si>
  <si>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</si>
  <si>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</si>
  <si>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</si>
  <si>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</si>
  <si>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</si>
  <si>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</si>
  <si>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</si>
  <si>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</si>
  <si>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</si>
  <si>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</si>
  <si>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</si>
  <si>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</si>
  <si>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</si>
  <si>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</si>
  <si>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</si>
  <si>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</si>
  <si>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</si>
  <si>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</si>
  <si>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</si>
  <si>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</si>
  <si>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</si>
  <si>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</si>
  <si>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</si>
  <si>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</si>
  <si>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</si>
  <si>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</si>
  <si>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</si>
  <si>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</si>
  <si>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</si>
  <si>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</si>
  <si>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</si>
  <si>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</si>
  <si>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</si>
  <si>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</si>
  <si>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</si>
  <si>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</si>
  <si>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</si>
  <si>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</si>
  <si>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</si>
  <si>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</si>
  <si>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</si>
  <si>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</si>
  <si>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</si>
  <si>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</si>
  <si>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</si>
  <si>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</si>
  <si>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</si>
  <si>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</si>
  <si>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</si>
  <si>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</si>
  <si>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</si>
  <si>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</si>
  <si>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</si>
  <si>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</si>
  <si>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</si>
  <si>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</si>
  <si>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</si>
  <si>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</si>
  <si>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</si>
  <si>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</si>
  <si>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</si>
  <si>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</si>
  <si>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</si>
  <si>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</si>
  <si>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</si>
  <si>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</si>
  <si>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</si>
  <si>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</si>
  <si>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</si>
  <si>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</si>
  <si>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</si>
  <si>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</si>
  <si>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</si>
  <si>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</si>
  <si>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</si>
  <si>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</si>
  <si>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</si>
  <si>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</si>
  <si>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</si>
  <si>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</si>
  <si>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</si>
  <si>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</si>
  <si>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</si>
  <si>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</si>
  <si>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</si>
  <si>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</si>
  <si>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</si>
  <si>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</si>
  <si>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</si>
  <si>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</si>
  <si>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</si>
  <si>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</si>
  <si>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</si>
  <si>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</si>
  <si>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</si>
  <si>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</si>
  <si>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</si>
  <si>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</si>
  <si>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</si>
  <si>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</si>
  <si>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</si>
  <si>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</si>
  <si>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</si>
  <si>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</si>
  <si>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</si>
  <si>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</si>
  <si>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</si>
  <si>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</si>
  <si>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</si>
  <si>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</si>
  <si>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</si>
  <si>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</si>
  <si>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</si>
  <si>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</si>
  <si>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</si>
  <si>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</si>
  <si>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</si>
  <si>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</si>
  <si>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</si>
  <si>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</si>
  <si>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</si>
  <si>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</si>
  <si>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</si>
  <si>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</si>
  <si>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</si>
  <si>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</si>
  <si>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</si>
  <si>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</si>
  <si>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</si>
  <si>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</si>
  <si>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</si>
  <si>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</si>
  <si>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</si>
  <si>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</si>
  <si>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</si>
  <si>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</si>
  <si>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</si>
  <si>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</si>
  <si>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</si>
  <si>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</si>
  <si>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</si>
  <si>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</si>
  <si>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</si>
  <si>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</si>
  <si>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</si>
  <si>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</si>
  <si>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</si>
  <si>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</si>
  <si>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</si>
  <si>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</si>
  <si>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</si>
  <si>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</si>
  <si>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</si>
  <si>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</si>
  <si>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</si>
  <si>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</si>
  <si>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</si>
  <si>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</si>
  <si>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</si>
  <si>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</si>
  <si>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</si>
  <si>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</si>
  <si>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</si>
  <si>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</si>
  <si>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</si>
  <si>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</si>
  <si>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</si>
  <si>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</si>
  <si>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</si>
  <si>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</si>
  <si>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</si>
  <si>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</si>
  <si>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</si>
  <si>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</si>
  <si>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</si>
  <si>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</si>
  <si>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</si>
  <si>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</si>
  <si>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</si>
  <si>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</si>
  <si>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</si>
  <si>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</si>
  <si>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</si>
  <si>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</si>
  <si>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</si>
  <si>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</si>
  <si>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</si>
  <si>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</si>
  <si>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</si>
  <si>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</si>
  <si>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</si>
  <si>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</si>
  <si>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</si>
  <si>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</si>
  <si>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</si>
  <si>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</si>
  <si>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</si>
  <si>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</si>
  <si>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</si>
  <si>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</si>
  <si>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</si>
  <si>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</si>
  <si>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</si>
  <si>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</si>
  <si>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</si>
  <si>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</si>
  <si>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</si>
  <si>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</si>
  <si>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</si>
  <si>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</si>
  <si>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</si>
  <si>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</si>
  <si>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</si>
  <si>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</si>
  <si>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</si>
  <si>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</si>
  <si>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</si>
  <si>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</si>
  <si>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</si>
  <si>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</si>
  <si>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</si>
  <si>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</si>
  <si>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</si>
  <si>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</si>
  <si>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</si>
  <si>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</si>
  <si>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</si>
  <si>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</si>
  <si>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</si>
  <si>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</si>
  <si>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</si>
  <si>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</si>
  <si>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</si>
  <si>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</si>
  <si>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</si>
  <si>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</si>
  <si>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</si>
  <si>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</si>
  <si>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</si>
  <si>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</si>
  <si>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</si>
  <si>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</si>
  <si>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</si>
  <si>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</si>
  <si>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</si>
  <si>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</si>
  <si>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</si>
  <si>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</si>
  <si>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</si>
  <si>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</si>
  <si>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</si>
  <si>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</si>
  <si>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</si>
  <si>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</si>
  <si>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</si>
  <si>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</si>
  <si>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</si>
  <si>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</si>
  <si>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</si>
  <si>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</si>
  <si>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</si>
  <si>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</si>
  <si>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</si>
  <si>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</si>
  <si>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</si>
  <si>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</si>
  <si>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</si>
  <si>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</si>
  <si>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</si>
  <si>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</si>
  <si>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</si>
  <si>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</si>
  <si>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</si>
  <si>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</si>
  <si>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</si>
  <si>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</si>
  <si>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</si>
  <si>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</si>
  <si>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</si>
  <si>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</si>
  <si>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</si>
  <si>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</si>
  <si>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</si>
  <si>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</si>
  <si>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</si>
  <si>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</si>
  <si>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</si>
  <si>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</si>
  <si>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</si>
  <si>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</si>
  <si>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</si>
  <si>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</si>
  <si>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</si>
  <si>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</si>
  <si>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</si>
  <si>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</si>
  <si>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</si>
  <si>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</si>
  <si>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</si>
  <si>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</si>
  <si>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</si>
  <si>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</si>
  <si>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</si>
  <si>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</si>
  <si>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</si>
  <si>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</si>
  <si>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</si>
  <si>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</si>
  <si>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</si>
  <si>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</si>
  <si>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</si>
  <si>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</si>
  <si>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</si>
  <si>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</si>
  <si>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</si>
  <si>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</si>
  <si>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</si>
  <si>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</si>
  <si>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</si>
  <si>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</si>
  <si>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</si>
  <si>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</si>
  <si>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</si>
  <si>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</si>
  <si>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</si>
  <si>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</si>
  <si>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</si>
  <si>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</si>
  <si>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</si>
  <si>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</si>
  <si>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</si>
  <si>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</si>
  <si>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</si>
  <si>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</si>
  <si>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</si>
  <si>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</si>
  <si>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</si>
  <si>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</si>
  <si>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</si>
  <si>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</si>
  <si>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</si>
  <si>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</si>
  <si>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</si>
  <si>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</si>
  <si>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</si>
  <si>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</si>
  <si>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</si>
  <si>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</si>
  <si>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</si>
  <si>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</si>
  <si>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</si>
  <si>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</si>
  <si>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</si>
  <si>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</si>
  <si>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</si>
  <si>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</si>
  <si>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</si>
  <si>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</si>
  <si>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</si>
  <si>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</si>
  <si>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</si>
  <si>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</si>
  <si>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</si>
  <si>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</si>
  <si>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</si>
  <si>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</si>
  <si>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</si>
  <si>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</si>
  <si>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</si>
  <si>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</si>
  <si>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</si>
  <si>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</si>
  <si>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</si>
  <si>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</si>
  <si>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</si>
  <si>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</si>
  <si>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</si>
  <si>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</si>
  <si>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</si>
  <si>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</si>
  <si>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</si>
  <si>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</si>
  <si>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</si>
  <si>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</si>
  <si>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</si>
  <si>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</si>
  <si>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</si>
  <si>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</si>
  <si>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</si>
  <si>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</si>
  <si>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</si>
  <si>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</si>
  <si>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</si>
  <si>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</si>
  <si>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</si>
  <si>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</si>
  <si>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</si>
  <si>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</si>
  <si>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</si>
  <si>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</si>
  <si>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</si>
  <si>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</si>
  <si>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</si>
  <si>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</si>
  <si>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</si>
  <si>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</si>
  <si>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</si>
  <si>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</si>
  <si>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</si>
  <si>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</si>
  <si>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</si>
  <si>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</si>
  <si>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</si>
  <si>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</si>
  <si>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</si>
  <si>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</si>
  <si>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</si>
  <si>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</si>
  <si>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</si>
  <si>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</si>
  <si>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</si>
  <si>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</si>
  <si>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</si>
  <si>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</si>
  <si>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</si>
  <si>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</si>
  <si>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</si>
  <si>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</si>
  <si>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</si>
  <si>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</si>
  <si>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</si>
  <si>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</si>
  <si>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</si>
  <si>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</si>
  <si>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</si>
  <si>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</si>
  <si>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</si>
  <si>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</si>
  <si>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</si>
  <si>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</si>
  <si>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</si>
  <si>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</si>
  <si>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</si>
  <si>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</si>
  <si>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</si>
  <si>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</si>
  <si>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</si>
  <si>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</si>
  <si>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</si>
  <si>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</si>
  <si>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</si>
  <si>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</si>
  <si>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</si>
  <si>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</si>
  <si>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</si>
  <si>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</si>
  <si>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</si>
  <si>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</si>
  <si>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</si>
  <si>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</si>
  <si>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</si>
  <si>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</si>
  <si>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</si>
  <si>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</si>
  <si>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</si>
  <si>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</si>
  <si>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</si>
  <si>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</si>
  <si>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</si>
  <si>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</si>
  <si>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</si>
  <si>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</si>
  <si>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</si>
  <si>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</si>
  <si>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</si>
  <si>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</si>
  <si>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</si>
  <si>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</si>
  <si>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</si>
  <si>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</si>
  <si>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</si>
  <si>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</si>
  <si>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</si>
  <si>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</si>
  <si>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</si>
  <si>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</si>
  <si>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</si>
  <si>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</si>
  <si>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</si>
  <si>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</si>
  <si>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</si>
  <si>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</si>
  <si>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</si>
  <si>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</si>
  <si>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</si>
  <si>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</si>
  <si>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</si>
  <si>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</si>
  <si>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</si>
  <si>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</si>
  <si>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</si>
  <si>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</si>
  <si>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</si>
  <si>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</si>
  <si>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</si>
  <si>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</si>
  <si>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</si>
  <si>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</si>
  <si>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</si>
  <si>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</si>
  <si>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</si>
  <si>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</si>
  <si>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</si>
  <si>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</si>
  <si>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</si>
  <si>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</si>
  <si>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</si>
  <si>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</si>
  <si>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</si>
  <si>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</si>
  <si>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</si>
  <si>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</si>
  <si>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</si>
  <si>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</si>
  <si>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</si>
  <si>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</si>
  <si>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</si>
  <si>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</si>
  <si>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</si>
  <si>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</si>
  <si>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</si>
  <si>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</si>
  <si>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</si>
  <si>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</si>
  <si>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</si>
  <si>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</si>
  <si>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</si>
  <si>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</si>
  <si>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</si>
  <si>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</si>
  <si>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</si>
  <si>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</si>
  <si>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</si>
  <si>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</si>
  <si>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</si>
  <si>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</si>
  <si>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</si>
  <si>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</si>
  <si>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</si>
  <si>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</si>
  <si>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</si>
  <si>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</si>
  <si>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</si>
  <si>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</si>
  <si>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</si>
  <si>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</si>
  <si>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</si>
  <si>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</si>
  <si>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</si>
  <si>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</si>
  <si>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</si>
  <si>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</si>
  <si>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</si>
  <si>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</si>
  <si>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</si>
  <si>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</si>
  <si>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</si>
  <si>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</si>
  <si>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</si>
  <si>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</si>
  <si>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</si>
  <si>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</si>
  <si>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</si>
  <si>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</si>
  <si>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</si>
  <si>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</si>
  <si>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</si>
  <si>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</si>
  <si>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</si>
  <si>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</si>
  <si>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</si>
  <si>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</si>
  <si>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</si>
  <si>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</si>
  <si>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</si>
  <si>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</si>
  <si>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</si>
  <si>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</si>
  <si>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</si>
  <si>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</si>
  <si>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</si>
  <si>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</si>
  <si>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</si>
  <si>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</si>
  <si>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</si>
  <si>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</si>
  <si>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</si>
  <si>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</si>
  <si>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</si>
  <si>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</si>
  <si>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</si>
  <si>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</si>
  <si>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</si>
  <si>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</si>
  <si>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</si>
  <si>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</si>
  <si>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</si>
  <si>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</si>
  <si>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</si>
  <si>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</si>
  <si>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</si>
  <si>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</si>
  <si>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</si>
  <si>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</si>
  <si>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</si>
  <si>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</si>
  <si>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</si>
  <si>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</si>
  <si>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</si>
  <si>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</si>
  <si>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</si>
  <si>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</si>
  <si>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</si>
  <si>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</si>
  <si>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</si>
  <si>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</si>
  <si>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</si>
  <si>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</si>
  <si>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</si>
  <si>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</si>
  <si>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</si>
  <si>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</si>
  <si>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</si>
  <si>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</si>
  <si>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</si>
  <si>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</si>
  <si>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</si>
  <si>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</si>
  <si>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</si>
  <si>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</si>
  <si>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</si>
  <si>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</si>
  <si>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</si>
  <si>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</si>
  <si>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</si>
  <si>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</si>
  <si>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</si>
  <si>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</si>
  <si>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</si>
  <si>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</si>
  <si>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</si>
  <si>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</si>
  <si>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</si>
  <si>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</si>
  <si>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</si>
  <si>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</si>
  <si>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</si>
  <si>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</si>
  <si>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</si>
  <si>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</si>
  <si>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</si>
  <si>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</si>
  <si>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</si>
  <si>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</si>
  <si>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</si>
  <si>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</si>
  <si>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</si>
  <si>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</si>
  <si>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</si>
  <si>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</si>
  <si>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</si>
  <si>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</si>
  <si>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</si>
  <si>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</si>
  <si>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</si>
  <si>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</si>
  <si>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</si>
  <si>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</si>
  <si>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</si>
  <si>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</si>
  <si>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</si>
  <si>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</si>
  <si>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</si>
  <si>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</si>
  <si>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</si>
  <si>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</si>
  <si>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</si>
  <si>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</si>
  <si>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</si>
  <si>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</si>
  <si>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</si>
  <si>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</si>
  <si>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</si>
  <si>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</si>
  <si>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</si>
  <si>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</si>
  <si>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</si>
  <si>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</si>
  <si>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</si>
  <si>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</si>
  <si>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</si>
  <si>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</si>
  <si>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</si>
  <si>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</si>
  <si>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</si>
  <si>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</si>
  <si>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</si>
  <si>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</si>
  <si>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</si>
  <si>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</si>
  <si>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</si>
  <si>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</si>
  <si>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</si>
  <si>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</si>
  <si>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</si>
  <si>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</si>
  <si>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</si>
  <si>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</si>
  <si>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</si>
  <si>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</si>
  <si>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</si>
  <si>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</si>
  <si>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</si>
  <si>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</si>
  <si>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</si>
  <si>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</si>
  <si>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</si>
  <si>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</si>
  <si>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</si>
  <si>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</si>
  <si>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</si>
  <si>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</si>
  <si>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</si>
  <si>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</si>
  <si>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</si>
  <si>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</si>
  <si>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</si>
  <si>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</si>
  <si>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</si>
  <si>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</si>
  <si>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</si>
  <si>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</si>
  <si>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</si>
  <si>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</si>
  <si>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</si>
  <si>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</si>
  <si>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</si>
  <si>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</si>
  <si>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</si>
  <si>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</si>
  <si>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</si>
  <si>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</si>
  <si>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</si>
  <si>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</si>
  <si>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</si>
  <si>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</si>
  <si>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</si>
  <si>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</si>
  <si>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</si>
  <si>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</si>
  <si>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</si>
  <si>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</si>
  <si>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</si>
  <si>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</si>
  <si>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</si>
  <si>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</si>
  <si>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</si>
  <si>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</si>
  <si>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</si>
  <si>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</si>
  <si>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</si>
  <si>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</si>
  <si>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</si>
  <si>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</si>
  <si>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</si>
  <si>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</si>
  <si>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</si>
  <si>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</si>
  <si>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</si>
  <si>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</si>
  <si>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</si>
  <si>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</si>
  <si>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</si>
  <si>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</si>
  <si>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</si>
  <si>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</si>
  <si>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</si>
  <si>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</si>
  <si>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</si>
  <si>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</si>
  <si>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</si>
  <si>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</si>
  <si>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</si>
  <si>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</si>
  <si>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</si>
  <si>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</si>
  <si>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</si>
  <si>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</si>
  <si>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</si>
  <si>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</si>
  <si>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</si>
  <si>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</si>
  <si>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</si>
  <si>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</si>
  <si>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</si>
  <si>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</si>
  <si>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</si>
  <si>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</si>
  <si>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</si>
  <si>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</si>
  <si>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</si>
  <si>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</si>
  <si>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</si>
  <si>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</si>
  <si>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</si>
  <si>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</si>
  <si>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</si>
  <si>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</si>
  <si>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</si>
  <si>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</si>
  <si>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</si>
  <si>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</si>
  <si>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</si>
  <si>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</si>
  <si>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</si>
  <si>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</si>
  <si>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</si>
  <si>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</si>
  <si>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</si>
  <si>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</si>
  <si>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</si>
  <si>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</si>
  <si>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</si>
  <si>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</si>
  <si>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</si>
  <si>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</si>
  <si>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</si>
  <si>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</si>
  <si>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</si>
  <si>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</si>
  <si>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</si>
  <si>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</si>
  <si>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</si>
  <si>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</si>
  <si>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</si>
  <si>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</si>
  <si>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</si>
  <si>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</si>
  <si>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</si>
  <si>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</si>
  <si>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</si>
  <si>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</si>
  <si>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</si>
  <si>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</si>
  <si>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</si>
  <si>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</si>
  <si>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</si>
  <si>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</si>
  <si>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</si>
  <si>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</si>
  <si>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</si>
  <si>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</si>
  <si>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</si>
  <si>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</si>
  <si>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</si>
  <si>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</si>
  <si>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</si>
  <si>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</si>
  <si>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</si>
  <si>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</si>
  <si>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</si>
  <si>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</si>
  <si>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</si>
  <si>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</si>
  <si>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</si>
  <si>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</si>
  <si>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</si>
  <si>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</si>
  <si>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</si>
  <si>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</si>
  <si>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</si>
  <si>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</si>
  <si>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</si>
  <si>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</si>
  <si>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</si>
  <si>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</si>
  <si>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</si>
  <si>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</si>
  <si>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</si>
  <si>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</si>
  <si>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</si>
  <si>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</si>
  <si>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</si>
  <si>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</si>
  <si>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</si>
  <si>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</si>
  <si>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</si>
  <si>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</si>
  <si>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</si>
  <si>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</si>
  <si>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</si>
  <si>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</si>
  <si>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</si>
  <si>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</si>
  <si>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</si>
  <si>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</si>
  <si>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</si>
  <si>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</si>
  <si>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</si>
  <si>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</si>
  <si>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</si>
  <si>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</si>
  <si>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</si>
  <si>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</si>
  <si>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</si>
  <si>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</si>
  <si>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</si>
  <si>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</si>
  <si>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</si>
  <si>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</si>
  <si>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</si>
  <si>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</si>
  <si>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</si>
  <si>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</si>
  <si>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</si>
  <si>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</si>
  <si>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</si>
  <si>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</si>
  <si>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</si>
  <si>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</si>
  <si>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</si>
  <si>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</si>
  <si>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</si>
  <si>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</si>
  <si>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</si>
  <si>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</si>
  <si>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</si>
  <si>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</si>
  <si>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</si>
  <si>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</si>
  <si>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</si>
  <si>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</si>
  <si>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</si>
  <si>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</si>
  <si>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</si>
  <si>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</si>
  <si>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</si>
  <si>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</si>
  <si>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</si>
  <si>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</si>
  <si>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</si>
  <si>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</si>
  <si>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</si>
  <si>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</si>
  <si>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</si>
  <si>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</si>
  <si>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</si>
  <si>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</si>
  <si>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</si>
  <si>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</si>
  <si>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</si>
  <si>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</si>
  <si>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</si>
  <si>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</si>
  <si>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</si>
  <si>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</si>
  <si>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</si>
  <si>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</si>
  <si>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</si>
  <si>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</si>
  <si>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</si>
  <si>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</si>
  <si>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</si>
  <si>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</si>
  <si>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</si>
  <si>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</si>
  <si>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</si>
  <si>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</si>
  <si>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</si>
  <si>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</si>
  <si>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</si>
  <si>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</si>
  <si>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</si>
  <si>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</si>
  <si>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</si>
  <si>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</si>
  <si>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</si>
  <si>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</si>
  <si>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</si>
  <si>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</si>
  <si>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</si>
  <si>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</si>
  <si>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</si>
  <si>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</si>
  <si>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</si>
  <si>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</si>
  <si>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</si>
  <si>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</si>
  <si>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</si>
  <si>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</si>
  <si>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</si>
  <si>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</si>
  <si>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</si>
  <si>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</si>
  <si>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</si>
  <si>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</si>
  <si>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</si>
  <si>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</si>
  <si>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</si>
  <si>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</si>
  <si>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</si>
  <si>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</si>
  <si>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</si>
  <si>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</si>
  <si>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</si>
  <si>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</si>
  <si>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</si>
  <si>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</si>
  <si>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</si>
  <si>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</si>
  <si>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</si>
  <si>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</si>
  <si>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</si>
  <si>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</si>
  <si>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</si>
  <si>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</si>
  <si>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</si>
  <si>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</si>
  <si>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</si>
  <si>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</si>
  <si>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</si>
  <si>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</si>
  <si>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</si>
  <si>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</si>
  <si>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</si>
  <si>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</si>
  <si>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</si>
  <si>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</si>
  <si>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</si>
  <si>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</si>
  <si>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</si>
  <si>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</si>
  <si>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</si>
  <si>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</si>
  <si>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</si>
  <si>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</si>
  <si>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</si>
  <si>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</si>
  <si>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</si>
  <si>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</si>
  <si>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</si>
  <si>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</si>
  <si>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</si>
  <si>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</si>
  <si>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</si>
  <si>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</si>
  <si>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</si>
  <si>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</si>
  <si>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</si>
  <si>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</si>
  <si>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</si>
  <si>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</si>
  <si>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</si>
  <si>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</si>
  <si>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</si>
  <si>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</si>
  <si>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</si>
  <si>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</si>
  <si>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</si>
  <si>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</si>
  <si>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</si>
  <si>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</si>
  <si>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</si>
  <si>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</si>
  <si>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</si>
  <si>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</si>
  <si>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</si>
  <si>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</si>
  <si>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</si>
  <si>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</si>
  <si>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</si>
  <si>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</si>
  <si>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</si>
  <si>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</si>
  <si>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</si>
  <si>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</si>
  <si>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</si>
  <si>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</si>
  <si>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</si>
  <si>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</si>
  <si>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</si>
  <si>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</si>
  <si>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</si>
  <si>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</si>
  <si>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</si>
  <si>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</si>
  <si>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</si>
  <si>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</si>
  <si>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</si>
  <si>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</si>
  <si>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</si>
  <si>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</si>
  <si>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</si>
  <si>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</si>
  <si>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</si>
  <si>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</si>
  <si>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</si>
  <si>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</si>
  <si>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</si>
  <si>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</si>
  <si>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</si>
  <si>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</si>
  <si>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</si>
  <si>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</si>
  <si>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</si>
  <si>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</si>
  <si>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</si>
  <si>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</si>
  <si>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</si>
  <si>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</si>
  <si>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</si>
  <si>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</si>
  <si>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</si>
  <si>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</si>
  <si>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</si>
  <si>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</si>
  <si>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</si>
  <si>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</si>
  <si>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</si>
  <si>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</si>
  <si>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</si>
  <si>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</si>
  <si>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</si>
  <si>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</si>
  <si>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</si>
  <si>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</si>
  <si>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</si>
  <si>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</si>
  <si>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</si>
  <si>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</si>
  <si>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</si>
  <si>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</si>
  <si>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</si>
  <si>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</si>
  <si>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</si>
  <si>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</si>
  <si>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</si>
  <si>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</si>
  <si>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</si>
  <si>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</si>
  <si>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</si>
  <si>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</si>
  <si>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</si>
  <si>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</si>
  <si>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</si>
  <si>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</si>
  <si>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</si>
  <si>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</si>
  <si>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</si>
  <si>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</si>
  <si>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</si>
  <si>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</si>
  <si>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</si>
  <si>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</si>
  <si>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</si>
  <si>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</si>
  <si>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</si>
  <si>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</si>
  <si>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</si>
  <si>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</si>
  <si>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</si>
  <si>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</si>
  <si>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</si>
  <si>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</si>
  <si>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</si>
  <si>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</si>
  <si>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</si>
  <si>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</si>
  <si>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</si>
  <si>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</si>
  <si>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</si>
  <si>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</si>
  <si>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</si>
  <si>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</si>
  <si>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</si>
  <si>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</si>
  <si>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</si>
  <si>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</si>
  <si>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</si>
  <si>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</si>
  <si>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</si>
  <si>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</si>
  <si>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</si>
  <si>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</si>
  <si>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</si>
  <si>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</si>
  <si>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</si>
  <si>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</si>
  <si>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</si>
  <si>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</si>
  <si>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</si>
  <si>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</si>
  <si>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</si>
  <si>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</si>
  <si>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</si>
  <si>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</si>
  <si>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</si>
  <si>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</si>
  <si>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</si>
  <si>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</si>
  <si>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</si>
  <si>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</si>
  <si>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</si>
  <si>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</si>
  <si>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</si>
  <si>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</si>
  <si>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</si>
  <si>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</si>
  <si>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</si>
  <si>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</si>
  <si>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</si>
  <si>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</si>
  <si>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</si>
  <si>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</si>
  <si>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</si>
  <si>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</si>
  <si>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</si>
  <si>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</si>
  <si>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</si>
  <si>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</si>
  <si>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</si>
  <si>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</si>
  <si>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</si>
  <si>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</si>
  <si>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</si>
  <si>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</si>
  <si>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</si>
  <si>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</si>
  <si>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</si>
  <si>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</si>
  <si>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</si>
  <si>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</si>
  <si>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</si>
  <si>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</si>
  <si>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</si>
  <si>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</si>
  <si>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</si>
  <si>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</si>
  <si>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</si>
  <si>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</si>
  <si>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</si>
  <si>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</si>
  <si>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</si>
  <si>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</si>
  <si>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</si>
  <si>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</si>
  <si>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</si>
  <si>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</si>
  <si>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</si>
  <si>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</si>
  <si>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</si>
  <si>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</si>
  <si>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</si>
  <si>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</si>
  <si>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</si>
  <si>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</si>
  <si>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</si>
  <si>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</si>
  <si>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</si>
  <si>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</si>
  <si>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</si>
  <si>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</si>
  <si>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</si>
  <si>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</si>
  <si>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</si>
  <si>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</si>
  <si>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</si>
  <si>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</si>
  <si>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</si>
  <si>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</si>
  <si>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</si>
  <si>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</si>
  <si>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</si>
  <si>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</si>
  <si>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</si>
  <si>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</si>
  <si>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</si>
  <si>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</si>
  <si>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</si>
  <si>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</si>
  <si>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</si>
  <si>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</si>
  <si>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</si>
  <si>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</si>
  <si>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</si>
  <si>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</si>
  <si>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</si>
  <si>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</si>
  <si>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</si>
  <si>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</si>
  <si>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</si>
  <si>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</si>
  <si>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</si>
  <si>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</si>
  <si>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</si>
  <si>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</si>
  <si>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</si>
  <si>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</si>
  <si>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</si>
  <si>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</si>
  <si>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</si>
  <si>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</si>
  <si>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</si>
  <si>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</si>
  <si>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</si>
  <si>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</si>
  <si>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</si>
  <si>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</si>
  <si>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</si>
  <si>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</si>
  <si>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</si>
  <si>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</si>
  <si>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</si>
  <si>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</si>
  <si>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</si>
  <si>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</si>
  <si>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</si>
  <si>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</si>
  <si>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</si>
  <si>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</si>
  <si>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</si>
  <si>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</si>
  <si>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</si>
  <si>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</si>
  <si>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</si>
  <si>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</si>
  <si>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</si>
  <si>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</si>
  <si>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</si>
  <si>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</si>
  <si>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</si>
  <si>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</si>
  <si>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</si>
  <si>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</si>
  <si>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</si>
  <si>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</si>
  <si>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</si>
  <si>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</si>
  <si>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</si>
  <si>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</si>
  <si>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</si>
  <si>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</si>
  <si>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</si>
  <si>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</si>
  <si>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</si>
  <si>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</si>
  <si>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</si>
  <si>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</si>
  <si>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</si>
  <si>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</si>
  <si>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</si>
  <si>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</si>
  <si>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</si>
  <si>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</si>
  <si>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</si>
  <si>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</si>
  <si>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</si>
  <si>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</si>
  <si>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</si>
  <si>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</si>
  <si>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</si>
  <si>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</si>
  <si>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</si>
  <si>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</si>
  <si>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</si>
  <si>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</si>
  <si>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</si>
  <si>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</si>
  <si>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</si>
  <si>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</si>
  <si>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</si>
  <si>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</si>
  <si>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</si>
  <si>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</si>
  <si>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</si>
  <si>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</si>
  <si>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</si>
  <si>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</si>
  <si>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</si>
  <si>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</si>
  <si>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</si>
  <si>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</si>
  <si>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</si>
  <si>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</si>
  <si>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</si>
  <si>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</si>
  <si>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</si>
  <si>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</si>
  <si>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</si>
  <si>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</si>
  <si>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</si>
  <si>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</si>
  <si>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</si>
  <si>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</si>
  <si>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</si>
  <si>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</si>
  <si>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</si>
  <si>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</si>
  <si>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</si>
  <si>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</si>
  <si>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</si>
  <si>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</si>
  <si>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</si>
  <si>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</si>
  <si>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</si>
  <si>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</si>
  <si>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</si>
  <si>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</si>
  <si>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</si>
  <si>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</si>
  <si>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</si>
  <si>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</si>
  <si>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</si>
  <si>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</si>
  <si>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</si>
  <si>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</si>
  <si>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</si>
  <si>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</si>
  <si>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</si>
  <si>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</si>
  <si>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</si>
  <si>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</si>
  <si>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</si>
  <si>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</si>
  <si>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</si>
  <si>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</si>
  <si>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</si>
  <si>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</si>
  <si>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</si>
  <si>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</si>
  <si>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</si>
  <si>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</si>
  <si>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</si>
  <si>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</si>
  <si>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</si>
  <si>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</si>
  <si>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</si>
  <si>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</si>
  <si>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</si>
  <si>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</si>
  <si>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</si>
  <si>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</si>
  <si>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</si>
  <si>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</si>
  <si>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</si>
  <si>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</si>
  <si>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</si>
  <si>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</si>
  <si>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</si>
  <si>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</si>
  <si>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</si>
  <si>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</si>
  <si>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</si>
  <si>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</si>
  <si>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</si>
  <si>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</si>
  <si>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</si>
  <si>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</si>
  <si>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</si>
  <si>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</si>
  <si>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</si>
  <si>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</si>
  <si>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</si>
  <si>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</si>
  <si>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</si>
  <si>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</si>
  <si>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</si>
  <si>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</si>
  <si>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</si>
  <si>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</si>
  <si>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</si>
  <si>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</si>
  <si>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</si>
  <si>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</si>
  <si>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</si>
  <si>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</si>
  <si>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</si>
  <si>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</si>
  <si>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</si>
  <si>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</si>
  <si>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</si>
  <si>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</si>
  <si>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</si>
  <si>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</si>
  <si>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</si>
  <si>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</si>
  <si>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</si>
  <si>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</si>
  <si>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</si>
  <si>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</si>
  <si>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</si>
  <si>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</si>
  <si>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</si>
  <si>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</si>
  <si>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</si>
  <si>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</si>
  <si>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</si>
  <si>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</si>
  <si>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</si>
  <si>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</si>
  <si>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</si>
  <si>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</si>
  <si>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</si>
  <si>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</si>
  <si>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</si>
  <si>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</si>
  <si>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</si>
  <si>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</si>
  <si>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</si>
  <si>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</si>
  <si>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</si>
  <si>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</si>
  <si>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</si>
  <si>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</si>
  <si>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</si>
  <si>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</si>
  <si>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</si>
  <si>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</si>
  <si>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</si>
  <si>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</si>
  <si>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</si>
  <si>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</si>
  <si>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</si>
  <si>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</si>
  <si>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</si>
  <si>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</si>
  <si>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</si>
  <si>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</si>
  <si>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</si>
  <si>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</si>
  <si>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</si>
  <si>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</si>
  <si>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</si>
  <si>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</si>
  <si>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</si>
  <si>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</si>
  <si>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</si>
  <si>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</si>
  <si>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</si>
  <si>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</si>
  <si>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</si>
  <si>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</si>
  <si>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</si>
  <si>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</si>
  <si>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</si>
  <si>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</si>
  <si>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</si>
  <si>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</si>
  <si>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</si>
  <si>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</si>
  <si>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</si>
  <si>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</si>
  <si>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</si>
  <si>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</si>
  <si>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</si>
  <si>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</si>
  <si>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</si>
  <si>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</si>
  <si>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</si>
  <si>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</si>
  <si>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</si>
  <si>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</si>
  <si>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</si>
  <si>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</si>
  <si>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</si>
  <si>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</si>
  <si>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</si>
  <si>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</si>
  <si>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</si>
  <si>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</si>
  <si>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</si>
  <si>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</si>
  <si>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</si>
  <si>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</si>
  <si>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</si>
  <si>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</si>
  <si>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</si>
  <si>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</si>
  <si>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</si>
  <si>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</si>
  <si>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</si>
  <si>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</si>
  <si>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</si>
  <si>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</si>
  <si>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</si>
  <si>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</si>
  <si>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</si>
  <si>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</si>
  <si>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</si>
  <si>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</si>
  <si>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</si>
  <si>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</si>
  <si>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</si>
  <si>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</si>
  <si>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</si>
  <si>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</si>
  <si>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</si>
  <si>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</si>
  <si>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</si>
  <si>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</si>
  <si>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</si>
  <si>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</si>
  <si>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</si>
  <si>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</si>
  <si>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</si>
  <si>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</si>
  <si>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</si>
  <si>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</si>
  <si>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</si>
  <si>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</si>
  <si>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</si>
  <si>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</si>
  <si>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</si>
  <si>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</si>
  <si>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</si>
  <si>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</si>
  <si>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</si>
  <si>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</si>
  <si>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</si>
  <si>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</si>
  <si>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</si>
  <si>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</si>
  <si>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</si>
  <si>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</si>
  <si>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</si>
  <si>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</si>
  <si>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</si>
  <si>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</si>
  <si>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</si>
  <si>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</si>
  <si>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</si>
  <si>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</si>
  <si>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</si>
  <si>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</si>
  <si>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</si>
  <si>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</si>
  <si>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</si>
  <si>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</si>
  <si>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</si>
  <si>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</si>
  <si>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</si>
  <si>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</si>
  <si>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</si>
  <si>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</si>
  <si>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</si>
  <si>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</si>
  <si>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</si>
  <si>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</si>
  <si>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</si>
  <si>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</si>
  <si>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</si>
  <si>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</si>
  <si>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</si>
  <si>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</si>
  <si>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</si>
  <si>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</si>
  <si>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</si>
  <si>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</si>
  <si>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</si>
  <si>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</si>
  <si>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</si>
  <si>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</si>
  <si>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</si>
  <si>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</si>
  <si>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</si>
  <si>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</si>
  <si>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</si>
  <si>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</si>
  <si>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</si>
  <si>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</si>
  <si>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</si>
  <si>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</si>
  <si>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</si>
  <si>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</si>
  <si>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</si>
  <si>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</si>
  <si>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</si>
  <si>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</si>
  <si>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</si>
  <si>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</si>
  <si>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</si>
  <si>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</si>
  <si>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</si>
  <si>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</si>
  <si>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</si>
  <si>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</si>
  <si>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</si>
  <si>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</si>
  <si>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</si>
  <si>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</si>
  <si>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</si>
  <si>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</si>
  <si>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</si>
  <si>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</si>
  <si>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</si>
  <si>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</si>
  <si>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</si>
  <si>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</si>
  <si>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</si>
  <si>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</si>
  <si>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</si>
  <si>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</si>
  <si>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</si>
  <si>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</si>
  <si>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</si>
  <si>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</si>
  <si>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</si>
  <si>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</si>
  <si>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</si>
  <si>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</si>
  <si>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</si>
  <si>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</si>
  <si>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</si>
  <si>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</si>
  <si>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</si>
  <si>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</si>
  <si>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</si>
  <si>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</si>
  <si>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</si>
  <si>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</si>
  <si>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</si>
  <si>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</si>
  <si>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</si>
  <si>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</si>
  <si>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</si>
  <si>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</si>
  <si>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</si>
  <si>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</si>
  <si>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</si>
  <si>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</si>
  <si>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</si>
  <si>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</si>
  <si>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</si>
  <si>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</si>
  <si>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</si>
  <si>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</si>
  <si>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</si>
  <si>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</si>
  <si>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</si>
  <si>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</si>
  <si>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</si>
  <si>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</si>
  <si>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</si>
  <si>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</si>
  <si>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</si>
  <si>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</si>
  <si>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</si>
  <si>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</si>
  <si>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</si>
  <si>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</si>
  <si>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</si>
  <si>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</si>
  <si>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</si>
  <si>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</si>
  <si>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</si>
  <si>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</si>
  <si>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</si>
  <si>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</si>
  <si>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</si>
  <si>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</si>
  <si>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</si>
  <si>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</si>
  <si>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</si>
  <si>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</si>
  <si>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</si>
  <si>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</si>
  <si>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</si>
  <si>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</si>
  <si>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</si>
  <si>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</si>
  <si>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</si>
  <si>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</si>
  <si>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</si>
  <si>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</si>
  <si>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</si>
  <si>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</si>
  <si>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</si>
  <si>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</si>
  <si>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</si>
  <si>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</si>
  <si>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</si>
  <si>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</si>
  <si>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</si>
  <si>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</si>
  <si>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</si>
  <si>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</si>
  <si>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</si>
  <si>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</si>
  <si>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</si>
  <si>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</si>
  <si>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</si>
  <si>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</si>
  <si>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</si>
  <si>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</si>
  <si>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</si>
  <si>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</si>
  <si>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</si>
  <si>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</si>
  <si>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</si>
  <si>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</si>
  <si>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</si>
  <si>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</si>
  <si>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</si>
  <si>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</si>
  <si>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</si>
  <si>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</si>
  <si>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</si>
  <si>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</si>
  <si>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</si>
  <si>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</si>
  <si>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</si>
  <si>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</si>
  <si>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</si>
  <si>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</si>
  <si>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</si>
  <si>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</si>
  <si>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</si>
  <si>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</si>
  <si>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</si>
  <si>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</si>
  <si>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</si>
  <si>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</si>
  <si>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</si>
  <si>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</si>
  <si>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</si>
  <si>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</si>
  <si>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</si>
  <si>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</si>
  <si>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</si>
  <si>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</si>
  <si>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</si>
  <si>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</si>
  <si>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</si>
  <si>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</si>
  <si>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</si>
  <si>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</si>
  <si>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</si>
  <si>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</si>
  <si>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</si>
  <si>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</si>
  <si>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</si>
  <si>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</si>
  <si>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</si>
  <si>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</si>
  <si>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</si>
  <si>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</si>
  <si>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</si>
  <si>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</si>
  <si>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</si>
  <si>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</si>
  <si>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</si>
  <si>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</si>
  <si>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</si>
  <si>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</si>
  <si>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</si>
  <si>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</si>
  <si>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</si>
  <si>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</si>
  <si>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</si>
  <si>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</si>
  <si>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</si>
  <si>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</si>
  <si>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</si>
  <si>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</si>
  <si>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</si>
  <si>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</si>
  <si>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</si>
  <si>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</si>
  <si>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</si>
  <si>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</si>
  <si>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</si>
  <si>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</si>
  <si>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</si>
  <si>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</si>
  <si>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</si>
  <si>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</si>
  <si>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</si>
  <si>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</si>
  <si>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</si>
  <si>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</si>
  <si>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</si>
  <si>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</si>
  <si>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</si>
  <si>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</si>
  <si>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</si>
  <si>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</si>
  <si>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</si>
  <si>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</si>
  <si>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</si>
  <si>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</si>
  <si>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</si>
  <si>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</si>
  <si>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</si>
  <si>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</si>
  <si>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</si>
  <si>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</si>
  <si>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</si>
  <si>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</si>
  <si>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</si>
  <si>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</si>
  <si>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</si>
  <si>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</si>
  <si>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</si>
  <si>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</si>
  <si>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</si>
  <si>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</si>
  <si>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</si>
  <si>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</si>
  <si>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</si>
  <si>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</si>
  <si>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</si>
  <si>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</si>
  <si>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</si>
  <si>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</si>
  <si>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</si>
  <si>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</si>
  <si>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</si>
  <si>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</si>
  <si>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</si>
  <si>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</si>
  <si>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</si>
  <si>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</si>
  <si>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</si>
  <si>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</si>
  <si>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</si>
  <si>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</si>
  <si>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</si>
  <si>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</si>
  <si>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</si>
  <si>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</si>
  <si>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</si>
  <si>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</si>
  <si>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</si>
  <si>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</si>
  <si>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</si>
  <si>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</si>
  <si>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</si>
  <si>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</si>
  <si>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</si>
  <si>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</si>
  <si>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</si>
  <si>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</si>
  <si>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</si>
  <si>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</si>
  <si>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</si>
  <si>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</si>
  <si>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</si>
  <si>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</si>
  <si>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</si>
  <si>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</si>
  <si>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</si>
  <si>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</si>
  <si>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</si>
  <si>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</si>
  <si>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</si>
  <si>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</si>
  <si>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</si>
  <si>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</si>
  <si>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</si>
  <si>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</si>
  <si>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</si>
  <si>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</si>
  <si>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</si>
  <si>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</si>
  <si>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</si>
  <si>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</si>
  <si>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</si>
  <si>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</si>
  <si>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</si>
  <si>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</si>
  <si>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</si>
  <si>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</si>
  <si>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</si>
  <si>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</si>
  <si>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</si>
  <si>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</si>
  <si>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</si>
  <si>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</si>
  <si>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</si>
  <si>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</si>
  <si>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</si>
  <si>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</si>
  <si>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</si>
  <si>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</si>
  <si>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</si>
  <si>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</si>
  <si>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</si>
  <si>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</si>
  <si>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</si>
  <si>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</si>
  <si>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</si>
  <si>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</si>
  <si>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</si>
  <si>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</si>
  <si>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</si>
  <si>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</si>
  <si>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</si>
  <si>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</si>
  <si>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</si>
  <si>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</si>
  <si>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</si>
  <si>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</si>
  <si>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</si>
  <si>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</si>
  <si>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</si>
  <si>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</si>
  <si>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</si>
  <si>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</si>
  <si>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</si>
  <si>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</si>
  <si>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</si>
  <si>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</si>
  <si>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</si>
  <si>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</si>
  <si>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</si>
  <si>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</si>
  <si>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</si>
  <si>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</si>
  <si>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</si>
  <si>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</si>
  <si>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</si>
  <si>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</si>
  <si>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</si>
  <si>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</si>
  <si>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</si>
  <si>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</si>
  <si>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</si>
  <si>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</si>
  <si>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</si>
  <si>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</si>
  <si>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</si>
  <si>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</si>
  <si>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</si>
  <si>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</si>
  <si>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</si>
  <si>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</si>
  <si>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</si>
  <si>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</si>
  <si>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</si>
  <si>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</si>
  <si>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</si>
  <si>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</si>
  <si>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</si>
  <si>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</si>
  <si>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</si>
  <si>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</si>
  <si>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</si>
  <si>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</si>
  <si>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</si>
  <si>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</si>
  <si>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</si>
  <si>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</si>
  <si>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</si>
  <si>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</si>
  <si>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</si>
  <si>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</si>
  <si>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</si>
  <si>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</si>
  <si>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</si>
  <si>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</si>
  <si>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</si>
  <si>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</si>
  <si>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</si>
  <si>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</si>
  <si>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</si>
  <si>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</si>
  <si>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</si>
  <si>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</si>
  <si>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</si>
  <si>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</si>
  <si>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</si>
  <si>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</si>
  <si>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</si>
  <si>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</si>
  <si>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</si>
  <si>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</si>
  <si>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</si>
  <si>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</si>
  <si>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</si>
  <si>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</si>
  <si>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</si>
  <si>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</si>
  <si>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</si>
  <si>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</si>
  <si>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</si>
  <si>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</si>
  <si>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</si>
  <si>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</si>
  <si>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</si>
  <si>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</si>
  <si>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</si>
  <si>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</si>
  <si>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</si>
  <si>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</si>
  <si>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</si>
  <si>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</si>
  <si>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</si>
  <si>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</si>
  <si>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</si>
  <si>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</si>
  <si>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</si>
  <si>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</si>
  <si>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</si>
  <si>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</si>
  <si>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</si>
  <si>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</si>
  <si>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</si>
  <si>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</si>
  <si>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</si>
  <si>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</si>
  <si>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</si>
  <si>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</si>
  <si>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</si>
  <si>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</si>
  <si>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</si>
  <si>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</si>
  <si>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</si>
  <si>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</si>
  <si>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</si>
  <si>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</si>
  <si>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</si>
  <si>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</si>
  <si>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</si>
  <si>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</si>
  <si>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</si>
  <si>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</si>
  <si>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</si>
  <si>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</si>
  <si>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</si>
  <si>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</si>
  <si>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</si>
  <si>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</si>
  <si>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</si>
  <si>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</si>
  <si>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</si>
  <si>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</si>
  <si>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</si>
  <si>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</si>
  <si>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</si>
  <si>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</si>
  <si>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</si>
  <si>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</si>
  <si>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</si>
  <si>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</si>
  <si>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</si>
  <si>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</si>
  <si>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</si>
  <si>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</si>
  <si>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</si>
  <si>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</si>
  <si>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</si>
  <si>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</si>
  <si>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</si>
  <si>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</si>
  <si>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</si>
  <si>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</si>
  <si>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</si>
  <si>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</si>
  <si>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</si>
  <si>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</si>
  <si>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</si>
  <si>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</si>
  <si>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</si>
  <si>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</si>
  <si>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</si>
  <si>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</si>
  <si>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</si>
  <si>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</si>
  <si>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</si>
  <si>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</si>
  <si>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</si>
  <si>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</si>
  <si>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</si>
  <si>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</si>
  <si>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</si>
  <si>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</si>
  <si>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</si>
  <si>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</si>
  <si>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</si>
  <si>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</si>
  <si>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</si>
  <si>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</si>
  <si>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</si>
  <si>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</si>
  <si>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</si>
  <si>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</si>
  <si>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</si>
  <si>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</si>
  <si>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</si>
  <si>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</si>
  <si>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</si>
  <si>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</si>
  <si>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</si>
  <si>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</si>
  <si>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</si>
  <si>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</si>
  <si>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</si>
  <si>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</si>
  <si>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</si>
  <si>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</si>
  <si>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</si>
  <si>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</si>
  <si>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</si>
  <si>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</si>
  <si>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</si>
  <si>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</si>
  <si>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</si>
  <si>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</si>
  <si>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</si>
  <si>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</si>
  <si>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</si>
  <si>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</si>
  <si>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</si>
  <si>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</si>
  <si>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</si>
  <si>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</si>
  <si>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</si>
  <si>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</si>
  <si>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</si>
  <si>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</si>
  <si>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</si>
  <si>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</si>
  <si>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</si>
  <si>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</si>
  <si>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</si>
  <si>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</si>
  <si>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</si>
  <si>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</si>
  <si>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</si>
  <si>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</si>
  <si>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</si>
  <si>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</si>
  <si>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</si>
  <si>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</si>
  <si>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</si>
  <si>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</si>
  <si>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</si>
  <si>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</si>
  <si>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</si>
  <si>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</si>
  <si>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</si>
  <si>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</si>
  <si>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</si>
  <si>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</si>
  <si>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</si>
  <si>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</si>
  <si>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</si>
  <si>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</si>
  <si>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</si>
  <si>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</si>
  <si>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</si>
  <si>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</si>
  <si>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</si>
  <si>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</si>
  <si>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</si>
  <si>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</si>
  <si>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</si>
  <si>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</si>
  <si>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</si>
  <si>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</si>
  <si>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</si>
  <si>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</si>
  <si>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</si>
  <si>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</si>
  <si>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</si>
  <si>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</si>
  <si>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</si>
  <si>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</si>
  <si>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</si>
  <si>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</si>
  <si>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</si>
  <si>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</si>
  <si>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</si>
  <si>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</si>
  <si>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</si>
  <si>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</si>
  <si>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</si>
  <si>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</si>
  <si>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</si>
  <si>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</si>
  <si>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</si>
  <si>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</si>
  <si>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</si>
  <si>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</si>
  <si>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</si>
  <si>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</si>
  <si>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</si>
  <si>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</si>
  <si>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</si>
  <si>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</si>
  <si>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</si>
  <si>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</si>
  <si>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</si>
  <si>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</si>
  <si>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</si>
  <si>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</si>
  <si>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</si>
  <si>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</si>
  <si>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</si>
  <si>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</si>
  <si>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</si>
  <si>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</si>
  <si>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</si>
  <si>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</si>
  <si>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</si>
  <si>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</si>
  <si>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</si>
  <si>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</si>
  <si>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</si>
  <si>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</si>
  <si>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</si>
  <si>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</si>
  <si>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</si>
  <si>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</si>
  <si>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</si>
  <si>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</si>
  <si>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</si>
  <si>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</si>
  <si>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</si>
  <si>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</si>
  <si>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</si>
  <si>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</si>
  <si>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</si>
  <si>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</si>
  <si>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</si>
  <si>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</si>
  <si>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</si>
  <si>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</si>
  <si>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</si>
  <si>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</si>
  <si>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</si>
  <si>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</si>
  <si>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</si>
  <si>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</si>
  <si>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</si>
  <si>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</si>
  <si>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</si>
  <si>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</si>
  <si>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</si>
  <si>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</si>
  <si>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</si>
  <si>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</si>
  <si>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</si>
  <si>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</si>
  <si>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</si>
  <si>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</si>
  <si>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</si>
  <si>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</si>
  <si>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</si>
  <si>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</si>
  <si>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</si>
  <si>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</si>
  <si>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</si>
  <si>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</si>
  <si>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</si>
  <si>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</si>
  <si>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</si>
  <si>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</si>
  <si>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</si>
  <si>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</si>
  <si>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</si>
  <si>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</si>
  <si>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</si>
  <si>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</si>
  <si>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</si>
  <si>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</si>
  <si>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</si>
  <si>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</si>
  <si>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</si>
  <si>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</si>
  <si>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</si>
  <si>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</si>
  <si>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</si>
  <si>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</si>
  <si>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</si>
  <si>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</si>
  <si>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</si>
  <si>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</si>
  <si>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</si>
  <si>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</si>
  <si>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</si>
  <si>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</si>
  <si>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</si>
  <si>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</si>
  <si>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</si>
  <si>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</si>
  <si>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</si>
  <si>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</si>
  <si>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</si>
  <si>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</si>
  <si>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</si>
  <si>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</si>
  <si>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</si>
  <si>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</si>
  <si>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</si>
  <si>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</si>
  <si>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</si>
  <si>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</si>
  <si>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</si>
  <si>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</si>
  <si>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</si>
  <si>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</si>
  <si>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</si>
  <si>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</si>
  <si>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</si>
  <si>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</si>
  <si>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</si>
  <si>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</si>
  <si>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</si>
  <si>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</si>
  <si>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</si>
  <si>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</si>
  <si>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</si>
  <si>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</si>
  <si>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</si>
  <si>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</si>
  <si>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</si>
  <si>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</si>
  <si>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</si>
  <si>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</si>
  <si>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</si>
  <si>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</si>
  <si>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</si>
  <si>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</si>
  <si>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</si>
  <si>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</si>
  <si>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</si>
  <si>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</si>
  <si>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</si>
  <si>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</si>
  <si>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</si>
  <si>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</si>
  <si>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</si>
  <si>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</si>
  <si>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</si>
  <si>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</si>
  <si>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</si>
  <si>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</si>
  <si>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</si>
  <si>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</si>
  <si>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</si>
  <si>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</si>
  <si>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</si>
  <si>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</si>
  <si>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</si>
  <si>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</si>
  <si>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</si>
  <si>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</si>
  <si>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</si>
  <si>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</si>
  <si>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</si>
  <si>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</si>
  <si>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</si>
  <si>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</si>
  <si>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</si>
  <si>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</si>
  <si>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</si>
  <si>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</si>
  <si>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</si>
  <si>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</si>
  <si>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</si>
  <si>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</si>
  <si>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</si>
  <si>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</si>
  <si>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</si>
  <si>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</si>
  <si>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</si>
  <si>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</si>
  <si>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</si>
  <si>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</si>
  <si>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</si>
  <si>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</si>
  <si>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</si>
  <si>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</si>
  <si>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</si>
  <si>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</si>
  <si>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</si>
  <si>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</si>
  <si>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</si>
  <si>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</si>
  <si>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</si>
  <si>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</si>
  <si>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</si>
  <si>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</si>
  <si>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</si>
  <si>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</si>
  <si>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</si>
  <si>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</si>
  <si>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</si>
  <si>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</si>
  <si>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</si>
  <si>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</si>
  <si>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</si>
  <si>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</si>
  <si>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</si>
  <si>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</si>
  <si>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</si>
  <si>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</si>
  <si>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</si>
  <si>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</si>
  <si>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</si>
  <si>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</si>
  <si>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</si>
  <si>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</si>
  <si>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</si>
  <si>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</si>
  <si>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</si>
  <si>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</si>
  <si>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</si>
  <si>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</si>
  <si>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</si>
  <si>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</si>
  <si>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</si>
  <si>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</si>
  <si>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</si>
  <si>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</si>
  <si>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</si>
  <si>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</si>
  <si>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</si>
  <si>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</si>
  <si>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</si>
  <si>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</si>
  <si>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</si>
  <si>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</si>
  <si>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</si>
  <si>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</si>
  <si>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</si>
  <si>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</si>
  <si>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</si>
  <si>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</si>
  <si>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</si>
  <si>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</si>
  <si>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</si>
  <si>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</si>
  <si>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</si>
  <si>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</si>
  <si>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</si>
  <si>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</si>
  <si>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</si>
  <si>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</si>
  <si>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</si>
  <si>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</si>
  <si>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</si>
  <si>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</si>
  <si>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</si>
  <si>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</si>
  <si>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</si>
  <si>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</si>
  <si>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</si>
  <si>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</si>
  <si>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</si>
  <si>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</si>
  <si>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</si>
  <si>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</si>
  <si>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</si>
  <si>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</si>
  <si>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</si>
  <si>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</si>
  <si>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</si>
  <si>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</si>
  <si>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</si>
  <si>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</si>
  <si>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</si>
  <si>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</si>
  <si>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</si>
  <si>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</si>
  <si>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</si>
  <si>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</si>
  <si>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</si>
  <si>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</si>
  <si>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</si>
  <si>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</si>
  <si>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</si>
  <si>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</si>
  <si>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</si>
  <si>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</si>
  <si>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</si>
  <si>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</si>
  <si>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</si>
  <si>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</si>
  <si>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</si>
  <si>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</si>
  <si>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</si>
  <si>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</si>
  <si>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</si>
  <si>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</si>
  <si>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</si>
  <si>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</si>
  <si>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</si>
  <si>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</si>
  <si>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</si>
  <si>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</si>
  <si>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</si>
  <si>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</si>
  <si>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</si>
  <si>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</si>
  <si>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</si>
  <si>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</si>
  <si>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</si>
  <si>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</si>
  <si>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</si>
  <si>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</si>
  <si>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</si>
  <si>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</si>
  <si>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</si>
  <si>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</si>
  <si>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</si>
  <si>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</si>
  <si>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</si>
  <si>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</si>
  <si>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</si>
  <si>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</si>
  <si>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</si>
  <si>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</si>
  <si>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</si>
  <si>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</si>
  <si>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</si>
  <si>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</si>
  <si>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</si>
  <si>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</si>
  <si>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</si>
  <si>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</si>
  <si>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</si>
  <si>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</si>
  <si>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</si>
  <si>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</si>
  <si>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</si>
  <si>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</si>
  <si>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</si>
  <si>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</si>
  <si>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</si>
  <si>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</si>
  <si>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</si>
  <si>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</si>
  <si>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</si>
  <si>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</si>
  <si>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</si>
  <si>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</si>
  <si>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</si>
  <si>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</si>
  <si>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</si>
  <si>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</si>
  <si>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</si>
  <si>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</si>
  <si>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</si>
  <si>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</si>
  <si>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</si>
  <si>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</si>
  <si>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</si>
  <si>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</si>
  <si>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</si>
  <si>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</si>
  <si>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</si>
  <si>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</si>
  <si>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</si>
  <si>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</si>
  <si>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</si>
  <si>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</si>
  <si>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</si>
  <si>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</si>
  <si>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</si>
  <si>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</si>
  <si>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</si>
  <si>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</si>
  <si>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</si>
  <si>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</si>
  <si>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</si>
  <si>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</si>
  <si>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</si>
  <si>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</si>
  <si>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</si>
  <si>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</si>
  <si>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</si>
  <si>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</si>
  <si>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</si>
  <si>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</si>
  <si>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</si>
  <si>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</si>
  <si>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</si>
  <si>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</si>
  <si>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</si>
  <si>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</si>
  <si>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</si>
  <si>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</si>
  <si>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</si>
  <si>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</si>
  <si>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</si>
  <si>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</si>
  <si>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</si>
  <si>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</si>
  <si>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</si>
  <si>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</si>
  <si>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</si>
  <si>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</si>
  <si>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</si>
  <si>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</si>
  <si>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</si>
  <si>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</si>
  <si>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</si>
  <si>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</si>
  <si>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</si>
  <si>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</si>
  <si>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</si>
  <si>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</si>
  <si>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</si>
  <si>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</si>
  <si>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</si>
  <si>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</si>
  <si>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</si>
  <si>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</si>
  <si>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</si>
  <si>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</si>
  <si>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</si>
  <si>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</si>
  <si>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</si>
  <si>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</si>
  <si>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</si>
  <si>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</si>
  <si>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</si>
  <si>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</si>
  <si>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</si>
  <si>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</si>
  <si>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</si>
  <si>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</si>
  <si>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</si>
  <si>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</si>
  <si>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</si>
  <si>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</si>
  <si>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</si>
  <si>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</si>
  <si>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</si>
  <si>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</si>
  <si>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</si>
  <si>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</si>
  <si>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</si>
  <si>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</si>
  <si>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</si>
  <si>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</si>
  <si>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</si>
  <si>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</si>
  <si>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</si>
  <si>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</si>
  <si>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</si>
  <si>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</si>
  <si>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</si>
  <si>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</si>
  <si>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</si>
  <si>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</si>
  <si>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</si>
  <si>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</si>
  <si>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</si>
  <si>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</si>
  <si>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</si>
  <si>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</si>
  <si>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</si>
  <si>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</si>
  <si>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</si>
  <si>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</si>
  <si>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</si>
  <si>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</si>
  <si>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</si>
  <si>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</si>
  <si>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</si>
  <si>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</si>
  <si>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</si>
  <si>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</si>
  <si>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</si>
  <si>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</si>
  <si>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</si>
  <si>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</si>
  <si>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</si>
  <si>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</si>
  <si>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</si>
  <si>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</si>
  <si>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</si>
  <si>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</si>
  <si>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</si>
  <si>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</si>
  <si>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</si>
  <si>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</si>
  <si>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</si>
  <si>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</si>
  <si>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</si>
  <si>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</si>
  <si>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</si>
  <si>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</si>
  <si>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</si>
  <si>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</si>
  <si>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</si>
  <si>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</si>
  <si>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</si>
  <si>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</si>
  <si>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</si>
  <si>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</si>
  <si>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</si>
  <si>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</si>
  <si>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</si>
  <si>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</si>
  <si>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</si>
  <si>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</si>
  <si>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</si>
  <si>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</si>
  <si>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</si>
  <si>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</si>
  <si>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</si>
  <si>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</si>
  <si>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</si>
  <si>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</si>
  <si>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</si>
  <si>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</si>
  <si>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</si>
  <si>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</si>
  <si>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</si>
  <si>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</si>
  <si>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</si>
  <si>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</si>
  <si>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</si>
  <si>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</si>
  <si>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</si>
  <si>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</si>
  <si>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</si>
  <si>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</si>
  <si>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</si>
  <si>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</si>
  <si>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</si>
  <si>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</si>
  <si>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</si>
  <si>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</si>
  <si>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</si>
  <si>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</si>
  <si>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</si>
  <si>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</si>
  <si>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</si>
  <si>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</si>
  <si>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</si>
  <si>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</si>
  <si>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</si>
  <si>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</si>
  <si>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</si>
  <si>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</si>
  <si>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</si>
  <si>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</si>
  <si>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</si>
  <si>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</si>
  <si>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</si>
  <si>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</si>
  <si>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</si>
  <si>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</si>
  <si>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</si>
  <si>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</si>
  <si>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</si>
  <si>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</si>
  <si>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</si>
  <si>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</si>
  <si>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</si>
  <si>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</si>
  <si>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</si>
  <si>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</si>
  <si>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</si>
  <si>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</si>
  <si>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</si>
  <si>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</si>
  <si>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</si>
  <si>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</si>
  <si>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</si>
  <si>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</si>
  <si>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</si>
  <si>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</si>
  <si>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</si>
  <si>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</si>
  <si>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</si>
  <si>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</si>
  <si>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</si>
  <si>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</si>
  <si>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</si>
  <si>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</si>
  <si>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</si>
  <si>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</si>
  <si>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</si>
  <si>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</si>
  <si>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</si>
  <si>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</si>
  <si>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</si>
  <si>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</si>
  <si>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</si>
  <si>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</si>
  <si>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</si>
  <si>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</si>
  <si>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</si>
  <si>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</si>
  <si>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</si>
  <si>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</si>
  <si>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</si>
  <si>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</si>
  <si>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</si>
  <si>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</si>
  <si>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</si>
  <si>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</si>
  <si>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</si>
  <si>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</si>
  <si>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</si>
  <si>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</si>
  <si>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</si>
  <si>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</si>
  <si>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</si>
  <si>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</si>
  <si>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</si>
  <si>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</si>
  <si>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</si>
  <si>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</si>
  <si>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</si>
  <si>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</si>
  <si>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</si>
  <si>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</si>
  <si>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</si>
  <si>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</si>
  <si>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</si>
  <si>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</si>
  <si>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</si>
  <si>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</si>
  <si>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</si>
  <si>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</si>
  <si>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</si>
  <si>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</si>
  <si>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</si>
  <si>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</si>
  <si>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</si>
  <si>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</si>
  <si>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</si>
  <si>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</si>
  <si>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</si>
  <si>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</si>
  <si>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</si>
  <si>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</si>
  <si>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</si>
  <si>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</si>
  <si>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</si>
  <si>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</si>
  <si>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</si>
  <si>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</si>
  <si>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</si>
  <si>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</si>
  <si>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</si>
  <si>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</si>
  <si>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</si>
  <si>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</si>
  <si>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</si>
  <si>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</si>
  <si>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</si>
  <si>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</si>
  <si>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</si>
  <si>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</si>
  <si>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</si>
  <si>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</si>
  <si>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</si>
  <si>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</si>
  <si>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</si>
  <si>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</si>
  <si>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</si>
  <si>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</si>
  <si>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</si>
  <si>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</si>
  <si>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</si>
  <si>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</si>
  <si>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</si>
  <si>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</si>
  <si>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</si>
  <si>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</si>
  <si>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</si>
  <si>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</si>
  <si>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</si>
  <si>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</si>
  <si>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</si>
  <si>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</si>
  <si>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</si>
  <si>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</si>
  <si>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</si>
  <si>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</si>
  <si>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</si>
  <si>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</si>
  <si>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</si>
  <si>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</si>
  <si>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</si>
  <si>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</si>
  <si>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</si>
  <si>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</si>
  <si>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</si>
  <si>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</si>
  <si>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</si>
  <si>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</si>
  <si>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</si>
  <si>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</si>
  <si>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</si>
  <si>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</si>
  <si>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</si>
  <si>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</si>
  <si>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</si>
  <si>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</si>
  <si>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</si>
  <si>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</si>
  <si>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</si>
  <si>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</si>
  <si>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</si>
  <si>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</si>
  <si>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</si>
  <si>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</si>
  <si>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</si>
  <si>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</si>
  <si>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</si>
  <si>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</si>
  <si>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</si>
  <si>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</si>
  <si>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</si>
  <si>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</si>
  <si>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</si>
  <si>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</si>
  <si>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</si>
  <si>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</si>
  <si>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</si>
  <si>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</si>
  <si>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</si>
  <si>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</si>
  <si>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</si>
  <si>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</si>
  <si>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</si>
  <si>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</si>
  <si>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</si>
  <si>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</si>
  <si>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</si>
  <si>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</si>
  <si>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</si>
  <si>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</si>
  <si>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</si>
  <si>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</si>
  <si>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</si>
  <si>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</si>
  <si>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</si>
  <si>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</si>
  <si>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</si>
  <si>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</si>
  <si>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</si>
  <si>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</si>
  <si>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</si>
  <si>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</si>
  <si>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</si>
  <si>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</si>
  <si>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</si>
  <si>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</si>
  <si>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</si>
  <si>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</si>
  <si>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</si>
  <si>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</si>
  <si>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</si>
  <si>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</si>
  <si>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</si>
  <si>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</si>
  <si>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</si>
  <si>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</si>
  <si>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</si>
  <si>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</si>
  <si>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</si>
  <si>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</si>
  <si>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</si>
  <si>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</si>
  <si>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</si>
  <si>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</si>
  <si>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</si>
  <si>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</si>
  <si>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</si>
  <si>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</si>
  <si>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</si>
  <si>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</si>
  <si>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</si>
  <si>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</si>
  <si>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</si>
  <si>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</si>
  <si>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</si>
  <si>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</si>
  <si>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</si>
  <si>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</si>
  <si>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</si>
  <si>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</si>
  <si>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</si>
  <si>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</si>
  <si>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</si>
  <si>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</si>
  <si>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</si>
  <si>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</si>
  <si>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</si>
  <si>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</si>
  <si>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</si>
  <si>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</si>
  <si>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</si>
  <si>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</si>
  <si>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</si>
  <si>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</si>
  <si>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</si>
  <si>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</si>
  <si>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</si>
  <si>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</si>
  <si>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</si>
  <si>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</si>
  <si>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</si>
  <si>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</si>
  <si>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</si>
  <si>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</si>
  <si>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</si>
  <si>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</si>
  <si>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</si>
  <si>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</si>
  <si>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</si>
  <si>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</si>
  <si>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</si>
  <si>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</si>
  <si>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</si>
  <si>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</si>
  <si>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</si>
  <si>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</si>
  <si>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</si>
  <si>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</si>
  <si>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</si>
  <si>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</si>
  <si>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</si>
  <si>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</si>
  <si>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</si>
  <si>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</si>
  <si>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</si>
  <si>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</si>
  <si>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</si>
  <si>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</si>
  <si>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</si>
  <si>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</si>
  <si>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</si>
  <si>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</si>
  <si>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</si>
  <si>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</si>
  <si>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</si>
  <si>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</si>
  <si>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</si>
  <si>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</si>
  <si>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</si>
  <si>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</si>
  <si>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</si>
  <si>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</si>
  <si>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</si>
  <si>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</si>
  <si>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</si>
  <si>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</si>
  <si>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</si>
  <si>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</si>
  <si>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</si>
  <si>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</si>
  <si>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</si>
  <si>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</si>
  <si>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</si>
  <si>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</si>
  <si>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</si>
  <si>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</si>
  <si>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</si>
  <si>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</si>
  <si>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</si>
  <si>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</si>
  <si>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</si>
  <si>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</si>
  <si>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</si>
  <si>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</si>
  <si>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</si>
  <si>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</si>
  <si>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</si>
  <si>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</si>
  <si>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</si>
  <si>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</si>
  <si>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</si>
  <si>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</si>
  <si>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</si>
  <si>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</si>
  <si>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</si>
  <si>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</si>
  <si>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</si>
  <si>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</si>
  <si>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</si>
  <si>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</si>
  <si>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</si>
  <si>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</si>
  <si>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</si>
  <si>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</si>
  <si>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</si>
  <si>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</si>
  <si>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</si>
  <si>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</si>
  <si>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</si>
  <si>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</si>
  <si>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</si>
  <si>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</si>
  <si>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</si>
  <si>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</si>
  <si>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</si>
  <si>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</si>
  <si>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</si>
  <si>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</si>
  <si>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</si>
  <si>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</si>
  <si>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</si>
  <si>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</si>
  <si>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</si>
  <si>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</si>
  <si>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</si>
  <si>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</si>
  <si>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</si>
  <si>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</si>
  <si>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</si>
  <si>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</si>
  <si>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</si>
  <si>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</si>
  <si>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</si>
  <si>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</si>
  <si>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</si>
  <si>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</si>
  <si>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</si>
  <si>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</si>
  <si>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</si>
  <si>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</si>
  <si>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</si>
  <si>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</si>
  <si>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</si>
  <si>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</si>
  <si>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</si>
  <si>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</si>
  <si>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</si>
  <si>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</si>
  <si>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</si>
  <si>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</si>
  <si>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</si>
  <si>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</si>
  <si>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</si>
  <si>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</si>
  <si>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</si>
  <si>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</si>
  <si>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</si>
  <si>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</si>
  <si>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</si>
  <si>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</si>
  <si>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</si>
  <si>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</si>
  <si>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</si>
  <si>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</si>
  <si>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</si>
  <si>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</si>
  <si>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</si>
  <si>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</si>
  <si>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</si>
  <si>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</si>
  <si>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</si>
  <si>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</si>
  <si>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</si>
  <si>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</si>
  <si>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</si>
  <si>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</si>
  <si>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</si>
  <si>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</si>
  <si>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</si>
  <si>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</si>
  <si>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</si>
  <si>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</si>
  <si>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</si>
  <si>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</si>
  <si>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</si>
  <si>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</si>
  <si>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</si>
  <si>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</si>
  <si>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</si>
  <si>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</si>
  <si>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</si>
  <si>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</si>
  <si>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</si>
  <si>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</si>
  <si>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</si>
  <si>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</si>
  <si>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</si>
  <si>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</si>
  <si>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</si>
  <si>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</si>
  <si>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</si>
  <si>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</si>
  <si>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</si>
  <si>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</si>
  <si>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</si>
  <si>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</si>
  <si>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</si>
  <si>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</si>
  <si>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</si>
  <si>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</si>
  <si>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</si>
  <si>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</si>
  <si>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</si>
  <si>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</si>
  <si>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</si>
  <si>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</si>
  <si>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</si>
  <si>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</si>
  <si>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</si>
  <si>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</si>
  <si>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</si>
  <si>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</si>
  <si>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</si>
  <si>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</si>
  <si>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</si>
  <si>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</si>
  <si>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</si>
  <si>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</si>
  <si>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</si>
  <si>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</si>
  <si>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</si>
  <si>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</si>
  <si>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</si>
  <si>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</si>
  <si>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</si>
  <si>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</si>
  <si>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</si>
  <si>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</si>
  <si>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</si>
  <si>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</si>
  <si>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</si>
  <si>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</si>
  <si>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</si>
  <si>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</si>
  <si>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</si>
  <si>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</si>
  <si>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</si>
  <si>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</si>
  <si>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</si>
  <si>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</si>
  <si>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</si>
  <si>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</si>
  <si>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</si>
  <si>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</si>
  <si>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</si>
  <si>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</si>
  <si>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</si>
  <si>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</si>
  <si>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</si>
  <si>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</si>
  <si>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</si>
  <si>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</si>
  <si>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</si>
  <si>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</si>
  <si>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</si>
  <si>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</si>
  <si>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</si>
  <si>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</si>
  <si>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</si>
  <si>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</si>
  <si>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</si>
  <si>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</si>
  <si>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</si>
  <si>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</si>
  <si>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</si>
  <si>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</si>
  <si>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</si>
  <si>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</si>
  <si>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</si>
  <si>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</si>
  <si>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</si>
  <si>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</si>
  <si>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</si>
  <si>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</si>
  <si>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</si>
  <si>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</si>
  <si>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</si>
  <si>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</si>
  <si>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</si>
  <si>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</si>
  <si>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</si>
  <si>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</si>
  <si>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</si>
  <si>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</si>
  <si>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</si>
  <si>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</si>
  <si>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</si>
  <si>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</si>
  <si>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</si>
  <si>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</si>
  <si>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</si>
  <si>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</si>
  <si>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</si>
  <si>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</si>
  <si>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</si>
  <si>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</si>
  <si>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</si>
  <si>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</si>
  <si>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</si>
  <si>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</si>
  <si>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</si>
  <si>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</si>
  <si>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</si>
  <si>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</si>
  <si>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</si>
  <si>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</si>
  <si>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</si>
  <si>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</si>
  <si>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</si>
  <si>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</si>
  <si>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</si>
  <si>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</si>
  <si>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</si>
  <si>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</si>
  <si>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</si>
  <si>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</si>
  <si>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</si>
  <si>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</si>
  <si>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</si>
  <si>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</si>
  <si>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</si>
  <si>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</si>
  <si>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</si>
  <si>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</si>
  <si>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</si>
  <si>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</si>
  <si>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</si>
  <si>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</si>
  <si>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</si>
  <si>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</si>
  <si>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</si>
  <si>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</si>
  <si>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</si>
  <si>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</si>
  <si>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</si>
  <si>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</si>
  <si>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</si>
  <si>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</si>
  <si>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</si>
  <si>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</si>
  <si>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</si>
  <si>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</si>
  <si>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</si>
  <si>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</si>
  <si>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</si>
  <si>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</si>
  <si>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</si>
  <si>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</si>
  <si>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</si>
  <si>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</si>
  <si>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</si>
  <si>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</si>
  <si>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</si>
  <si>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</si>
  <si>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</si>
  <si>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</si>
  <si>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</si>
  <si>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</si>
  <si>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</si>
  <si>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</si>
  <si>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</si>
  <si>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</si>
  <si>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</si>
  <si>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</si>
  <si>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</si>
  <si>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</si>
  <si>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</si>
  <si>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</si>
  <si>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</si>
  <si>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</si>
  <si>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</si>
  <si>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</si>
  <si>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</si>
  <si>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</si>
  <si>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</si>
  <si>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</si>
  <si>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</si>
  <si>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</si>
  <si>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</si>
  <si>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</si>
  <si>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</si>
  <si>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</si>
  <si>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</si>
  <si>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</si>
  <si>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</si>
  <si>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</si>
  <si>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</si>
  <si>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</si>
  <si>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</si>
  <si>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</si>
  <si>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</si>
  <si>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</si>
  <si>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</si>
  <si>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</si>
  <si>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</si>
  <si>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</si>
  <si>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</si>
  <si>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</si>
  <si>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</si>
  <si>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</si>
  <si>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</si>
  <si>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</si>
  <si>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</si>
  <si>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</si>
  <si>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</si>
  <si>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</si>
  <si>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</si>
  <si>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</si>
  <si>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</si>
  <si>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</si>
  <si>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</si>
  <si>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</si>
  <si>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</si>
  <si>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</si>
  <si>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</si>
  <si>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</si>
  <si>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</si>
  <si>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</si>
  <si>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</si>
  <si>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</si>
  <si>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</si>
  <si>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</si>
  <si>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</si>
  <si>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</si>
  <si>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</si>
  <si>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</si>
  <si>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</si>
  <si>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</si>
  <si>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</si>
  <si>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</si>
  <si>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</si>
  <si>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</si>
  <si>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</si>
  <si>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</si>
  <si>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</si>
  <si>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</si>
  <si>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</si>
  <si>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</si>
  <si>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</si>
  <si>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</si>
  <si>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</si>
  <si>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</si>
  <si>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</si>
  <si>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</si>
  <si>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</si>
  <si>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</si>
  <si>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</si>
  <si>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</si>
  <si>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</si>
  <si>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</si>
  <si>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</si>
  <si>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</si>
  <si>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</si>
  <si>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</si>
  <si>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</si>
  <si>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</si>
  <si>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</si>
  <si>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</si>
  <si>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</si>
  <si>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</si>
  <si>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</si>
  <si>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</si>
  <si>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</si>
  <si>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</si>
  <si>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</si>
  <si>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</si>
  <si>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</si>
  <si>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</si>
  <si>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</si>
  <si>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</si>
  <si>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</si>
  <si>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</si>
  <si>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</si>
  <si>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</si>
  <si>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</si>
  <si>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</si>
  <si>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</si>
  <si>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</si>
  <si>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</si>
  <si>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</si>
  <si>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</si>
  <si>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</si>
  <si>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</si>
  <si>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</si>
  <si>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</si>
  <si>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</si>
  <si>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</si>
  <si>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</si>
  <si>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</si>
  <si>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</si>
  <si>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</si>
  <si>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</si>
  <si>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</si>
  <si>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</si>
  <si>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</si>
  <si>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</si>
  <si>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</si>
  <si>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</si>
  <si>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</si>
  <si>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</si>
  <si>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</si>
  <si>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</si>
  <si>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</si>
  <si>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</si>
  <si>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</si>
  <si>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</si>
  <si>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</si>
  <si>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</si>
  <si>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</si>
  <si>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</si>
  <si>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</si>
  <si>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</si>
  <si>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</si>
  <si>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</si>
  <si>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</si>
  <si>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</si>
  <si>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</si>
  <si>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</si>
  <si>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</si>
  <si>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</si>
  <si>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</si>
  <si>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</si>
  <si>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</si>
  <si>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</si>
  <si>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</si>
  <si>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</si>
  <si>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</si>
  <si>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</si>
  <si>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</si>
  <si>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</si>
  <si>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</si>
  <si>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</si>
  <si>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</si>
  <si>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</si>
  <si>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</si>
  <si>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</si>
  <si>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</si>
  <si>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</si>
  <si>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</si>
  <si>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</si>
  <si>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</si>
  <si>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</si>
  <si>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</si>
  <si>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</si>
  <si>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</si>
  <si>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</si>
  <si>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</si>
  <si>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</si>
  <si>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</si>
  <si>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</si>
  <si>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</si>
  <si>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</si>
  <si>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</si>
  <si>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</si>
  <si>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</si>
  <si>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</si>
  <si>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</si>
  <si>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</si>
  <si>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</si>
  <si>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</si>
  <si>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</si>
  <si>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</si>
  <si>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</si>
  <si>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</si>
  <si>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</si>
  <si>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</si>
  <si>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</si>
  <si>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</si>
  <si>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</si>
  <si>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</si>
  <si>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</si>
  <si>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</si>
  <si>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</si>
  <si>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</si>
  <si>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</si>
  <si>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</si>
  <si>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</si>
  <si>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</si>
  <si>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</si>
  <si>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</si>
  <si>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</si>
  <si>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</si>
  <si>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</si>
  <si>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</si>
  <si>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</si>
  <si>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</si>
  <si>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</si>
  <si>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</si>
  <si>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</si>
  <si>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</si>
  <si>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</si>
  <si>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</si>
  <si>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</si>
  <si>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</si>
  <si>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</si>
  <si>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</si>
  <si>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</si>
  <si>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</si>
  <si>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</si>
  <si>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</si>
  <si>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</si>
  <si>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</si>
  <si>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</si>
  <si>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</si>
  <si>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</si>
  <si>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</si>
  <si>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</si>
  <si>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</si>
  <si>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</si>
  <si>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</si>
  <si>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</si>
  <si>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</si>
  <si>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</si>
  <si>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</si>
  <si>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</si>
  <si>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</si>
  <si>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</si>
  <si>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</si>
  <si>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</si>
  <si>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</si>
  <si>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</si>
  <si>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</si>
  <si>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</si>
  <si>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</si>
  <si>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</si>
  <si>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</si>
  <si>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</si>
  <si>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</si>
  <si>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</si>
  <si>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</si>
  <si>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</si>
  <si>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</si>
  <si>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</si>
  <si>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</si>
  <si>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</si>
  <si>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</si>
  <si>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</si>
  <si>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</si>
  <si>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</si>
  <si>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</si>
  <si>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</si>
  <si>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</si>
  <si>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</si>
  <si>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</si>
  <si>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</si>
  <si>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</si>
  <si>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</si>
  <si>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</si>
  <si>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</si>
  <si>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</si>
  <si>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</si>
  <si>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</si>
  <si>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</si>
  <si>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</si>
  <si>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</si>
  <si>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</si>
  <si>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</si>
  <si>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</si>
  <si>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</si>
  <si>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</si>
  <si>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</si>
  <si>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</si>
  <si>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</si>
  <si>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</si>
  <si>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</si>
  <si>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</si>
  <si>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</si>
  <si>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</si>
  <si>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</si>
  <si>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</si>
  <si>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</si>
  <si>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</si>
  <si>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</si>
  <si>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</si>
  <si>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</si>
  <si>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</si>
  <si>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</si>
  <si>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</si>
  <si>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</si>
  <si>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</si>
  <si>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</si>
  <si>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</si>
  <si>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</si>
  <si>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</si>
  <si>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</si>
  <si>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</si>
  <si>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</si>
  <si>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</si>
  <si>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</si>
  <si>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</si>
  <si>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</si>
  <si>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</si>
  <si>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</si>
  <si>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</si>
  <si>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</si>
  <si>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</si>
  <si>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</si>
  <si>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</si>
  <si>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</si>
  <si>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</si>
  <si>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</si>
  <si>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</si>
  <si>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</si>
  <si>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</si>
  <si>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</si>
  <si>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</si>
  <si>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</si>
  <si>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</si>
  <si>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</si>
  <si>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</si>
  <si>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</si>
  <si>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</si>
  <si>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</si>
  <si>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</si>
  <si>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</si>
  <si>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</si>
  <si>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</si>
  <si>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</si>
  <si>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</si>
  <si>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</si>
  <si>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</si>
  <si>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</si>
  <si>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</si>
  <si>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</si>
  <si>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</si>
  <si>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</si>
  <si>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</si>
  <si>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</si>
  <si>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</si>
  <si>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</si>
  <si>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</si>
  <si>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</si>
  <si>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</si>
  <si>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</si>
  <si>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</si>
  <si>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</si>
  <si>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</si>
  <si>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</si>
  <si>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</si>
  <si>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</si>
  <si>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</si>
  <si>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</si>
  <si>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</si>
  <si>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</si>
  <si>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</si>
  <si>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</si>
  <si>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</si>
  <si>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</si>
  <si>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</si>
  <si>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</si>
  <si>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</si>
  <si>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</si>
  <si>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</si>
  <si>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</si>
  <si>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</si>
  <si>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</si>
  <si>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</si>
  <si>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</si>
  <si>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</si>
  <si>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</si>
  <si>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</si>
  <si>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</si>
  <si>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</si>
  <si>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</si>
  <si>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</si>
  <si>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</si>
  <si>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</si>
  <si>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</si>
  <si>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</si>
  <si>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</si>
  <si>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</si>
  <si>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</si>
  <si>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</si>
  <si>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</si>
  <si>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</si>
  <si>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</si>
  <si>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</si>
  <si>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</si>
  <si>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</si>
  <si>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</si>
  <si>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</si>
  <si>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</si>
  <si>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</si>
  <si>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</si>
  <si>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</si>
  <si>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</si>
  <si>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</si>
  <si>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</si>
  <si>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</si>
  <si>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</si>
  <si>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</si>
  <si>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</si>
  <si>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</si>
  <si>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</si>
  <si>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</si>
  <si>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</si>
  <si>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</si>
  <si>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</si>
  <si>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</si>
  <si>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</si>
  <si>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</si>
  <si>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</si>
  <si>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</si>
  <si>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</si>
  <si>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</si>
  <si>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</si>
  <si>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</si>
  <si>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</si>
  <si>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</si>
  <si>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</si>
  <si>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</si>
  <si>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</si>
  <si>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</si>
  <si>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</si>
  <si>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</si>
  <si>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</si>
  <si>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</si>
  <si>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</si>
  <si>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</si>
  <si>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</si>
  <si>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</si>
  <si>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</si>
  <si>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</si>
  <si>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</si>
  <si>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</si>
  <si>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</si>
  <si>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</si>
  <si>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</si>
  <si>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</si>
  <si>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</si>
  <si>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</si>
  <si>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</si>
  <si>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</si>
  <si>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</si>
  <si>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</si>
  <si>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</si>
  <si>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</si>
  <si>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</si>
  <si>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</si>
  <si>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</si>
  <si>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</si>
  <si>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</si>
  <si>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</si>
  <si>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</si>
  <si>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</si>
  <si>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</si>
  <si>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</si>
  <si>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</si>
  <si>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</si>
  <si>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</si>
  <si>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</si>
  <si>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</si>
  <si>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</si>
  <si>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</si>
  <si>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</si>
  <si>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</si>
  <si>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</si>
  <si>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</si>
  <si>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</si>
  <si>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</si>
  <si>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</si>
  <si>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</si>
  <si>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</si>
  <si>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</si>
  <si>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</si>
  <si>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</si>
  <si>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</si>
  <si>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</si>
  <si>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</si>
  <si>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</si>
  <si>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</si>
  <si>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</si>
  <si>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</si>
  <si>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</si>
  <si>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</si>
  <si>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</si>
  <si>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</si>
  <si>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</si>
  <si>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</si>
  <si>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</si>
  <si>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</si>
  <si>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</si>
  <si>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</si>
  <si>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</si>
  <si>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</si>
  <si>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</si>
  <si>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</si>
  <si>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</si>
  <si>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</si>
  <si>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</si>
  <si>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</si>
  <si>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</si>
  <si>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</si>
  <si>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</si>
  <si>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</si>
  <si>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</si>
  <si>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</si>
  <si>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</si>
  <si>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</si>
  <si>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</si>
  <si>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</si>
  <si>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</si>
  <si>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</si>
  <si>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</si>
  <si>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</si>
  <si>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</si>
  <si>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</si>
  <si>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</si>
  <si>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</si>
  <si>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</si>
  <si>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</si>
  <si>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</si>
  <si>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</si>
  <si>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</si>
  <si>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</si>
  <si>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</si>
  <si>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</si>
  <si>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</si>
  <si>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</si>
  <si>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</si>
  <si>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</si>
  <si>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</si>
  <si>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</si>
  <si>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</si>
  <si>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</si>
  <si>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</si>
  <si>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</si>
  <si>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</si>
  <si>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</si>
  <si>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</si>
  <si>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</si>
  <si>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</si>
  <si>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</si>
  <si>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</si>
  <si>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</si>
  <si>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</si>
  <si>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</si>
  <si>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</si>
  <si>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</si>
  <si>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</si>
  <si>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</si>
  <si>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</si>
  <si>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</si>
  <si>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</si>
  <si>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</si>
  <si>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</si>
  <si>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</si>
  <si>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</si>
  <si>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</si>
  <si>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</si>
  <si>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</si>
  <si>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</si>
  <si>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</si>
  <si>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</si>
  <si>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</si>
  <si>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</si>
  <si>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</si>
  <si>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</si>
  <si>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</si>
  <si>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</si>
  <si>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</si>
  <si>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</si>
  <si>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</si>
  <si>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</si>
  <si>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</si>
  <si>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</si>
  <si>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</si>
  <si>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</si>
  <si>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</si>
  <si>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</si>
  <si>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</si>
  <si>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</si>
  <si>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</si>
  <si>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</si>
  <si>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</si>
  <si>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</si>
  <si>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</si>
  <si>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</si>
  <si>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</si>
  <si>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</si>
  <si>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</si>
  <si>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</si>
  <si>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</si>
  <si>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</si>
  <si>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</si>
  <si>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</si>
  <si>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</si>
  <si>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</si>
  <si>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</si>
  <si>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</si>
  <si>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</si>
  <si>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</si>
  <si>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</si>
  <si>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</si>
  <si>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</si>
  <si>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</si>
  <si>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</si>
  <si>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</si>
  <si>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</si>
  <si>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</si>
  <si>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</si>
  <si>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</si>
  <si>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</si>
  <si>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</si>
  <si>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</si>
  <si>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</si>
  <si>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</si>
  <si>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</si>
  <si>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</si>
  <si>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</si>
  <si>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</si>
  <si>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</si>
  <si>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</si>
  <si>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</si>
  <si>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</si>
  <si>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</si>
  <si>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</si>
  <si>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</si>
  <si>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</si>
  <si>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</si>
  <si>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</si>
  <si>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</si>
  <si>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</si>
  <si>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</si>
  <si>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</si>
  <si>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</si>
  <si>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</si>
  <si>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</si>
  <si>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</si>
  <si>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</si>
  <si>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</si>
  <si>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</si>
  <si>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</si>
  <si>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</si>
  <si>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</si>
  <si>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</si>
  <si>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</si>
  <si>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</si>
  <si>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</si>
  <si>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</si>
  <si>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</si>
  <si>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</si>
  <si>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</si>
  <si>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</si>
  <si>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</si>
  <si>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</si>
  <si>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</si>
  <si>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</si>
  <si>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</si>
  <si>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</si>
  <si>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</si>
  <si>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</si>
  <si>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</si>
  <si>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</si>
  <si>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</si>
  <si>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</si>
  <si>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</si>
  <si>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</si>
  <si>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</si>
  <si>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</si>
  <si>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</si>
  <si>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</si>
  <si>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</si>
  <si>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</si>
  <si>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</si>
  <si>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</si>
  <si>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</si>
  <si>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</si>
  <si>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</si>
  <si>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</si>
  <si>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</si>
  <si>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</si>
  <si>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</si>
  <si>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</si>
  <si>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</si>
  <si>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</si>
  <si>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</si>
  <si>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</si>
  <si>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</si>
  <si>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</si>
  <si>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</si>
  <si>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</si>
  <si>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</si>
  <si>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</si>
  <si>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</si>
  <si>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</si>
  <si>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</si>
  <si>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</si>
  <si>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</si>
  <si>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</si>
  <si>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</si>
  <si>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</si>
  <si>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</si>
  <si>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</si>
  <si>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</si>
  <si>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</si>
  <si>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</si>
  <si>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</si>
  <si>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</si>
  <si>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</si>
  <si>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</si>
  <si>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</si>
  <si>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</si>
  <si>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</si>
  <si>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</si>
  <si>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</si>
  <si>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</si>
  <si>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</si>
  <si>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</si>
  <si>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</si>
  <si>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</si>
  <si>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</si>
  <si>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</si>
  <si>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</si>
  <si>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</si>
  <si>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</si>
  <si>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</si>
  <si>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</si>
  <si>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</si>
  <si>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</si>
  <si>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</si>
  <si>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</si>
  <si>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</si>
  <si>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</si>
  <si>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</si>
  <si>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</si>
  <si>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</si>
  <si>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</si>
  <si>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</si>
  <si>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</si>
  <si>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</si>
  <si>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</si>
  <si>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</si>
  <si>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</si>
  <si>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</si>
  <si>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</si>
  <si>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</si>
  <si>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</si>
  <si>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</si>
  <si>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</si>
  <si>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</si>
  <si>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</si>
  <si>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</si>
  <si>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</si>
  <si>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</si>
  <si>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</si>
  <si>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</si>
  <si>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</si>
  <si>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</si>
  <si>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</si>
  <si>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</si>
  <si>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</si>
  <si>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</si>
  <si>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</si>
  <si>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</si>
  <si>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</si>
  <si>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</si>
  <si>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</si>
  <si>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</si>
  <si>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</si>
  <si>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</si>
  <si>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</si>
  <si>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</si>
  <si>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</si>
  <si>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</si>
  <si>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</si>
  <si>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</si>
  <si>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</si>
  <si>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</si>
  <si>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</si>
  <si>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</si>
  <si>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</si>
  <si>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</si>
  <si>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</si>
  <si>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</si>
  <si>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</si>
  <si>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</si>
  <si>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</si>
  <si>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</si>
  <si>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</si>
  <si>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</si>
  <si>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</si>
  <si>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</si>
  <si>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</si>
  <si>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</si>
  <si>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</si>
  <si>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</si>
  <si>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</si>
  <si>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</si>
  <si>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</si>
  <si>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</si>
  <si>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</si>
  <si>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</si>
  <si>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</si>
  <si>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</si>
  <si>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</si>
  <si>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</si>
  <si>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</si>
  <si>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</si>
  <si>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</si>
  <si>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</si>
  <si>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</si>
  <si>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</si>
  <si>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</si>
  <si>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</si>
  <si>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</si>
  <si>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</si>
  <si>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</si>
  <si>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</si>
  <si>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</si>
  <si>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</si>
  <si>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</si>
  <si>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</si>
  <si>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</si>
  <si>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</si>
  <si>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</si>
  <si>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</si>
  <si>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</si>
  <si>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</si>
  <si>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</si>
  <si>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</si>
  <si>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</si>
  <si>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</si>
  <si>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</si>
  <si>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</si>
  <si>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</si>
  <si>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</si>
  <si>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</si>
  <si>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</si>
  <si>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</si>
  <si>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</si>
  <si>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</si>
  <si>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</si>
  <si>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</si>
  <si>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</si>
  <si>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</si>
  <si>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</si>
  <si>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</si>
  <si>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</si>
  <si>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</si>
  <si>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</si>
  <si>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</si>
  <si>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</si>
  <si>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</si>
  <si>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</si>
  <si>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</si>
  <si>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</si>
  <si>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</si>
  <si>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</si>
  <si>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</si>
  <si>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</si>
  <si>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</si>
  <si>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</si>
  <si>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</si>
  <si>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</si>
  <si>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</si>
  <si>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</si>
  <si>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</si>
  <si>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</si>
  <si>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</si>
  <si>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</si>
  <si>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</si>
  <si>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</si>
  <si>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</si>
  <si>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</si>
  <si>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</si>
  <si>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</si>
  <si>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</si>
  <si>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</si>
  <si>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</si>
  <si>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</si>
  <si>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</si>
  <si>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</si>
  <si>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</si>
  <si>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</si>
  <si>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</si>
  <si>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</si>
  <si>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</si>
  <si>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</si>
  <si>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</si>
  <si>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</si>
  <si>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</si>
  <si>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</si>
  <si>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</si>
  <si>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</si>
  <si>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</si>
  <si>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</si>
  <si>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</si>
  <si>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</si>
  <si>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</si>
  <si>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</si>
  <si>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</si>
  <si>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</si>
  <si>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</si>
  <si>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</si>
  <si>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</si>
  <si>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</si>
  <si>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</si>
  <si>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</si>
  <si>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</si>
  <si>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</si>
  <si>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</si>
  <si>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</si>
  <si>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</si>
  <si>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</si>
  <si>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</si>
  <si>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</si>
  <si>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</si>
  <si>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</si>
  <si>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</si>
  <si>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</si>
  <si>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</si>
  <si>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</si>
  <si>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</si>
  <si>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</si>
  <si>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</si>
  <si>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</si>
  <si>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</si>
  <si>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</si>
  <si>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</si>
  <si>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</si>
  <si>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</si>
  <si>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</si>
  <si>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</si>
  <si>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</si>
  <si>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</si>
  <si>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</si>
  <si>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</si>
  <si>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</si>
  <si>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</si>
  <si>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</si>
  <si>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</si>
  <si>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</si>
  <si>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</si>
  <si>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</si>
  <si>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</si>
  <si>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</si>
  <si>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</si>
  <si>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</si>
  <si>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</si>
  <si>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</si>
  <si>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</si>
  <si>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</si>
  <si>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</si>
  <si>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</si>
  <si>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</si>
  <si>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</si>
  <si>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</si>
  <si>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</si>
  <si>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</si>
  <si>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</si>
  <si>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</si>
  <si>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</si>
  <si>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</si>
  <si>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</si>
  <si>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</si>
  <si>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</si>
  <si>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</si>
  <si>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</si>
  <si>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</si>
  <si>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</si>
  <si>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</si>
  <si>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</si>
  <si>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</si>
  <si>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</si>
  <si>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</si>
  <si>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</si>
  <si>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</si>
  <si>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</si>
  <si>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</si>
  <si>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</si>
  <si>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</si>
  <si>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</si>
  <si>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</si>
  <si>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</si>
  <si>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</si>
  <si>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</si>
  <si>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</si>
  <si>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</si>
  <si>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</si>
  <si>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</si>
  <si>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</si>
  <si>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</si>
  <si>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</si>
  <si>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</si>
  <si>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</si>
  <si>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</si>
  <si>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</si>
  <si>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</si>
  <si>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</si>
  <si>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</si>
  <si>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</si>
  <si>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</si>
  <si>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</si>
  <si>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</si>
  <si>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</si>
  <si>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</si>
  <si>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</si>
  <si>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</si>
  <si>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</si>
  <si>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</si>
  <si>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</si>
  <si>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</si>
  <si>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</si>
  <si>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</si>
  <si>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</si>
  <si>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</si>
  <si>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</si>
  <si>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</si>
  <si>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</si>
  <si>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</si>
  <si>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</si>
  <si>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</si>
  <si>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</si>
  <si>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</si>
  <si>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</si>
  <si>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</si>
  <si>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</si>
  <si>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</si>
  <si>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</si>
  <si>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</si>
  <si>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</si>
  <si>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</si>
  <si>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</si>
  <si>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</si>
  <si>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</si>
  <si>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</si>
  <si>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</si>
  <si>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</si>
  <si>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</si>
  <si>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</si>
  <si>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</si>
  <si>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</si>
  <si>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</si>
  <si>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</si>
  <si>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</si>
  <si>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</si>
  <si>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</si>
  <si>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</si>
  <si>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</si>
  <si>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</si>
  <si>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</si>
  <si>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</si>
  <si>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</si>
  <si>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</si>
  <si>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</si>
  <si>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</si>
  <si>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</si>
  <si>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</si>
  <si>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</si>
  <si>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</si>
  <si>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</si>
  <si>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</si>
  <si>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</si>
  <si>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</si>
  <si>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</si>
  <si>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</si>
  <si>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</si>
  <si>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</si>
  <si>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</si>
  <si>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</si>
  <si>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</si>
  <si>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</si>
  <si>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</si>
  <si>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</si>
  <si>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</si>
  <si>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</si>
  <si>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</si>
  <si>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</si>
  <si>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</si>
  <si>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</si>
  <si>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</si>
  <si>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</si>
  <si>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</si>
  <si>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</si>
  <si>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</si>
  <si>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</si>
  <si>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</si>
  <si>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</si>
  <si>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</si>
  <si>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</si>
  <si>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</si>
  <si>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</si>
  <si>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</si>
  <si>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</si>
  <si>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</si>
  <si>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</si>
  <si>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</si>
  <si>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</si>
  <si>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</si>
  <si>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</si>
  <si>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</si>
  <si>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</si>
  <si>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</si>
  <si>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</si>
  <si>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</si>
  <si>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</si>
  <si>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</si>
  <si>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</si>
  <si>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</si>
  <si>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</si>
  <si>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</si>
  <si>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</si>
  <si>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</si>
  <si>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</si>
  <si>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</si>
  <si>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</si>
  <si>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</si>
  <si>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</si>
  <si>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</si>
  <si>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</si>
  <si>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</si>
  <si>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</si>
  <si>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</si>
  <si>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</si>
  <si>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</si>
  <si>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</si>
  <si>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</si>
  <si>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</si>
  <si>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</si>
  <si>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</si>
  <si>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</si>
  <si>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</si>
  <si>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</si>
  <si>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</si>
  <si>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</si>
  <si>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</si>
  <si>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</si>
  <si>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</si>
  <si>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</si>
  <si>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</si>
  <si>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</si>
  <si>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</si>
  <si>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</si>
  <si>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</si>
  <si>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</si>
  <si>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</si>
  <si>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</si>
  <si>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</si>
  <si>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</si>
  <si>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</si>
  <si>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</si>
  <si>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</si>
  <si>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</si>
  <si>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</si>
  <si>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</si>
  <si>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</si>
  <si>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</si>
  <si>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</si>
  <si>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</si>
  <si>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</si>
  <si>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</si>
  <si>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</si>
  <si>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</si>
  <si>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</si>
  <si>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</si>
  <si>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</si>
  <si>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</si>
  <si>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</si>
  <si>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</si>
  <si>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</si>
  <si>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</si>
  <si>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</si>
  <si>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</si>
  <si>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</si>
  <si>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</si>
  <si>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</si>
  <si>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</si>
  <si>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</si>
  <si>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</si>
  <si>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</si>
  <si>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</si>
  <si>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</si>
  <si>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</si>
  <si>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</si>
  <si>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</si>
  <si>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</si>
  <si>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</si>
  <si>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</si>
  <si>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</si>
  <si>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</si>
  <si>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</si>
  <si>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</si>
  <si>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</si>
  <si>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</si>
  <si>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</si>
  <si>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</si>
  <si>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</si>
  <si>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</si>
  <si>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</si>
  <si>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</si>
  <si>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</si>
  <si>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</si>
  <si>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</si>
  <si>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</si>
  <si>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</si>
  <si>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</si>
  <si>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</si>
  <si>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</si>
  <si>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</si>
  <si>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</si>
  <si>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</si>
  <si>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</si>
  <si>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</si>
  <si>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</si>
  <si>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</si>
  <si>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</si>
  <si>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</si>
  <si>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</si>
  <si>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</si>
  <si>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</si>
  <si>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</si>
  <si>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</si>
  <si>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</si>
  <si>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</si>
  <si>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</si>
  <si>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</si>
  <si>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</si>
  <si>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</si>
  <si>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</si>
  <si>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</si>
  <si>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</si>
  <si>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</si>
  <si>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</si>
  <si>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</si>
  <si>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</si>
  <si>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</si>
  <si>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</si>
  <si>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</si>
  <si>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</si>
  <si>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</si>
  <si>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</si>
  <si>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</si>
  <si>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</si>
  <si>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</si>
  <si>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</si>
  <si>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</si>
  <si>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</si>
  <si>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</si>
  <si>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</si>
  <si>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</si>
  <si>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</si>
  <si>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</si>
  <si>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</si>
  <si>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</si>
  <si>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</si>
  <si>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</si>
  <si>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</si>
  <si>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</si>
  <si>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</si>
  <si>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</si>
  <si>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</si>
  <si>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</si>
  <si>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</si>
  <si>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</si>
  <si>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</si>
  <si>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</si>
  <si>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</si>
  <si>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</si>
  <si>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</si>
  <si>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</si>
  <si>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</si>
  <si>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</si>
  <si>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</si>
  <si>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</si>
  <si>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</si>
  <si>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</si>
  <si>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</si>
  <si>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</si>
  <si>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</si>
  <si>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</si>
  <si>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</si>
  <si>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</si>
  <si>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</si>
  <si>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</si>
  <si>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</si>
  <si>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</si>
  <si>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</si>
  <si>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</si>
  <si>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</si>
  <si>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</si>
  <si>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</si>
  <si>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</si>
  <si>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</si>
  <si>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</si>
  <si>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</si>
  <si>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</si>
  <si>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</si>
  <si>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</si>
  <si>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</si>
  <si>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</si>
  <si>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</si>
  <si>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</si>
  <si>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</si>
  <si>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</si>
  <si>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</si>
  <si>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</si>
  <si>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</si>
  <si>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</si>
  <si>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</si>
  <si>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</si>
  <si>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</si>
  <si>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</si>
  <si>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</si>
  <si>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</si>
  <si>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</si>
  <si>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</si>
  <si>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</si>
  <si>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</si>
  <si>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</si>
  <si>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</si>
  <si>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</si>
  <si>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</si>
  <si>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</si>
  <si>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</si>
  <si>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</si>
  <si>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</si>
  <si>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</si>
  <si>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</si>
  <si>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</si>
  <si>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</si>
  <si>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</si>
  <si>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</si>
  <si>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</si>
  <si>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</si>
  <si>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</si>
  <si>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</si>
  <si>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</si>
  <si>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</si>
  <si>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</si>
  <si>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</si>
  <si>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</si>
  <si>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</si>
  <si>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</si>
  <si>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</si>
  <si>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</si>
  <si>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</si>
  <si>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</si>
  <si>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</si>
  <si>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</si>
  <si>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</si>
  <si>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</si>
  <si>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</si>
  <si>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</si>
  <si>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</si>
  <si>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</si>
  <si>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</si>
  <si>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</si>
  <si>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</si>
  <si>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</si>
  <si>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</si>
  <si>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</si>
  <si>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</si>
  <si>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</si>
  <si>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</si>
  <si>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</si>
  <si>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</si>
  <si>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</si>
  <si>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</si>
  <si>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</si>
  <si>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</si>
  <si>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</si>
  <si>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</si>
  <si>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</si>
  <si>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</si>
  <si>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</si>
  <si>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</si>
  <si>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</si>
  <si>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</si>
  <si>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</si>
  <si>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</si>
  <si>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</si>
  <si>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</si>
  <si>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</si>
  <si>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</si>
  <si>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</si>
  <si>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</si>
  <si>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</si>
  <si>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</si>
  <si>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</si>
  <si>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</si>
  <si>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</si>
  <si>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</si>
  <si>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</si>
  <si>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</si>
  <si>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</si>
  <si>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</si>
  <si>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</si>
  <si>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</si>
  <si>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</si>
  <si>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</si>
  <si>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</si>
  <si>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</si>
  <si>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</si>
  <si>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</si>
  <si>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</si>
  <si>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</si>
  <si>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</si>
  <si>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</si>
  <si>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</si>
  <si>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</si>
  <si>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</si>
  <si>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</si>
  <si>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</si>
  <si>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</si>
  <si>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</si>
  <si>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</si>
  <si>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</si>
  <si>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</si>
  <si>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</si>
  <si>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</si>
  <si>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</si>
  <si>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</si>
  <si>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</si>
  <si>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</si>
  <si>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</si>
  <si>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</si>
  <si>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</si>
  <si>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</si>
  <si>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</si>
  <si>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</si>
  <si>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</si>
  <si>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</si>
  <si>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</si>
  <si>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</si>
  <si>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</si>
  <si>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</si>
  <si>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</si>
  <si>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</si>
  <si>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</si>
  <si>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</si>
  <si>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</si>
  <si>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</si>
  <si>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</si>
  <si>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</si>
  <si>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</si>
  <si>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</si>
  <si>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</si>
  <si>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</si>
  <si>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</si>
  <si>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</si>
  <si>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</si>
  <si>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</si>
  <si>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</si>
  <si>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</si>
  <si>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</si>
  <si>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</si>
  <si>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</si>
  <si>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</si>
  <si>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</si>
  <si>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</si>
  <si>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</si>
  <si>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</si>
  <si>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</si>
  <si>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</si>
  <si>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</si>
  <si>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</si>
  <si>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</si>
  <si>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</si>
  <si>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</si>
  <si>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</si>
  <si>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</si>
  <si>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</si>
  <si>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</si>
  <si>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</si>
  <si>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</si>
  <si>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</si>
  <si>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</si>
  <si>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</si>
  <si>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</si>
  <si>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</si>
  <si>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</si>
  <si>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</si>
  <si>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</si>
  <si>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</si>
  <si>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</si>
  <si>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</si>
  <si>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</si>
  <si>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</si>
  <si>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</si>
  <si>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</si>
  <si>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</si>
  <si>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</si>
  <si>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</si>
  <si>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</si>
  <si>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</si>
  <si>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</si>
  <si>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</si>
  <si>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</si>
  <si>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</si>
  <si>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</si>
  <si>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</si>
  <si>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</si>
  <si>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</si>
  <si>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</si>
  <si>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</si>
  <si>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</si>
  <si>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</si>
  <si>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</si>
  <si>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</si>
  <si>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</si>
  <si>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</si>
  <si>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</si>
  <si>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</si>
  <si>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</si>
  <si>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</si>
  <si>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</si>
  <si>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</si>
  <si>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</si>
  <si>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</si>
  <si>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</si>
  <si>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</si>
  <si>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</si>
  <si>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</si>
  <si>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</si>
  <si>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</si>
  <si>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</si>
  <si>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</si>
  <si>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</si>
  <si>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</si>
  <si>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</si>
  <si>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</si>
  <si>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</si>
  <si>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</si>
  <si>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</si>
  <si>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</si>
  <si>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</si>
  <si>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</si>
  <si>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</si>
  <si>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</si>
  <si>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</si>
  <si>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</si>
  <si>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</si>
  <si>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</si>
  <si>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</si>
  <si>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</si>
  <si>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</si>
  <si>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</si>
  <si>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</si>
  <si>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</si>
  <si>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</si>
  <si>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</si>
  <si>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</si>
  <si>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</si>
  <si>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</si>
  <si>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</si>
  <si>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</si>
  <si>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</si>
  <si>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</si>
  <si>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</si>
  <si>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</si>
  <si>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</si>
  <si>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</si>
  <si>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</si>
  <si>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</si>
  <si>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</si>
  <si>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</si>
  <si>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</si>
  <si>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</si>
  <si>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</si>
  <si>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</si>
  <si>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</si>
  <si>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</si>
  <si>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</si>
  <si>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</si>
  <si>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</si>
  <si>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</si>
  <si>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</si>
  <si>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</si>
  <si>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</si>
  <si>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</si>
  <si>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</si>
  <si>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</si>
  <si>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</si>
  <si>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</si>
  <si>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</si>
  <si>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</si>
  <si>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</si>
  <si>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</si>
  <si>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</si>
  <si>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</si>
  <si>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</si>
  <si>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</si>
  <si>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</si>
  <si>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</si>
  <si>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</si>
  <si>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</si>
  <si>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</si>
  <si>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</si>
  <si>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</si>
  <si>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</si>
  <si>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</si>
  <si>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</si>
  <si>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</si>
  <si>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</si>
  <si>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</si>
  <si>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</si>
  <si>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</si>
  <si>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</si>
  <si>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</si>
  <si>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</si>
  <si>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</si>
  <si>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</si>
  <si>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</si>
  <si>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</si>
  <si>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</si>
  <si>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</si>
  <si>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</si>
  <si>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</si>
  <si>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</si>
  <si>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</si>
  <si>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</si>
  <si>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</si>
  <si>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</si>
  <si>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</si>
  <si>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</si>
  <si>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</si>
  <si>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</si>
  <si>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</si>
  <si>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</si>
  <si>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</si>
  <si>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</si>
  <si>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</si>
  <si>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</si>
  <si>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</si>
  <si>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</si>
  <si>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</si>
  <si>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</si>
  <si>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</si>
  <si>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</si>
  <si>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</si>
  <si>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</si>
  <si>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</si>
  <si>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</si>
  <si>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</si>
  <si>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</si>
  <si>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</si>
  <si>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</si>
  <si>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</si>
  <si>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</si>
  <si>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</si>
  <si>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</si>
  <si>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</si>
  <si>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</si>
  <si>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</si>
  <si>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</si>
  <si>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</si>
  <si>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</si>
  <si>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</si>
  <si>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</si>
  <si>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</si>
  <si>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</si>
  <si>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</si>
  <si>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</si>
  <si>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</si>
  <si>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</si>
  <si>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</si>
  <si>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</si>
  <si>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</si>
  <si>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</si>
  <si>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</si>
  <si>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</si>
  <si>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</si>
  <si>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</si>
  <si>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</si>
  <si>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</si>
  <si>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</si>
  <si>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</si>
  <si>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</si>
  <si>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</si>
  <si>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</si>
  <si>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</si>
  <si>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</si>
  <si>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</si>
  <si>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</si>
  <si>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</si>
  <si>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</si>
  <si>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</si>
  <si>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</si>
  <si>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</si>
  <si>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</si>
  <si>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</si>
  <si>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</si>
  <si>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</si>
  <si>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</si>
  <si>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</si>
  <si>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</si>
  <si>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</si>
  <si>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</si>
  <si>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</si>
  <si>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</si>
  <si>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</si>
  <si>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</si>
  <si>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</si>
  <si>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</si>
  <si>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</si>
  <si>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</si>
  <si>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</si>
  <si>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</si>
  <si>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</si>
  <si>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</si>
  <si>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</si>
  <si>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</si>
  <si>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</si>
  <si>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</si>
  <si>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</si>
  <si>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</si>
  <si>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</si>
  <si>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</si>
  <si>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</si>
  <si>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</si>
  <si>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</si>
  <si>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</si>
  <si>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</si>
  <si>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</si>
  <si>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</si>
  <si>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</si>
  <si>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</si>
  <si>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</si>
  <si>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</si>
  <si>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</si>
  <si>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</si>
  <si>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</si>
  <si>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</si>
  <si>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</si>
  <si>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</si>
  <si>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</si>
  <si>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</si>
  <si>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</si>
  <si>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</si>
  <si>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</si>
  <si>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</si>
  <si>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</si>
  <si>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</si>
  <si>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</si>
  <si>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</si>
  <si>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</si>
  <si>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</si>
  <si>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</si>
  <si>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</si>
  <si>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</si>
  <si>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</si>
  <si>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</si>
  <si>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</si>
  <si>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</si>
  <si>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</si>
  <si>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</si>
  <si>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</si>
  <si>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</si>
  <si>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</si>
  <si>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</si>
  <si>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</si>
  <si>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</si>
  <si>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</si>
  <si>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</si>
  <si>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</si>
  <si>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</si>
  <si>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</si>
  <si>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</si>
  <si>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</si>
  <si>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</si>
  <si>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</si>
  <si>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</si>
  <si>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</si>
  <si>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</si>
  <si>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</si>
  <si>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</si>
  <si>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</si>
  <si>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</si>
  <si>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</si>
  <si>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</si>
  <si>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</si>
  <si>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</si>
  <si>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</si>
  <si>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</si>
  <si>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</si>
  <si>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</si>
  <si>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</si>
  <si>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</si>
  <si>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</si>
  <si>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</si>
  <si>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</si>
  <si>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</si>
  <si>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</si>
  <si>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</si>
  <si>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</si>
  <si>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</si>
  <si>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</si>
  <si>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</si>
  <si>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</si>
  <si>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</si>
  <si>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</si>
  <si>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</si>
  <si>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</si>
  <si>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</si>
  <si>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</si>
  <si>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</si>
  <si>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</si>
  <si>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</si>
  <si>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</si>
  <si>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</si>
  <si>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</si>
  <si>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</si>
  <si>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</si>
  <si>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</si>
  <si>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</si>
  <si>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</si>
  <si>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</si>
  <si>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</si>
  <si>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</si>
  <si>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</si>
  <si>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</si>
  <si>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</si>
  <si>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</si>
  <si>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</si>
  <si>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</si>
  <si>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</si>
  <si>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</si>
  <si>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</si>
  <si>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</si>
  <si>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</si>
  <si>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</si>
  <si>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</si>
  <si>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</si>
  <si>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</si>
  <si>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</si>
  <si>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</si>
  <si>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</si>
  <si>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</si>
  <si>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</si>
  <si>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</si>
  <si>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</si>
  <si>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</si>
  <si>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</si>
  <si>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</si>
  <si>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</si>
  <si>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</si>
  <si>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</si>
  <si>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</si>
  <si>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</si>
  <si>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</si>
  <si>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</si>
  <si>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</si>
  <si>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</si>
  <si>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</si>
  <si>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</si>
  <si>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</si>
  <si>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</si>
  <si>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</si>
  <si>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</si>
  <si>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</si>
  <si>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</si>
  <si>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</si>
  <si>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</si>
  <si>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</si>
  <si>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</si>
  <si>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</si>
  <si>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</si>
  <si>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</si>
  <si>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</si>
  <si>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</si>
  <si>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</si>
  <si>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</si>
  <si>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</si>
  <si>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</si>
  <si>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</si>
  <si>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</si>
  <si>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</si>
  <si>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</si>
  <si>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</si>
  <si>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</si>
  <si>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</si>
  <si>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</si>
  <si>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</si>
  <si>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</si>
  <si>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</si>
  <si>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</si>
  <si>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</si>
  <si>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</si>
  <si>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</si>
  <si>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</si>
  <si>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</si>
  <si>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</si>
  <si>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</si>
  <si>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</si>
  <si>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</si>
  <si>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</si>
  <si>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</si>
  <si>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</si>
  <si>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</si>
  <si>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</si>
  <si>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</si>
  <si>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</si>
  <si>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</si>
  <si>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</si>
  <si>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</si>
  <si>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</si>
  <si>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</si>
  <si>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</si>
  <si>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</si>
  <si>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</si>
  <si>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</si>
  <si>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</si>
  <si>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</si>
  <si>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</si>
  <si>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</si>
  <si>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</si>
  <si>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</si>
  <si>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</si>
  <si>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</si>
  <si>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</si>
  <si>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</si>
  <si>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</si>
  <si>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</si>
  <si>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</si>
  <si>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</si>
  <si>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</si>
  <si>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</si>
  <si>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</si>
  <si>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</si>
  <si>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</si>
  <si>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</si>
  <si>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</si>
  <si>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</si>
  <si>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</si>
  <si>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</si>
  <si>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</si>
  <si>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</si>
  <si>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</si>
  <si>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</si>
  <si>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</si>
  <si>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</si>
  <si>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</si>
  <si>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</si>
  <si>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</si>
  <si>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</si>
  <si>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</si>
  <si>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</si>
  <si>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</si>
  <si>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</si>
  <si>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</si>
  <si>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</si>
  <si>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</si>
  <si>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</si>
  <si>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</si>
  <si>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</si>
  <si>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</si>
  <si>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</si>
  <si>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</si>
  <si>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</si>
  <si>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</si>
  <si>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</si>
  <si>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</si>
  <si>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</si>
  <si>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</si>
  <si>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</si>
  <si>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</si>
  <si>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</si>
  <si>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</si>
  <si>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</si>
  <si>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</si>
  <si>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</si>
  <si>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</si>
  <si>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</si>
  <si>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</si>
  <si>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</si>
  <si>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</si>
  <si>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</si>
  <si>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</si>
  <si>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</si>
  <si>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</si>
  <si>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</si>
  <si>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</si>
  <si>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</si>
  <si>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</si>
  <si>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</si>
  <si>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</si>
  <si>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</si>
  <si>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</si>
  <si>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</si>
  <si>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</si>
  <si>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</si>
  <si>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</si>
  <si>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</si>
  <si>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</si>
  <si>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</si>
  <si>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</si>
  <si>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</si>
  <si>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</si>
  <si>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</si>
  <si>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</si>
  <si>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</si>
  <si>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</si>
  <si>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</si>
  <si>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</si>
  <si>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</si>
  <si>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</si>
  <si>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</si>
  <si>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</si>
  <si>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</si>
  <si>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</si>
  <si>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</si>
  <si>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</si>
  <si>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</si>
  <si>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</si>
  <si>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</si>
  <si>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</si>
  <si>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</si>
  <si>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</si>
  <si>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</si>
  <si>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</si>
  <si>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</si>
  <si>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</si>
  <si>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</si>
  <si>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</si>
  <si>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</si>
  <si>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</si>
  <si>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</si>
  <si>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</si>
  <si>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</si>
  <si>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</si>
  <si>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</si>
  <si>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</si>
  <si>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</si>
  <si>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</si>
  <si>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</si>
  <si>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</si>
  <si>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</si>
  <si>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</si>
  <si>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</si>
  <si>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</si>
  <si>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</si>
  <si>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</si>
  <si>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</si>
  <si>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</si>
  <si>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</si>
  <si>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</si>
  <si>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</si>
  <si>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</si>
  <si>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</si>
  <si>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</si>
  <si>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</si>
  <si>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</si>
  <si>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</si>
  <si>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</si>
  <si>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</si>
  <si>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</si>
  <si>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</si>
  <si>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</si>
  <si>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</si>
  <si>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</si>
  <si>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</si>
  <si>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</si>
  <si>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</si>
  <si>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</si>
  <si>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</si>
  <si>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</si>
  <si>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</si>
  <si>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</si>
  <si>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</si>
  <si>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</si>
  <si>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</si>
  <si>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</si>
  <si>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</si>
  <si>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</si>
  <si>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</si>
  <si>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</si>
  <si>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</si>
  <si>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</si>
  <si>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</si>
  <si>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</si>
  <si>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</si>
  <si>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</si>
  <si>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</si>
  <si>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</si>
  <si>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</si>
  <si>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</si>
  <si>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</si>
  <si>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</si>
  <si>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</si>
  <si>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</si>
  <si>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</si>
  <si>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</si>
  <si>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</si>
  <si>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</si>
  <si>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</si>
  <si>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</si>
  <si>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</si>
  <si>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</si>
  <si>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</si>
  <si>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</si>
  <si>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</si>
  <si>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</si>
  <si>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</si>
  <si>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</si>
  <si>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</si>
  <si>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</si>
  <si>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</si>
  <si>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</si>
  <si>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</si>
  <si>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</si>
  <si>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</si>
  <si>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</si>
  <si>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</si>
  <si>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</si>
  <si>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</si>
  <si>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</si>
  <si>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</si>
  <si>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</si>
  <si>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</si>
  <si>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</si>
  <si>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</si>
  <si>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</si>
  <si>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</si>
  <si>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</si>
  <si>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</si>
  <si>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</si>
  <si>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</si>
  <si>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</si>
  <si>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</si>
  <si>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</si>
  <si>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</si>
  <si>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</si>
  <si>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</si>
  <si>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</si>
  <si>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</si>
  <si>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</si>
  <si>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</si>
  <si>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</si>
  <si>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</si>
  <si>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</si>
  <si>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</si>
  <si>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</si>
  <si>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</si>
  <si>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</si>
  <si>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</si>
  <si>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</si>
  <si>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</si>
  <si>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</si>
  <si>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</si>
  <si>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</si>
  <si>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</si>
  <si>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</si>
  <si>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</si>
  <si>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</si>
  <si>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</si>
  <si>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</si>
  <si>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</si>
  <si>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</si>
  <si>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</si>
  <si>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</si>
  <si>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</si>
  <si>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</si>
  <si>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</si>
  <si>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</si>
  <si>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</si>
  <si>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</si>
  <si>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</si>
  <si>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</si>
  <si>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</si>
  <si>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</si>
  <si>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</si>
  <si>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</si>
  <si>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</si>
  <si>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</si>
  <si>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</si>
  <si>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</si>
  <si>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</si>
  <si>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</si>
  <si>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</si>
  <si>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</si>
  <si>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</si>
  <si>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</si>
  <si>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</si>
  <si>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</si>
  <si>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</si>
  <si>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</si>
  <si>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</si>
  <si>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</si>
  <si>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</si>
  <si>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</si>
  <si>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</si>
  <si>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</si>
  <si>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</si>
  <si>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</si>
  <si>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</si>
  <si>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</si>
  <si>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</si>
  <si>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</si>
  <si>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</si>
  <si>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</si>
  <si>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</si>
  <si>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</si>
  <si>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</si>
  <si>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</si>
  <si>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</si>
  <si>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</si>
  <si>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</si>
  <si>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</si>
  <si>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</si>
  <si>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</si>
  <si>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</si>
  <si>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</si>
  <si>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</si>
  <si>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</si>
  <si>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</si>
  <si>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</si>
  <si>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</si>
  <si>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</si>
  <si>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</si>
  <si>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</si>
  <si>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</si>
  <si>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</si>
  <si>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</si>
  <si>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</si>
  <si>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</si>
  <si>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</si>
  <si>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</si>
  <si>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</si>
  <si>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</si>
  <si>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</si>
  <si>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</si>
  <si>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</si>
  <si>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</si>
  <si>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</si>
  <si>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</si>
  <si>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</si>
  <si>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</si>
  <si>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</si>
  <si>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</si>
  <si>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</si>
  <si>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</si>
  <si>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</si>
  <si>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</si>
  <si>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</si>
  <si>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</si>
  <si>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</si>
  <si>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</si>
  <si>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</si>
  <si>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</si>
  <si>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</si>
  <si>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</si>
  <si>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</si>
  <si>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</si>
  <si>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</si>
  <si>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</si>
  <si>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</si>
  <si>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</si>
  <si>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</si>
  <si>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</si>
  <si>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</si>
  <si>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</si>
  <si>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</si>
  <si>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</si>
  <si>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</si>
  <si>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</si>
  <si>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</si>
  <si>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</si>
  <si>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</si>
  <si>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</si>
  <si>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</si>
  <si>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</si>
  <si>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</si>
  <si>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</si>
  <si>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</si>
  <si>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</si>
  <si>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</si>
  <si>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</si>
  <si>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</si>
  <si>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</si>
  <si>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</si>
  <si>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</si>
  <si>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</si>
  <si>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</si>
  <si>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</si>
  <si>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</si>
  <si>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</si>
  <si>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</si>
  <si>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</si>
  <si>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</si>
  <si>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</si>
  <si>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</si>
  <si>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</si>
  <si>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</si>
  <si>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</si>
  <si>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</si>
  <si>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</si>
  <si>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</si>
  <si>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</si>
  <si>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</si>
  <si>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</si>
  <si>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</si>
  <si>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</si>
  <si>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</si>
  <si>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</si>
  <si>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</si>
  <si>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</si>
  <si>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</si>
  <si>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</si>
  <si>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</si>
  <si>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</si>
  <si>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</si>
  <si>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</si>
  <si>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</si>
  <si>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</si>
  <si>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</si>
  <si>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</si>
  <si>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</si>
  <si>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</si>
  <si>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</si>
  <si>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</si>
  <si>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</si>
  <si>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</si>
  <si>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</si>
  <si>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</si>
  <si>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</si>
  <si>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</si>
  <si>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</si>
  <si>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</si>
  <si>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</si>
  <si>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</si>
  <si>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</si>
  <si>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</si>
  <si>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</si>
  <si>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</si>
  <si>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</si>
  <si>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</si>
  <si>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</si>
  <si>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</si>
  <si>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</si>
  <si>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</si>
  <si>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</si>
  <si>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</si>
  <si>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</si>
  <si>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</si>
  <si>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</si>
  <si>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</si>
  <si>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</si>
  <si>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</si>
  <si>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</si>
  <si>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</si>
  <si>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</si>
  <si>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</si>
  <si>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</si>
  <si>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</si>
  <si>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</si>
  <si>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</si>
  <si>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</si>
  <si>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</si>
  <si>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</si>
  <si>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</si>
  <si>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</si>
  <si>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</si>
  <si>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</si>
  <si>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</si>
  <si>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</si>
  <si>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</si>
  <si>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</si>
  <si>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</si>
  <si>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</si>
  <si>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</si>
  <si>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</si>
  <si>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</si>
  <si>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</si>
  <si>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</si>
  <si>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</si>
  <si>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</si>
  <si>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</si>
  <si>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</si>
  <si>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</si>
  <si>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</si>
  <si>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</si>
  <si>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</si>
  <si>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</si>
  <si>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</si>
  <si>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</si>
  <si>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</si>
  <si>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</si>
  <si>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</si>
  <si>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</si>
  <si>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</si>
  <si>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</si>
  <si>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</si>
  <si>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</si>
  <si>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</si>
  <si>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</si>
  <si>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</si>
  <si>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</si>
  <si>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</si>
  <si>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</si>
  <si>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</si>
  <si>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</si>
  <si>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</si>
  <si>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</si>
  <si>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</si>
  <si>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</si>
  <si>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</si>
  <si>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</si>
  <si>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</si>
  <si>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</si>
  <si>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</si>
  <si>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</si>
  <si>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</si>
  <si>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</si>
  <si>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</si>
  <si>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</si>
  <si>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</si>
  <si>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</si>
  <si>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</si>
  <si>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</si>
  <si>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</si>
  <si>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</si>
  <si>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</si>
  <si>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</si>
  <si>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</si>
  <si>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</si>
  <si>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</si>
  <si>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</si>
  <si>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</si>
  <si>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</si>
  <si>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</si>
  <si>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</si>
  <si>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</si>
  <si>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</si>
  <si>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</si>
  <si>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</si>
  <si>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</si>
  <si>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</si>
  <si>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</si>
  <si>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</si>
  <si>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</si>
  <si>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</si>
  <si>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</si>
  <si>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</si>
  <si>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</si>
  <si>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</si>
  <si>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</si>
  <si>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</si>
  <si>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</si>
  <si>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</si>
  <si>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</si>
  <si>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</si>
  <si>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</si>
  <si>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</si>
  <si>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</si>
  <si>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</si>
  <si>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</si>
  <si>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</si>
  <si>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</si>
  <si>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</si>
  <si>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</si>
  <si>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</si>
  <si>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</si>
  <si>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</si>
  <si>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</si>
  <si>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</si>
  <si>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</si>
  <si>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</si>
  <si>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</si>
  <si>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</si>
  <si>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</si>
  <si>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</si>
  <si>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</si>
  <si>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</si>
  <si>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</si>
  <si>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</si>
  <si>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</si>
  <si>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</si>
  <si>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</si>
  <si>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</si>
  <si>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</si>
  <si>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</si>
  <si>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</si>
  <si>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</si>
  <si>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</si>
  <si>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</si>
  <si>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</si>
  <si>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</si>
  <si>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</si>
  <si>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</si>
  <si>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</si>
  <si>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</si>
  <si>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</si>
  <si>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</si>
  <si>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</si>
  <si>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</si>
  <si>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</si>
  <si>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</si>
  <si>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</si>
  <si>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</si>
  <si>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</si>
  <si>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</si>
  <si>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</si>
  <si>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</si>
  <si>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</si>
  <si>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</si>
  <si>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</si>
  <si>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</si>
  <si>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</si>
  <si>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</si>
  <si>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</si>
  <si>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</si>
  <si>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</si>
  <si>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</si>
  <si>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</si>
  <si>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</si>
  <si>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</si>
  <si>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</si>
  <si>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</si>
  <si>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</si>
  <si>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</si>
  <si>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</si>
  <si>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</si>
  <si>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</si>
  <si>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</si>
  <si>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</si>
  <si>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</si>
  <si>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</si>
  <si>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</si>
  <si>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</si>
  <si>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</si>
  <si>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</si>
  <si>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</si>
  <si>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</si>
  <si>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</si>
  <si>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</si>
  <si>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</si>
  <si>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</si>
  <si>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</si>
  <si>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</si>
  <si>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</si>
  <si>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</si>
  <si>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</si>
  <si>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</si>
  <si>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</si>
  <si>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</si>
  <si>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</si>
  <si>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</si>
  <si>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</si>
  <si>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</si>
  <si>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</si>
  <si>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</si>
  <si>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</si>
  <si>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</si>
  <si>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</si>
  <si>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</si>
  <si>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</si>
  <si>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</si>
  <si>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</si>
  <si>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</si>
  <si>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</si>
  <si>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</si>
  <si>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</si>
  <si>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</si>
  <si>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</si>
  <si>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</si>
  <si>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</si>
  <si>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</si>
  <si>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</si>
  <si>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</si>
  <si>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</si>
  <si>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</si>
  <si>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</si>
  <si>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</si>
  <si>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</si>
  <si>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</si>
  <si>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</si>
  <si>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</si>
  <si>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</si>
  <si>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</si>
  <si>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</si>
  <si>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</si>
  <si>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</si>
  <si>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</si>
  <si>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</si>
  <si>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</si>
  <si>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</si>
  <si>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</si>
  <si>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</si>
  <si>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</si>
  <si>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</si>
  <si>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</si>
  <si>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</si>
  <si>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</si>
  <si>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</si>
  <si>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</si>
  <si>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</si>
  <si>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</si>
  <si>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</si>
  <si>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</si>
  <si>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</si>
  <si>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</si>
  <si>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</si>
  <si>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</si>
  <si>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</si>
  <si>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</si>
  <si>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</si>
  <si>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</si>
  <si>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</si>
  <si>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</si>
  <si>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</si>
  <si>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</si>
  <si>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</si>
  <si>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</si>
  <si>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</si>
  <si>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</si>
  <si>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</si>
  <si>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</si>
  <si>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</si>
  <si>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</si>
  <si>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</si>
  <si>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</si>
  <si>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</si>
  <si>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</si>
  <si>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</si>
  <si>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</si>
  <si>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</si>
  <si>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</si>
  <si>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</si>
  <si>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</si>
  <si>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</si>
  <si>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</si>
  <si>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</si>
  <si>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</si>
  <si>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</si>
  <si>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</si>
  <si>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</si>
  <si>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</si>
  <si>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</si>
  <si>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</si>
  <si>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</si>
  <si>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</si>
  <si>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</si>
  <si>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</si>
  <si>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</si>
  <si>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</si>
  <si>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</si>
  <si>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</si>
  <si>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</si>
  <si>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</si>
  <si>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</si>
  <si>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</si>
  <si>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</si>
  <si>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</si>
  <si>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</si>
  <si>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</si>
  <si>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</si>
  <si>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</si>
  <si>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</si>
  <si>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</si>
  <si>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</si>
  <si>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</si>
  <si>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</si>
  <si>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</si>
  <si>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</si>
  <si>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</si>
  <si>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</si>
  <si>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</si>
  <si>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</si>
  <si>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</si>
  <si>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</si>
  <si>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</si>
  <si>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</si>
  <si>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</si>
  <si>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</si>
  <si>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</si>
  <si>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</si>
  <si>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</si>
  <si>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</si>
  <si>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</si>
  <si>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</si>
  <si>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</si>
  <si>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</si>
  <si>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</si>
  <si>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</si>
  <si>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</si>
  <si>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</si>
  <si>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</si>
  <si>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</si>
  <si>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</si>
  <si>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</si>
  <si>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</si>
  <si>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</si>
  <si>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</si>
  <si>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</si>
  <si>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</si>
  <si>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</si>
  <si>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</si>
  <si>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</si>
  <si>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</si>
  <si>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</si>
  <si>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</si>
  <si>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</si>
  <si>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</si>
  <si>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</si>
  <si>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</si>
  <si>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</si>
  <si>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</si>
  <si>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</si>
  <si>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</si>
  <si>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</si>
  <si>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</si>
  <si>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</si>
  <si>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</si>
  <si>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</si>
  <si>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</si>
  <si>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</si>
  <si>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</si>
  <si>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</si>
  <si>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</si>
  <si>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</si>
  <si>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</si>
  <si>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</si>
  <si>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</si>
  <si>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</si>
  <si>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</si>
  <si>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</si>
  <si>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</si>
  <si>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</si>
  <si>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</si>
  <si>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</si>
  <si>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</si>
  <si>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</si>
  <si>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</si>
  <si>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</si>
  <si>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</si>
  <si>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</si>
  <si>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</si>
  <si>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</si>
  <si>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</si>
  <si>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</si>
  <si>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</si>
  <si>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</si>
  <si>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</si>
  <si>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</si>
  <si>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</si>
  <si>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</si>
  <si>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</si>
  <si>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</si>
  <si>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</si>
  <si>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</si>
  <si>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</si>
  <si>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</si>
  <si>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</si>
  <si>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</si>
  <si>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</si>
  <si>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</si>
  <si>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</si>
  <si>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</si>
  <si>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</si>
  <si>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</si>
  <si>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</si>
  <si>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</si>
  <si>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</si>
  <si>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</si>
  <si>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</si>
  <si>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</si>
  <si>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</si>
  <si>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</si>
  <si>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</si>
  <si>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</si>
  <si>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</si>
  <si>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</si>
  <si>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</si>
  <si>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</si>
  <si>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</si>
  <si>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</si>
  <si>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</si>
  <si>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</si>
  <si>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</si>
  <si>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</si>
  <si>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</si>
  <si>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</si>
  <si>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</si>
  <si>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</si>
  <si>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</si>
  <si>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</si>
  <si>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</si>
  <si>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</si>
  <si>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</si>
  <si>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</si>
  <si>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</si>
  <si>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</si>
  <si>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</si>
  <si>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</si>
  <si>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</si>
  <si>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</si>
  <si>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</si>
  <si>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</si>
  <si>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</si>
  <si>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</si>
  <si>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</si>
  <si>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</si>
  <si>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</si>
  <si>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</si>
  <si>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</si>
  <si>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</si>
  <si>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</si>
  <si>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</si>
  <si>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</si>
  <si>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</si>
  <si>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</si>
  <si>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</si>
  <si>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</si>
  <si>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</si>
  <si>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</si>
  <si>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</si>
  <si>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</si>
  <si>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</si>
  <si>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</si>
  <si>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</si>
  <si>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</si>
  <si>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</si>
  <si>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</si>
  <si>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</si>
  <si>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</si>
  <si>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</si>
  <si>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</si>
  <si>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</si>
  <si>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</si>
  <si>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</si>
  <si>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</si>
  <si>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</si>
  <si>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</si>
  <si>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</si>
  <si>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</si>
  <si>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</si>
  <si>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</si>
  <si>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</si>
  <si>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</si>
  <si>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</si>
  <si>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</si>
  <si>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</si>
  <si>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</si>
  <si>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</si>
  <si>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</si>
  <si>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</si>
  <si>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</si>
  <si>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</si>
  <si>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</si>
  <si>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</si>
  <si>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</si>
  <si>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</si>
  <si>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</si>
  <si>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</si>
  <si>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</si>
  <si>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</si>
  <si>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</si>
  <si>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</si>
  <si>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</si>
  <si>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</si>
  <si>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</si>
  <si>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</si>
  <si>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</si>
  <si>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</si>
  <si>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</si>
  <si>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</si>
  <si>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</si>
  <si>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</si>
  <si>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</si>
  <si>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</si>
  <si>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</si>
  <si>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</si>
  <si>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</si>
  <si>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</si>
  <si>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</si>
  <si>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</si>
  <si>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</si>
  <si>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</si>
  <si>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</si>
  <si>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</si>
  <si>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</si>
  <si>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</si>
  <si>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</si>
  <si>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</si>
  <si>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</si>
  <si>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</si>
  <si>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</si>
  <si>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</si>
  <si>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</si>
  <si>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</si>
  <si>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</si>
  <si>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</si>
  <si>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</si>
  <si>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</si>
  <si>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</si>
  <si>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</si>
  <si>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</si>
  <si>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</si>
  <si>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</si>
  <si>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</si>
  <si>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</si>
  <si>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</si>
  <si>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</si>
  <si>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</si>
  <si>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</si>
  <si>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</si>
  <si>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</si>
  <si>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</si>
  <si>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</si>
  <si>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</si>
  <si>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</si>
  <si>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</si>
  <si>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</si>
  <si>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</si>
  <si>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</si>
  <si>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</si>
  <si>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</si>
  <si>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</si>
  <si>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</si>
  <si>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</si>
  <si>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</si>
  <si>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</si>
  <si>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</si>
  <si>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</si>
  <si>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</si>
  <si>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</si>
  <si>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</si>
  <si>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</si>
  <si>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</si>
  <si>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</si>
  <si>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</si>
  <si>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</si>
  <si>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</si>
  <si>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</si>
  <si>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</si>
  <si>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</si>
  <si>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</si>
  <si>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</si>
  <si>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</si>
  <si>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</si>
  <si>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</si>
  <si>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</si>
  <si>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</si>
  <si>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</si>
  <si>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</si>
  <si>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</si>
  <si>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</si>
  <si>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</si>
  <si>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</si>
  <si>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</si>
  <si>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</si>
  <si>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</si>
  <si>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</si>
  <si>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</si>
  <si>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</si>
  <si>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</si>
  <si>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</si>
  <si>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</si>
  <si>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</si>
  <si>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</si>
  <si>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</si>
  <si>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</si>
  <si>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</si>
  <si>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</si>
  <si>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</si>
  <si>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</si>
  <si>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</si>
  <si>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</si>
  <si>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</si>
  <si>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</si>
  <si>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</si>
  <si>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</si>
  <si>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</si>
  <si>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</si>
  <si>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</si>
  <si>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</si>
  <si>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</si>
  <si>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</si>
  <si>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</si>
  <si>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</si>
  <si>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</si>
  <si>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</si>
  <si>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</si>
  <si>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</si>
  <si>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</si>
  <si>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</si>
  <si>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</si>
  <si>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</si>
  <si>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</si>
  <si>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</si>
  <si>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</si>
  <si>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</si>
  <si>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</si>
  <si>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</si>
  <si>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</si>
  <si>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</si>
  <si>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</si>
  <si>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</si>
  <si>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</si>
  <si>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</si>
  <si>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</si>
  <si>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</si>
  <si>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</si>
  <si>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</si>
  <si>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</si>
  <si>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</si>
  <si>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</si>
  <si>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</si>
  <si>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</si>
  <si>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</si>
  <si>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</si>
  <si>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</si>
  <si>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</si>
  <si>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</si>
  <si>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</si>
  <si>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</si>
  <si>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</si>
  <si>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</si>
  <si>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</si>
  <si>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</si>
  <si>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</si>
  <si>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</si>
  <si>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</si>
  <si>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</si>
  <si>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</si>
  <si>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</si>
  <si>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</si>
  <si>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</si>
  <si>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</si>
  <si>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</si>
  <si>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</si>
  <si>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</si>
  <si>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</si>
  <si>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</si>
  <si>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</si>
  <si>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</si>
  <si>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</si>
  <si>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</si>
  <si>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</si>
  <si>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</si>
  <si>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</si>
  <si>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</si>
  <si>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</si>
  <si>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</si>
  <si>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</si>
  <si>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</si>
  <si>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</si>
  <si>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</si>
  <si>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</si>
  <si>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</si>
  <si>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</si>
  <si>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</si>
  <si>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</si>
  <si>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</si>
  <si>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</si>
  <si>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</si>
  <si>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</si>
  <si>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</si>
  <si>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</si>
  <si>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</si>
  <si>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</si>
  <si>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</si>
  <si>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</si>
  <si>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</si>
  <si>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</si>
  <si>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</si>
  <si>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</si>
  <si>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</si>
  <si>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</si>
  <si>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</si>
  <si>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</si>
  <si>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</si>
  <si>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</si>
  <si>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</si>
  <si>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</si>
  <si>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</si>
  <si>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</si>
  <si>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</si>
  <si>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</si>
  <si>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</si>
  <si>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</si>
  <si>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</si>
  <si>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</si>
  <si>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</si>
  <si>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</si>
  <si>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</si>
  <si>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</si>
  <si>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</si>
  <si>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</si>
  <si>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</si>
  <si>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</si>
  <si>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</si>
  <si>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</si>
  <si>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</si>
  <si>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</si>
  <si>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</si>
  <si>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</si>
  <si>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</si>
  <si>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</si>
  <si>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</si>
  <si>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</si>
  <si>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</si>
  <si>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</si>
  <si>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</si>
  <si>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</si>
  <si>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</si>
  <si>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</si>
  <si>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</si>
  <si>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</si>
  <si>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</si>
  <si>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</si>
  <si>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</si>
  <si>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</si>
  <si>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</si>
  <si>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</si>
  <si>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</si>
  <si>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</si>
  <si>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</si>
  <si>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</si>
  <si>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</si>
  <si>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</si>
  <si>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</si>
  <si>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</si>
  <si>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</si>
  <si>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</si>
  <si>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</si>
  <si>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</si>
  <si>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</si>
  <si>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</si>
  <si>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</si>
  <si>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</si>
  <si>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</si>
  <si>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</si>
  <si>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</si>
  <si>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</si>
  <si>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</si>
  <si>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</si>
  <si>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</si>
  <si>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</si>
  <si>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</si>
  <si>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</si>
  <si>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</si>
  <si>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</si>
  <si>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</si>
  <si>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</si>
  <si>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</si>
  <si>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</si>
  <si>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</si>
  <si>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</si>
  <si>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</si>
  <si>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</si>
  <si>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</si>
  <si>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</si>
  <si>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</si>
  <si>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</si>
  <si>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</si>
  <si>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</si>
  <si>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</si>
  <si>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</si>
  <si>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</si>
  <si>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</si>
  <si>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</si>
  <si>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</si>
  <si>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</si>
  <si>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</si>
  <si>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</si>
  <si>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</si>
  <si>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</si>
  <si>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</si>
  <si>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</si>
  <si>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</si>
  <si>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</si>
  <si>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</si>
  <si>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</si>
  <si>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</si>
  <si>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</si>
  <si>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</si>
  <si>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</si>
  <si>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</si>
  <si>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</si>
  <si>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</si>
  <si>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</si>
  <si>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</si>
  <si>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</si>
  <si>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</si>
  <si>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</si>
  <si>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</si>
  <si>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</si>
  <si>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</si>
  <si>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</si>
  <si>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</si>
  <si>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</si>
  <si>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</si>
  <si>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</si>
  <si>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</si>
  <si>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</si>
  <si>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</si>
  <si>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</si>
  <si>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</si>
  <si>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</si>
  <si>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</si>
  <si>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</si>
  <si>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</si>
  <si>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</si>
  <si>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</si>
  <si>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</si>
  <si>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</si>
  <si>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</si>
  <si>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</si>
  <si>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</si>
  <si>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</si>
  <si>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</si>
  <si>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</si>
  <si>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</si>
  <si>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</si>
  <si>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</si>
  <si>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</si>
  <si>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</si>
  <si>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</si>
  <si>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</si>
  <si>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</si>
  <si>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</si>
  <si>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</si>
  <si>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</si>
  <si>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</si>
  <si>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</si>
  <si>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</si>
  <si>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</si>
  <si>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</si>
  <si>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</si>
  <si>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</si>
  <si>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</si>
  <si>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</si>
  <si>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</si>
  <si>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</si>
  <si>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</si>
  <si>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</si>
  <si>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</si>
  <si>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</si>
  <si>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</si>
  <si>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</si>
  <si>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</si>
  <si>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</si>
  <si>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</si>
  <si>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</si>
  <si>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</si>
  <si>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</si>
  <si>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</si>
  <si>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</si>
  <si>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</si>
  <si>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</si>
  <si>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</si>
  <si>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</si>
  <si>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</si>
  <si>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</si>
  <si>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</si>
  <si>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</si>
  <si>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</si>
  <si>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</si>
  <si>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</si>
  <si>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</si>
  <si>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</si>
  <si>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</si>
  <si>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</si>
  <si>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</si>
  <si>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</si>
  <si>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</si>
  <si>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</si>
  <si>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</si>
  <si>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</si>
  <si>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</si>
  <si>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</si>
  <si>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</si>
  <si>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</si>
  <si>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</si>
  <si>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</si>
  <si>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</si>
  <si>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</si>
  <si>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</si>
  <si>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</si>
  <si>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</si>
  <si>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</si>
  <si>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</si>
  <si>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</si>
  <si>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</si>
  <si>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</si>
  <si>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</si>
  <si>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</si>
  <si>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</si>
  <si>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</si>
  <si>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</si>
  <si>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</si>
  <si>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</si>
  <si>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</si>
  <si>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</si>
  <si>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</si>
  <si>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</si>
  <si>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</si>
  <si>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</si>
  <si>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</si>
  <si>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</si>
  <si>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</si>
  <si>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</si>
  <si>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</si>
  <si>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</si>
  <si>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</si>
  <si>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</si>
  <si>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</si>
  <si>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</si>
  <si>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</si>
  <si>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</si>
  <si>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</si>
  <si>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</si>
  <si>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</si>
  <si>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</si>
  <si>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</si>
  <si>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</si>
  <si>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</si>
  <si>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</si>
  <si>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</si>
  <si>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</si>
  <si>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</si>
  <si>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</si>
  <si>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</si>
  <si>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</si>
  <si>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</si>
  <si>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</si>
  <si>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</si>
  <si>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</si>
  <si>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</si>
  <si>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</si>
  <si>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</si>
  <si>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</si>
  <si>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</si>
  <si>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</si>
  <si>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</si>
  <si>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</si>
  <si>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</si>
  <si>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</si>
  <si>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</si>
  <si>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</si>
  <si>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</si>
  <si>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</si>
  <si>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</si>
  <si>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</si>
  <si>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</si>
  <si>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</si>
  <si>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</si>
  <si>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</si>
  <si>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</si>
  <si>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</si>
  <si>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</si>
  <si>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</si>
  <si>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</si>
  <si>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</si>
  <si>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</si>
  <si>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</si>
  <si>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</si>
  <si>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</si>
  <si>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</si>
  <si>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</si>
  <si>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</si>
  <si>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</si>
  <si>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</si>
  <si>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</si>
  <si>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</si>
  <si>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</si>
  <si>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</si>
  <si>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</si>
  <si>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</si>
  <si>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</si>
  <si>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</si>
  <si>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</si>
  <si>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</si>
  <si>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</si>
  <si>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</si>
  <si>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</si>
  <si>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</si>
  <si>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</si>
  <si>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</si>
  <si>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</si>
  <si>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</si>
  <si>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</si>
  <si>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</si>
  <si>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</si>
  <si>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</si>
  <si>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</si>
  <si>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</si>
  <si>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</si>
  <si>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</si>
  <si>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</si>
  <si>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</si>
  <si>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</si>
  <si>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</si>
  <si>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</si>
  <si>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</si>
  <si>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</si>
  <si>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</si>
  <si>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</si>
  <si>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</si>
  <si>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</si>
  <si>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</si>
  <si>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</si>
  <si>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</si>
  <si>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</si>
  <si>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</si>
  <si>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</si>
  <si>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</si>
  <si>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</si>
  <si>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</si>
  <si>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</si>
  <si>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</si>
  <si>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</si>
  <si>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</si>
  <si>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</si>
  <si>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</si>
  <si>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</si>
  <si>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</si>
  <si>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</si>
  <si>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</si>
  <si>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</si>
  <si>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</si>
  <si>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</si>
  <si>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</si>
  <si>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</si>
  <si>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</si>
  <si>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</si>
  <si>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</si>
  <si>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</si>
  <si>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</si>
  <si>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</si>
  <si>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</si>
  <si>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</si>
  <si>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</si>
  <si>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</si>
  <si>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</si>
  <si>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</si>
  <si>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</si>
  <si>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</si>
  <si>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</si>
  <si>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</si>
  <si>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</si>
  <si>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</si>
  <si>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</si>
  <si>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</si>
  <si>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</si>
  <si>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</si>
  <si>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</si>
  <si>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</si>
  <si>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</si>
  <si>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</si>
  <si>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</si>
  <si>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</si>
  <si>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</si>
  <si>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</si>
  <si>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</si>
  <si>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</si>
  <si>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</si>
  <si>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</si>
  <si>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</si>
  <si>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</si>
  <si>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</si>
  <si>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</si>
  <si>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</si>
  <si>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</si>
  <si>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</si>
  <si>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</si>
  <si>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</si>
  <si>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</si>
  <si>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</si>
  <si>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</si>
  <si>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</si>
  <si>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</si>
  <si>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</si>
  <si>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</si>
  <si>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</si>
  <si>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</si>
  <si>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</si>
  <si>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</si>
  <si>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</si>
  <si>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</si>
  <si>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</si>
  <si>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</si>
  <si>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</si>
  <si>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</si>
  <si>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</si>
  <si>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</si>
  <si>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</si>
  <si>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</si>
  <si>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</si>
  <si>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</si>
  <si>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</si>
  <si>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</si>
  <si>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</si>
  <si>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</si>
  <si>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</si>
  <si>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</si>
  <si>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</si>
  <si>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</si>
  <si>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</si>
  <si>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</si>
  <si>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</si>
  <si>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</si>
  <si>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</si>
  <si>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</si>
  <si>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</si>
  <si>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</si>
  <si>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</si>
  <si>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</si>
  <si>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</si>
  <si>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</si>
  <si>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</si>
  <si>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</si>
  <si>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</si>
  <si>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</si>
  <si>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</si>
  <si>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</si>
  <si>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</si>
  <si>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</si>
  <si>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</si>
  <si>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</si>
  <si>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</si>
  <si>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</si>
  <si>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</si>
  <si>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</si>
  <si>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</si>
  <si>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</si>
  <si>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</si>
  <si>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</si>
  <si>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</si>
  <si>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</si>
  <si>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</si>
  <si>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</si>
  <si>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</si>
  <si>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</si>
  <si>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</si>
  <si>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</si>
  <si>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</si>
  <si>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</si>
  <si>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</si>
  <si>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</si>
  <si>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</si>
  <si>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</si>
  <si>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</si>
  <si>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</si>
  <si>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</si>
  <si>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</si>
  <si>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</si>
  <si>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</si>
  <si>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</si>
  <si>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</si>
  <si>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</si>
  <si>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</si>
  <si>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</si>
  <si>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</si>
  <si>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</si>
  <si>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</si>
  <si>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</si>
  <si>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</si>
  <si>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</si>
  <si>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</si>
  <si>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</si>
  <si>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</si>
  <si>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</si>
  <si>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</si>
  <si>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</si>
  <si>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</si>
  <si>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</si>
  <si>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</si>
  <si>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</si>
  <si>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</si>
  <si>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</si>
  <si>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</si>
  <si>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</si>
  <si>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</si>
  <si>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</si>
  <si>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</si>
  <si>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</si>
  <si>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</si>
  <si>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</si>
  <si>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</si>
  <si>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</si>
  <si>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</si>
  <si>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</si>
  <si>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</si>
  <si>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</si>
  <si>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</si>
  <si>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</si>
  <si>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</si>
  <si>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</si>
  <si>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</si>
  <si>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</si>
  <si>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</si>
  <si>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</si>
  <si>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</si>
  <si>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</si>
  <si>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</si>
  <si>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</si>
  <si>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</si>
  <si>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</si>
  <si>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</si>
  <si>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</si>
  <si>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</si>
  <si>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</si>
  <si>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</si>
  <si>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</si>
  <si>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</si>
  <si>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</si>
  <si>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</si>
  <si>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</si>
  <si>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</si>
  <si>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</si>
  <si>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</si>
  <si>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</si>
  <si>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</si>
  <si>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</si>
  <si>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</si>
  <si>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</si>
  <si>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</si>
  <si>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</si>
  <si>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</si>
  <si>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</si>
  <si>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</si>
  <si>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</si>
  <si>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</si>
  <si>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</si>
  <si>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</si>
  <si>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</si>
  <si>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</si>
  <si>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</si>
  <si>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</si>
  <si>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</si>
  <si>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</si>
  <si>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</si>
  <si>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</si>
  <si>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</si>
  <si>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</si>
  <si>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</si>
  <si>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</si>
  <si>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</si>
  <si>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</si>
  <si>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</si>
  <si>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</si>
  <si>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</si>
  <si>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</si>
  <si>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</si>
  <si>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</si>
  <si>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</si>
  <si>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</si>
  <si>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</si>
  <si>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</si>
  <si>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</si>
  <si>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</si>
  <si>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</si>
  <si>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</si>
  <si>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</si>
  <si>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</si>
  <si>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</si>
  <si>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</si>
  <si>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</si>
  <si>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</si>
  <si>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</si>
  <si>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</si>
  <si>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</si>
  <si>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</si>
  <si>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</si>
  <si>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</si>
  <si>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</si>
  <si>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</si>
  <si>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</si>
  <si>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</si>
  <si>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</si>
  <si>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</si>
  <si>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</si>
  <si>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</si>
  <si>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</si>
  <si>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</si>
  <si>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</si>
  <si>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</si>
  <si>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</si>
  <si>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</si>
  <si>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</si>
  <si>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</si>
  <si>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</si>
  <si>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</si>
  <si>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</si>
  <si>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</si>
  <si>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</si>
  <si>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</si>
  <si>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</si>
  <si>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</si>
  <si>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</si>
  <si>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</si>
  <si>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</si>
  <si>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</si>
  <si>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</si>
  <si>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</si>
  <si>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</si>
  <si>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</si>
  <si>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</si>
  <si>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</si>
  <si>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</si>
  <si>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</si>
  <si>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</si>
  <si>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</si>
  <si>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</si>
  <si>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</si>
  <si>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</si>
  <si>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</si>
  <si>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</si>
  <si>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</si>
  <si>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</si>
  <si>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</si>
  <si>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</si>
  <si>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</si>
  <si>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</si>
  <si>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</si>
  <si>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</si>
  <si>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</si>
  <si>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</si>
  <si>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</si>
  <si>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</si>
  <si>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</si>
  <si>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</si>
  <si>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</si>
  <si>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</si>
  <si>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</si>
  <si>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</si>
  <si>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</si>
  <si>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</si>
  <si>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</si>
  <si>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</si>
  <si>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</si>
  <si>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</si>
  <si>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</si>
  <si>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</si>
  <si>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</si>
  <si>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</si>
  <si>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</si>
  <si>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</si>
  <si>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</si>
  <si>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</si>
  <si>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</si>
  <si>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</si>
  <si>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</si>
  <si>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</si>
  <si>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</si>
  <si>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</si>
  <si>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</si>
  <si>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</si>
  <si>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</si>
  <si>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</si>
  <si>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</si>
  <si>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</si>
  <si>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</si>
  <si>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</si>
  <si>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</si>
  <si>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</si>
  <si>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</si>
  <si>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</si>
  <si>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</si>
  <si>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</si>
  <si>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</si>
  <si>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</si>
  <si>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</si>
  <si>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</si>
  <si>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</si>
  <si>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</si>
  <si>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</si>
  <si>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</si>
  <si>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</si>
  <si>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</si>
  <si>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</si>
  <si>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</si>
  <si>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</si>
  <si>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</si>
  <si>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</si>
  <si>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</si>
  <si>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</si>
  <si>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</si>
  <si>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</si>
  <si>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</si>
  <si>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</si>
  <si>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</si>
  <si>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</si>
  <si>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</si>
  <si>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</si>
  <si>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</si>
  <si>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</si>
  <si>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</si>
  <si>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</si>
  <si>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</si>
  <si>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</si>
  <si>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</si>
  <si>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</si>
  <si>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</si>
  <si>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</si>
  <si>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</si>
  <si>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</si>
  <si>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</si>
  <si>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</si>
  <si>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</si>
  <si>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</si>
  <si>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</si>
  <si>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</si>
  <si>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</si>
  <si>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</si>
  <si>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</si>
  <si>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</si>
  <si>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</si>
  <si>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</si>
  <si>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</si>
  <si>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</si>
  <si>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</si>
  <si>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</si>
  <si>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</si>
  <si>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</si>
  <si>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</si>
  <si>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</si>
  <si>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</si>
  <si>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</si>
  <si>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</si>
  <si>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</si>
  <si>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</si>
  <si>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</si>
  <si>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</si>
  <si>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</si>
  <si>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</si>
  <si>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</si>
  <si>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</si>
  <si>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</si>
  <si>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</si>
  <si>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</si>
  <si>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</si>
  <si>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</si>
  <si>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</si>
  <si>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</si>
  <si>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</si>
  <si>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</si>
  <si>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</si>
  <si>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</si>
  <si>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</si>
  <si>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</si>
  <si>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</si>
  <si>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</si>
  <si>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</si>
  <si>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</si>
  <si>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</si>
  <si>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</si>
  <si>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</si>
  <si>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</si>
  <si>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</si>
  <si>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</si>
  <si>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</si>
  <si>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</si>
  <si>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</si>
  <si>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</si>
  <si>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</si>
  <si>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</si>
  <si>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</si>
  <si>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</si>
  <si>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</si>
  <si>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</si>
  <si>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</si>
  <si>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</si>
  <si>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</si>
  <si>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</si>
  <si>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</si>
  <si>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</si>
  <si>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</si>
  <si>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</si>
  <si>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</si>
  <si>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</si>
  <si>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</si>
  <si>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</si>
  <si>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</si>
  <si>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</si>
  <si>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</si>
  <si>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</si>
  <si>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</si>
  <si>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</si>
  <si>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</si>
  <si>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</si>
  <si>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</si>
  <si>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</si>
  <si>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</si>
  <si>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</si>
  <si>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</si>
  <si>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</si>
  <si>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</si>
  <si>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</si>
  <si>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</si>
  <si>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</si>
  <si>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</si>
  <si>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</si>
  <si>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</si>
  <si>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</si>
  <si>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</si>
  <si>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</si>
  <si>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</si>
  <si>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</si>
  <si>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</si>
  <si>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</si>
  <si>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</si>
  <si>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</si>
  <si>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</si>
  <si>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</si>
  <si>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</si>
  <si>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</si>
  <si>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</si>
  <si>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</si>
  <si>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</si>
  <si>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</si>
  <si>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</si>
  <si>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</si>
  <si>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</si>
  <si>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</si>
  <si>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</si>
  <si>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</si>
  <si>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</si>
  <si>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</si>
  <si>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</si>
  <si>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</si>
  <si>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</si>
  <si>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</si>
  <si>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</si>
  <si>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</si>
  <si>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</si>
  <si>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</si>
  <si>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</si>
  <si>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</si>
  <si>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</si>
  <si>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</si>
  <si>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</si>
  <si>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</si>
  <si>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</si>
  <si>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</si>
  <si>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</si>
  <si>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</si>
  <si>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</si>
  <si>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</si>
  <si>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</si>
  <si>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</si>
  <si>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</si>
  <si>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</si>
  <si>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</si>
  <si>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</si>
  <si>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</si>
  <si>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</si>
  <si>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</si>
  <si>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</si>
  <si>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</si>
  <si>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</si>
  <si>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</si>
  <si>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</si>
  <si>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</si>
  <si>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</si>
  <si>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</si>
  <si>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</si>
  <si>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</si>
  <si>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</si>
  <si>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</si>
  <si>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</si>
  <si>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</si>
  <si>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</si>
  <si>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</si>
  <si>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</si>
  <si>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</si>
  <si>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</si>
  <si>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</si>
  <si>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</si>
  <si>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</si>
  <si>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</si>
  <si>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</si>
  <si>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</si>
  <si>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</si>
  <si>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</si>
  <si>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</si>
  <si>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</si>
  <si>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</si>
  <si>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</si>
  <si>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</si>
  <si>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</si>
  <si>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</si>
  <si>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</si>
  <si>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</si>
  <si>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</si>
  <si>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</si>
  <si>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</si>
  <si>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</si>
  <si>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</si>
  <si>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</si>
  <si>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</si>
  <si>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</si>
  <si>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</si>
  <si>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</si>
  <si>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</si>
  <si>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</si>
  <si>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</si>
  <si>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</si>
  <si>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</si>
  <si>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</si>
  <si>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</si>
  <si>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</si>
  <si>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</si>
  <si>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</si>
  <si>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</si>
  <si>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</si>
  <si>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</si>
  <si>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</si>
  <si>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</si>
  <si>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</si>
  <si>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</si>
  <si>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</si>
  <si>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</si>
  <si>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</si>
  <si>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</si>
  <si>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</si>
  <si>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</si>
  <si>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</si>
  <si>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</si>
  <si>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</si>
  <si>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</si>
  <si>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</si>
  <si>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</si>
  <si>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</si>
  <si>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</si>
  <si>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</si>
  <si>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</si>
  <si>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</si>
  <si>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</si>
  <si>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</si>
  <si>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</si>
  <si>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</si>
  <si>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</si>
  <si>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</si>
  <si>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</si>
  <si>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</si>
  <si>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</si>
  <si>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</si>
  <si>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</si>
  <si>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</si>
  <si>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</si>
  <si>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</si>
  <si>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</si>
  <si>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</si>
  <si>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</si>
  <si>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</si>
  <si>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</si>
  <si>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</si>
  <si>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</si>
  <si>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</si>
  <si>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</si>
  <si>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</si>
  <si>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</si>
  <si>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</si>
  <si>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</si>
  <si>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</si>
  <si>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</si>
  <si>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</si>
  <si>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</si>
  <si>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</si>
  <si>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</si>
  <si>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</si>
  <si>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</si>
  <si>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</si>
  <si>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</si>
  <si>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</si>
  <si>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</si>
  <si>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</si>
  <si>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</si>
  <si>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</si>
  <si>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</si>
  <si>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</si>
  <si>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</si>
  <si>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</si>
  <si>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</si>
  <si>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</si>
  <si>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</si>
  <si>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</si>
  <si>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</si>
  <si>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</si>
  <si>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</si>
  <si>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</si>
  <si>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</si>
  <si>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</si>
  <si>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</si>
  <si>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</si>
  <si>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</si>
  <si>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</si>
  <si>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</si>
  <si>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</si>
  <si>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</si>
  <si>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</si>
  <si>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</si>
  <si>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</si>
  <si>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</si>
  <si>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</si>
  <si>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</si>
  <si>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</si>
  <si>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</si>
  <si>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</si>
  <si>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</si>
  <si>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</si>
  <si>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</si>
  <si>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</si>
  <si>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</si>
  <si>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</si>
  <si>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</si>
  <si>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</si>
  <si>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</si>
  <si>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</si>
  <si>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</si>
  <si>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</si>
  <si>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</si>
  <si>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</si>
  <si>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</si>
  <si>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</si>
  <si>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</si>
  <si>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</si>
  <si>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</si>
  <si>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</si>
  <si>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</si>
  <si>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</si>
  <si>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</si>
  <si>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</si>
  <si>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</si>
  <si>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</si>
  <si>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</si>
  <si>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</si>
  <si>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</si>
  <si>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</si>
  <si>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</si>
  <si>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</si>
  <si>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</si>
  <si>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</si>
  <si>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</si>
  <si>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</si>
  <si>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</si>
  <si>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</si>
  <si>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</si>
  <si>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</si>
  <si>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</si>
  <si>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</si>
  <si>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</si>
  <si>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</si>
  <si>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</si>
  <si>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</si>
  <si>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</si>
  <si>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</si>
  <si>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</si>
  <si>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</si>
  <si>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</si>
  <si>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</si>
  <si>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</si>
  <si>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</si>
  <si>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</si>
  <si>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</si>
  <si>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</si>
  <si>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</si>
  <si>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</si>
  <si>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</si>
  <si>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</si>
  <si>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</si>
  <si>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</si>
  <si>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</si>
  <si>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</si>
  <si>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</si>
  <si>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</si>
  <si>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</si>
  <si>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</si>
  <si>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</si>
  <si>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</si>
  <si>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</si>
  <si>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</si>
  <si>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</si>
  <si>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</si>
  <si>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</si>
  <si>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</si>
  <si>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</si>
  <si>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</si>
  <si>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</si>
  <si>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</si>
  <si>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</si>
  <si>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</si>
  <si>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</si>
  <si>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</si>
  <si>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</si>
  <si>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</si>
  <si>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</si>
  <si>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</si>
  <si>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</si>
  <si>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</si>
  <si>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</si>
  <si>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</si>
  <si>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</si>
  <si>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</si>
  <si>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</si>
  <si>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</si>
  <si>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</si>
  <si>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</si>
  <si>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</si>
  <si>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</si>
  <si>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</si>
  <si>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</si>
  <si>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</si>
  <si>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</si>
  <si>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</si>
  <si>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</si>
  <si>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</si>
  <si>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</si>
  <si>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</si>
  <si>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</si>
  <si>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</si>
  <si>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</si>
  <si>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</si>
  <si>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</si>
  <si>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</si>
  <si>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</si>
  <si>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</si>
  <si>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</si>
  <si>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</si>
  <si>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</si>
  <si>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</si>
  <si>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</si>
  <si>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</si>
  <si>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</si>
  <si>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</si>
  <si>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</si>
  <si>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</si>
  <si>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</si>
  <si>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</si>
  <si>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</si>
  <si>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</si>
  <si>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</si>
  <si>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</si>
  <si>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</si>
  <si>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</si>
  <si>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</si>
  <si>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</si>
  <si>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</si>
  <si>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</si>
  <si>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</si>
  <si>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</si>
  <si>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</si>
  <si>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</si>
  <si>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</si>
  <si>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</si>
  <si>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</si>
  <si>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</si>
  <si>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</si>
  <si>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</si>
  <si>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</si>
  <si>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</si>
  <si>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</si>
  <si>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</si>
  <si>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</si>
  <si>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</si>
  <si>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</si>
  <si>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</si>
  <si>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</si>
  <si>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</si>
  <si>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</si>
  <si>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</si>
  <si>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</si>
  <si>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</si>
  <si>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</si>
  <si>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</si>
  <si>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</si>
  <si>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</si>
  <si>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</si>
  <si>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</si>
  <si>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</si>
  <si>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</si>
  <si>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</si>
  <si>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</si>
  <si>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</si>
  <si>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</si>
  <si>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</si>
  <si>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</si>
  <si>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</si>
  <si>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</si>
  <si>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</si>
  <si>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</si>
  <si>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</si>
  <si>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</si>
  <si>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</si>
  <si>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</si>
  <si>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</si>
  <si>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</si>
  <si>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</si>
  <si>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</si>
  <si>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</si>
  <si>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</si>
  <si>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</si>
  <si>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</si>
  <si>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</si>
  <si>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</si>
  <si>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</si>
  <si>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</si>
  <si>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</si>
  <si>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</si>
  <si>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</si>
  <si>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</si>
  <si>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</si>
  <si>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</si>
  <si>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</si>
  <si>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</si>
  <si>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</si>
  <si>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</si>
  <si>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</si>
  <si>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</si>
  <si>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</si>
  <si>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</si>
  <si>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</si>
  <si>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</si>
  <si>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</si>
  <si>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</si>
  <si>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</si>
  <si>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</si>
  <si>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</si>
  <si>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</si>
  <si>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</si>
  <si>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</si>
  <si>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</si>
  <si>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</si>
  <si>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</si>
  <si>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</si>
  <si>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</si>
  <si>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</si>
  <si>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</si>
  <si>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</si>
  <si>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</si>
  <si>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</si>
  <si>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</si>
  <si>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</si>
  <si>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</si>
  <si>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</si>
  <si>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</si>
  <si>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</si>
  <si>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</si>
  <si>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</si>
  <si>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</si>
  <si>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</si>
  <si>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</si>
  <si>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</si>
  <si>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</si>
  <si>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</si>
  <si>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</si>
  <si>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</si>
  <si>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</si>
  <si>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</si>
  <si>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</si>
  <si>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</si>
  <si>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</si>
  <si>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</si>
  <si>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</si>
  <si>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</si>
  <si>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</si>
  <si>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</si>
  <si>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</si>
  <si>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</si>
  <si>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</si>
  <si>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</si>
  <si>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</si>
  <si>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</si>
  <si>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</si>
  <si>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</si>
  <si>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</si>
  <si>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</si>
  <si>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</si>
  <si>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</si>
  <si>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</si>
  <si>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</si>
  <si>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</si>
  <si>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</si>
  <si>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</si>
  <si>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</si>
  <si>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</si>
  <si>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</si>
  <si>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</si>
  <si>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</si>
  <si>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</si>
  <si>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</si>
  <si>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</si>
  <si>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</si>
  <si>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</si>
  <si>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</si>
  <si>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</si>
  <si>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</si>
  <si>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</si>
  <si>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</si>
  <si>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</si>
  <si>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</si>
  <si>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</si>
  <si>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</si>
  <si>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</si>
  <si>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</si>
  <si>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</si>
  <si>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</si>
  <si>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</si>
  <si>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</si>
  <si>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</si>
  <si>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</si>
  <si>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</si>
  <si>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</si>
  <si>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</si>
  <si>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</si>
  <si>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</si>
  <si>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</si>
  <si>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</si>
  <si>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</si>
  <si>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</si>
  <si>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</si>
  <si>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</si>
  <si>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</si>
  <si>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</si>
  <si>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</si>
  <si>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</si>
  <si>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</si>
  <si>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</si>
  <si>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</si>
  <si>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</si>
  <si>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</si>
  <si>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</si>
  <si>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</si>
  <si>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</si>
  <si>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</si>
  <si>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</si>
  <si>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</si>
  <si>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</si>
  <si>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</si>
  <si>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</si>
  <si>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</si>
  <si>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</si>
  <si>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</si>
  <si>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</si>
  <si>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</si>
  <si>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</si>
  <si>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Row Labels</t>
  </si>
  <si>
    <t>theater</t>
  </si>
  <si>
    <t>Grand Total</t>
  </si>
  <si>
    <t>Column Labels</t>
  </si>
  <si>
    <t>(All)</t>
  </si>
  <si>
    <t>Count of outcome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</si>
  <si>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</si>
  <si>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</si>
  <si>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</si>
  <si>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</si>
  <si>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</si>
  <si>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</si>
  <si>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</si>
  <si>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</si>
  <si>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</si>
  <si>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</si>
  <si>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</si>
  <si>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</si>
  <si>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</t>
  </si>
  <si>
    <t>Nunber Successful</t>
  </si>
  <si>
    <t>Number Failed</t>
  </si>
  <si>
    <t>Number Canceled</t>
  </si>
  <si>
    <t>Total Projects</t>
  </si>
  <si>
    <t>% Successful</t>
  </si>
  <si>
    <t>% canceled</t>
  </si>
  <si>
    <t>%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</si>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</sst>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[Crowdfunding.xlsx]Theater Outcomes by Launch Date!PivotTable5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2-4186-AD19-51EA0C06BF1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2-4186-AD19-51EA0C06BF1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F2-4186-AD19-51EA0C06B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752863"/>
        <c:axId val="1478763679"/>
      </c:lineChart>
      <c:catAx>
        <c:axId val="147875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763679"/>
        <c:crosses val="autoZero"/>
        <c:auto val="1"/>
        <c:lblAlgn val="ctr"/>
        <c:lblOffset val="100"/>
        <c:noMultiLvlLbl val="0"/>
      </c:catAx>
      <c:valAx>
        <c:axId val="14787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75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[Crowdfunding.xlsx]Theater Outcomes by Launch Date!PivotTable5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7-4EC7-BA1A-D453C1BDED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A7-4EC7-BA1A-D453C1BDED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A7-4EC7-BA1A-D453C1BDE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752863"/>
        <c:axId val="1478763679"/>
      </c:lineChart>
      <c:catAx>
        <c:axId val="147875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763679"/>
        <c:crosses val="autoZero"/>
        <c:auto val="1"/>
        <c:lblAlgn val="ctr"/>
        <c:lblOffset val="100"/>
        <c:noMultiLvlLbl val="0"/>
      </c:catAx>
      <c:valAx>
        <c:axId val="147876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75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Goals'!$H$1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1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81-4862-BE7E-595E320B358D}"/>
            </c:ext>
          </c:extLst>
        </c:ser>
        <c:ser>
          <c:idx val="5"/>
          <c:order val="5"/>
          <c:tx>
            <c:strRef>
              <c:f>'Outcomes Based on Goals'!$I$1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81-4862-BE7E-595E320B358D}"/>
            </c:ext>
          </c:extLst>
        </c:ser>
        <c:ser>
          <c:idx val="6"/>
          <c:order val="6"/>
          <c:tx>
            <c:strRef>
              <c:f>'Outcomes Based on Goals'!$J$1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Goals'!$C$2:$C$13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81-4862-BE7E-595E320B3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869199"/>
        <c:axId val="5558716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Nunber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581-4862-BE7E-595E320B358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581-4862-BE7E-595E320B358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581-4862-BE7E-595E320B358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581-4862-BE7E-595E320B358D}"/>
                  </c:ext>
                </c:extLst>
              </c15:ser>
            </c15:filteredLineSeries>
          </c:ext>
        </c:extLst>
      </c:lineChart>
      <c:catAx>
        <c:axId val="55586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71695"/>
        <c:crosses val="autoZero"/>
        <c:auto val="1"/>
        <c:lblAlgn val="ctr"/>
        <c:lblOffset val="100"/>
        <c:noMultiLvlLbl val="0"/>
      </c:catAx>
      <c:valAx>
        <c:axId val="55587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6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332936</xdr:colOff>
      <xdr:row>4</xdr:row>
      <xdr:rowOff>63304</xdr:rowOff>
    </xdr:from>
    <xdr:to>
      <xdr:col>10</xdr:col>
      <xdr:colOff>400637</xdr:colOff>
      <xdr:row>22</xdr:row>
      <xdr:rowOff>55684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B1CB6E-B788-C05F-5C7D-A1B435714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144780</xdr:colOff>
      <xdr:row>2</xdr:row>
      <xdr:rowOff>22860</xdr:rowOff>
    </xdr:from>
    <xdr:to>
      <xdr:col>11</xdr:col>
      <xdr:colOff>331177</xdr:colOff>
      <xdr:row>20</xdr:row>
      <xdr:rowOff>20516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D9D6A1-527C-46C7-B79B-B45188130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1</xdr:row>
      <xdr:rowOff>83820</xdr:rowOff>
    </xdr:from>
    <xdr:to>
      <xdr:col>18</xdr:col>
      <xdr:colOff>38100</xdr:colOff>
      <xdr:row>16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98721-F86D-2E0C-1564-50D7DCD03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er Dawkins" refreshedDate="44915.720059027779" createdVersion="8" refreshedVersion="8" minRefreshableVersion="3" recordCount="4114" xr:uid="{B4E6F500-BC0D-4661-981C-CFC6F06BC933}">
  <cacheSource type="worksheet">
    <worksheetSource ref="A1:R4115" sheet=" Kickster-Challeng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8DFFA9-131A-40A2-A3DB-992242FC3F5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370A8B-2F71-4F1C-99C8-C0721464EDE0}" name="kickster" displayName="kickster" ref="A1:R4115" totalsRowShown="0" headerRowDxfId="5">
  <autoFilter ref="A1:R4115" xr:uid="{76370A8B-2F71-4F1C-99C8-C0721464EDE0}"/>
  <tableColumns count="18">
    <tableColumn id="1" xr3:uid="{87F1E412-855C-4C2A-B22B-1C197A2F0F9B}" name="id"/>
    <tableColumn id="2" xr3:uid="{1D324119-4A01-4C71-94F9-DAAF2FDCA72E}" name="name" dataDxfId="4"/>
    <tableColumn id="3" xr3:uid="{01C2D038-01A3-4275-A8C4-C1D14ED1A1AB}" name="blurb" dataDxfId="3"/>
    <tableColumn id="4" xr3:uid="{5170C129-A441-47AE-94E1-FDB023F8A1B8}" name="goal" dataDxfId="2"/>
    <tableColumn id="5" xr3:uid="{203A696D-9D63-4289-82F1-EDB582126939}" name="pledged" dataDxfId="1"/>
    <tableColumn id="6" xr3:uid="{37856320-DBE0-40D2-A7F6-052A267D8D0C}" name="outcome"/>
    <tableColumn id="7" xr3:uid="{75E0273A-1E07-4953-98D4-298F031C5961}" name="country"/>
    <tableColumn id="8" xr3:uid="{BD268A31-3864-44A2-AA09-3B44E12CA284}" name="currency"/>
    <tableColumn id="9" xr3:uid="{137B6C81-30B2-4D5F-84C3-54EEE76ADA74}" name="deadline"/>
    <tableColumn id="10" xr3:uid="{ADA69E99-ECDA-452F-99F1-81D0A5D199CB}" name="launched_at"/>
    <tableColumn id="11" xr3:uid="{726A2750-FAA2-420F-8612-02F0BB2AE2E1}" name="staff_pick"/>
    <tableColumn id="12" xr3:uid="{0221AED0-A796-45DE-B543-0AA5739133A5}" name="backers_count"/>
    <tableColumn id="13" xr3:uid="{017E3476-34E5-4736-8D9A-39CEE6CCAA13}" name="spotlight"/>
    <tableColumn id="14" xr3:uid="{CCE800B4-41A7-4FA2-8092-5FE2892D95AA}" name="Category and Subcategory"/>
    <tableColumn id="15" xr3:uid="{ADBE03A4-2ACB-4600-A1EA-465CEAA571E7}" name="Date Created Conversion" dataDxfId="0">
      <calculatedColumnFormula>(((J2/60)/60)/24)+DATE(1970,1,1)</calculatedColumnFormula>
    </tableColumn>
    <tableColumn id="16" xr3:uid="{4ADFCE8B-817E-4657-8DDE-75EDD1B3CDF6}" name="Parent Category">
      <calculatedColumnFormula>LEFT(N2,SEARCH("/",N2)-1)</calculatedColumnFormula>
    </tableColumn>
    <tableColumn id="17" xr3:uid="{D0EF6AE1-6FF3-42D2-9A4E-3DF0AD675D9F}" name="Subcategory">
      <calculatedColumnFormula>RIGHT(N2,LEN(N2)-SEARCH("/",N2))</calculatedColumnFormula>
    </tableColumn>
    <tableColumn id="18" xr3:uid="{360F3F65-BE34-4B40-8E9C-5D093817DD0D}" name="Years">
      <calculatedColumnFormula>YEAR(O2)</calculatedColumnFormula>
    </tableColumn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24A9D-186E-400E-8ABF-D3CE68F49050}">
  <sheetPr codeName="Sheet1"/>
  <dimension ref="A1:E18"/>
  <sheetViews>
    <sheetView tabSelected="1" zoomScale="104" workbookViewId="0">
      <selection activeCell="E2" sqref="E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8" width="16.44140625" bestFit="1" customWidth="1"/>
    <col min="9" max="9" width="16.6640625" bestFit="1" customWidth="1"/>
    <col min="10" max="10" width="21.33203125" bestFit="1" customWidth="1"/>
    <col min="11" max="11" width="13.21875" bestFit="1" customWidth="1"/>
    <col min="12" max="12" width="7.6640625" bestFit="1" customWidth="1"/>
    <col min="13" max="20" width="5" bestFit="1" customWidth="1"/>
    <col min="21" max="21" width="10.33203125" bestFit="1" customWidth="1"/>
    <col min="22" max="22" width="5.88671875" bestFit="1" customWidth="1"/>
    <col min="23" max="23" width="8.5546875" bestFit="1" customWidth="1"/>
    <col min="24" max="24" width="11.44140625" bestFit="1" customWidth="1"/>
    <col min="25" max="32" width="5" bestFit="1" customWidth="1"/>
    <col min="33" max="33" width="14.21875" bestFit="1" customWidth="1"/>
    <col min="34" max="34" width="10.77734375" bestFit="1" customWidth="1"/>
  </cols>
  <sheetData>
    <row r="1" spans="1:5" x14ac:dyDescent="0.3">
      <c r="A1" s="10" t="s">
        <v>8306</v>
      </c>
      <c r="B1" t="s">
        <v>8311</v>
      </c>
    </row>
    <row r="2" spans="1:5" x14ac:dyDescent="0.3">
      <c r="A2" s="10" t="s">
        <v>8308</v>
      </c>
      <c r="B2" t="s">
        <v>8314</v>
      </c>
    </row>
    <row r="4" spans="1:5" x14ac:dyDescent="0.3">
      <c r="A4" s="10" t="s">
        <v>8315</v>
      </c>
      <c r="B4" s="10" t="s">
        <v>8313</v>
      </c>
    </row>
    <row r="5" spans="1:5" x14ac:dyDescent="0.3">
      <c r="A5" s="10" t="s">
        <v>8310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3">
      <c r="A6" s="11" t="s">
        <v>8321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1" t="s">
        <v>8327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1" t="s">
        <v>8319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1" t="s">
        <v>8320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1" t="s">
        <v>8326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1" t="s">
        <v>8324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1" t="s">
        <v>8316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1" t="s">
        <v>8325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1" t="s">
        <v>8322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1" t="s">
        <v>8317</v>
      </c>
      <c r="B15">
        <v>65</v>
      </c>
      <c r="C15">
        <v>50</v>
      </c>
      <c r="E15">
        <v>115</v>
      </c>
    </row>
    <row r="16" spans="1:5" x14ac:dyDescent="0.3">
      <c r="A16" s="11" t="s">
        <v>8323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1" t="s">
        <v>8318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1" t="s">
        <v>8312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1EC28-7D89-441A-9E40-B0381A7B006A}">
  <sheetPr codeName="Sheet2"/>
  <dimension ref="A1"/>
  <sheetViews>
    <sheetView workbookViewId="0">
      <selection activeCell="P12" sqref="P1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DDCE9-28B9-4F1B-AC99-CDBE15908BC3}">
  <sheetPr codeName="Sheet3"/>
  <dimension ref="A1:J16"/>
  <sheetViews>
    <sheetView workbookViewId="0">
      <selection activeCell="G20" sqref="G20"/>
    </sheetView>
  </sheetViews>
  <sheetFormatPr defaultRowHeight="14.4" x14ac:dyDescent="0.3"/>
  <cols>
    <col min="3" max="3" width="15.109375" customWidth="1"/>
    <col min="4" max="4" width="17.21875" customWidth="1"/>
    <col min="5" max="5" width="13.77734375" customWidth="1"/>
    <col min="6" max="6" width="16.21875" customWidth="1"/>
    <col min="7" max="7" width="12.77734375" customWidth="1"/>
    <col min="8" max="8" width="12.44140625" customWidth="1"/>
    <col min="10" max="10" width="11.77734375" customWidth="1"/>
  </cols>
  <sheetData>
    <row r="1" spans="1:10" x14ac:dyDescent="0.3">
      <c r="A1" t="s">
        <v>8348</v>
      </c>
      <c r="B1" t="s">
        <v>8349</v>
      </c>
      <c r="C1" t="s">
        <v>8328</v>
      </c>
      <c r="D1" t="s">
        <v>8329</v>
      </c>
      <c r="E1" t="s">
        <v>8330</v>
      </c>
      <c r="F1" t="s">
        <v>8331</v>
      </c>
      <c r="G1" t="s">
        <v>8332</v>
      </c>
      <c r="H1" t="s">
        <v>8333</v>
      </c>
      <c r="I1" t="s">
        <v>8335</v>
      </c>
      <c r="J1" t="s">
        <v>8334</v>
      </c>
    </row>
    <row r="2" spans="1:10" x14ac:dyDescent="0.3">
      <c r="B2">
        <v>1000</v>
      </c>
      <c r="C2" t="s">
        <v>8336</v>
      </c>
      <c r="D2">
        <f>COUNTIFS(kickster[[#All],[Subcategory]],"plays",kickster[[#All],[goal]],"&lt;"&amp;B2,kickster[[#All],[outcome]],"successful")</f>
        <v>141</v>
      </c>
      <c r="E2">
        <f>COUNTIFS(' Kickster-Challenge'!D:D,"&lt;1000",' Kickster-Challenge'!F:F,"failed",' Kickster-Challenge'!Q:Q,"television")</f>
        <v>0</v>
      </c>
      <c r="F2">
        <f>COUNTIFS(' Kickster-Challenge'!D:D,"&lt;1000",' Kickster-Challenge'!F:F,"Canceled",' Kickster-Challenge'!Q:Q,"television")</f>
        <v>0</v>
      </c>
      <c r="G2">
        <f t="shared" ref="G2:G13" si="0">SUM(D2+E2+F2)</f>
        <v>141</v>
      </c>
      <c r="H2" s="12">
        <f t="shared" ref="H2:H13" si="1">IFERROR(D2/$G2,0)</f>
        <v>1</v>
      </c>
      <c r="I2" s="12">
        <f t="shared" ref="I2" si="2">IFERROR(E2/$G2,0)</f>
        <v>0</v>
      </c>
      <c r="J2" s="12">
        <f t="shared" ref="J2:J13" si="3">IFERROR(F2/$G2,0)</f>
        <v>0</v>
      </c>
    </row>
    <row r="3" spans="1:10" x14ac:dyDescent="0.3">
      <c r="A3">
        <v>1000</v>
      </c>
      <c r="B3">
        <v>5000</v>
      </c>
      <c r="C3" t="s">
        <v>8337</v>
      </c>
      <c r="D3">
        <f>COUNTIFS(kickster[[#All],[Subcategory]],"plays",kickster[[#All],[goal]],"&gt;="&amp;$A3,kickster[[#All],[outcome]],D$16,kickster[[#All],[goal]],"&lt;"&amp;$B3)</f>
        <v>388</v>
      </c>
      <c r="E3">
        <f>COUNTIFS(kickster[[#All],[Subcategory]],"plays",kickster[[#All],[goal]],"&gt;="&amp;$A3,kickster[[#All],[outcome]],E$16,kickster[[#All],[goal]],"&lt;"&amp;$B3)</f>
        <v>146</v>
      </c>
      <c r="F3">
        <f>COUNTIFS(kickster[[#All],[Subcategory]],"plays",kickster[[#All],[goal]],"&gt;="&amp;$A3,kickster[[#All],[outcome]],F$16,kickster[[#All],[goal]],"&lt;"&amp;$B3)</f>
        <v>0</v>
      </c>
      <c r="G3">
        <f t="shared" si="0"/>
        <v>534</v>
      </c>
      <c r="H3" s="12">
        <f t="shared" si="1"/>
        <v>0.72659176029962547</v>
      </c>
      <c r="I3" s="12">
        <f>IFERROR(E3/$G3,0)</f>
        <v>0.27340823970037453</v>
      </c>
      <c r="J3" s="12">
        <f t="shared" si="3"/>
        <v>0</v>
      </c>
    </row>
    <row r="4" spans="1:10" x14ac:dyDescent="0.3">
      <c r="A4">
        <v>5000</v>
      </c>
      <c r="B4">
        <v>10000</v>
      </c>
      <c r="C4" t="s">
        <v>8338</v>
      </c>
      <c r="D4">
        <f>COUNTIFS(kickster[[#All],[Subcategory]],"plays",kickster[[#All],[goal]],"&gt;="&amp;$A4,kickster[[#All],[outcome]],D$16,kickster[[#All],[goal]],"&lt;"&amp;$B4)</f>
        <v>93</v>
      </c>
      <c r="E4">
        <f>COUNTIFS(kickster[[#All],[Subcategory]],"plays",kickster[[#All],[goal]],"&gt;="&amp;$A4,kickster[[#All],[outcome]],E$16,kickster[[#All],[goal]],"&lt;"&amp;$B4)</f>
        <v>76</v>
      </c>
      <c r="F4">
        <f>COUNTIFS(kickster[[#All],[Subcategory]],"plays",kickster[[#All],[goal]],"&gt;="&amp;$A4,kickster[[#All],[outcome]],F$16,kickster[[#All],[goal]],"&lt;"&amp;$B4)</f>
        <v>0</v>
      </c>
      <c r="G4">
        <f t="shared" si="0"/>
        <v>169</v>
      </c>
      <c r="H4" s="12">
        <f t="shared" si="1"/>
        <v>0.55029585798816572</v>
      </c>
      <c r="I4" s="12">
        <f t="shared" ref="I4:I13" si="4">IFERROR(E4/$G4,0)</f>
        <v>0.44970414201183434</v>
      </c>
      <c r="J4" s="12">
        <f t="shared" si="3"/>
        <v>0</v>
      </c>
    </row>
    <row r="5" spans="1:10" x14ac:dyDescent="0.3">
      <c r="A5">
        <v>10000</v>
      </c>
      <c r="B5">
        <v>15000</v>
      </c>
      <c r="C5" t="s">
        <v>8339</v>
      </c>
      <c r="D5">
        <f>COUNTIFS(kickster[[#All],[Subcategory]],"plays",kickster[[#All],[goal]],"&gt;="&amp;$A5,kickster[[#All],[outcome]],D$16,kickster[[#All],[goal]],"&lt;"&amp;$B5)</f>
        <v>39</v>
      </c>
      <c r="E5">
        <f>COUNTIFS(kickster[[#All],[Subcategory]],"plays",kickster[[#All],[goal]],"&gt;="&amp;$A5,kickster[[#All],[outcome]],E$16,kickster[[#All],[goal]],"&lt;"&amp;$B5)</f>
        <v>33</v>
      </c>
      <c r="F5">
        <f>COUNTIFS(kickster[[#All],[Subcategory]],"plays",kickster[[#All],[goal]],"&gt;="&amp;$A5,kickster[[#All],[outcome]],F$16,kickster[[#All],[goal]],"&lt;"&amp;$B5)</f>
        <v>0</v>
      </c>
      <c r="G5">
        <f t="shared" si="0"/>
        <v>72</v>
      </c>
      <c r="H5" s="12">
        <f t="shared" si="1"/>
        <v>0.54166666666666663</v>
      </c>
      <c r="I5" s="12">
        <f t="shared" si="4"/>
        <v>0.45833333333333331</v>
      </c>
      <c r="J5" s="12">
        <f t="shared" si="3"/>
        <v>0</v>
      </c>
    </row>
    <row r="6" spans="1:10" x14ac:dyDescent="0.3">
      <c r="A6">
        <v>15000</v>
      </c>
      <c r="B6">
        <v>20000</v>
      </c>
      <c r="C6" t="s">
        <v>8340</v>
      </c>
      <c r="D6">
        <f>COUNTIFS(kickster[[#All],[Subcategory]],"plays",kickster[[#All],[goal]],"&gt;="&amp;$A6,kickster[[#All],[outcome]],D$16,kickster[[#All],[goal]],"&lt;"&amp;$B6)</f>
        <v>12</v>
      </c>
      <c r="E6">
        <f>COUNTIFS(kickster[[#All],[Subcategory]],"plays",kickster[[#All],[goal]],"&gt;="&amp;$A6,kickster[[#All],[outcome]],E$16,kickster[[#All],[goal]],"&lt;"&amp;$B6)</f>
        <v>12</v>
      </c>
      <c r="F6">
        <f>COUNTIFS(kickster[[#All],[Subcategory]],"plays",kickster[[#All],[goal]],"&gt;="&amp;$A6,kickster[[#All],[outcome]],F$16,kickster[[#All],[goal]],"&lt;"&amp;$B6)</f>
        <v>0</v>
      </c>
      <c r="G6">
        <f t="shared" si="0"/>
        <v>24</v>
      </c>
      <c r="H6" s="12">
        <f t="shared" si="1"/>
        <v>0.5</v>
      </c>
      <c r="I6" s="12">
        <f t="shared" si="4"/>
        <v>0.5</v>
      </c>
      <c r="J6" s="12">
        <f t="shared" si="3"/>
        <v>0</v>
      </c>
    </row>
    <row r="7" spans="1:10" x14ac:dyDescent="0.3">
      <c r="A7">
        <v>20000</v>
      </c>
      <c r="B7">
        <v>25000</v>
      </c>
      <c r="C7" t="s">
        <v>8341</v>
      </c>
      <c r="D7">
        <f>COUNTIFS(kickster[[#All],[Subcategory]],"plays",kickster[[#All],[goal]],"&gt;="&amp;$A7,kickster[[#All],[outcome]],D$16,kickster[[#All],[goal]],"&lt;"&amp;$B7)</f>
        <v>9</v>
      </c>
      <c r="E7">
        <f>COUNTIFS(kickster[[#All],[Subcategory]],"plays",kickster[[#All],[goal]],"&gt;="&amp;$A7,kickster[[#All],[outcome]],E$16,kickster[[#All],[goal]],"&lt;"&amp;$B7)</f>
        <v>11</v>
      </c>
      <c r="F7">
        <f>COUNTIFS(kickster[[#All],[Subcategory]],"plays",kickster[[#All],[goal]],"&gt;="&amp;$A7,kickster[[#All],[outcome]],F$16,kickster[[#All],[goal]],"&lt;"&amp;$B7)</f>
        <v>0</v>
      </c>
      <c r="G7">
        <f t="shared" si="0"/>
        <v>20</v>
      </c>
      <c r="H7" s="12">
        <f t="shared" si="1"/>
        <v>0.45</v>
      </c>
      <c r="I7" s="12">
        <f t="shared" si="4"/>
        <v>0.55000000000000004</v>
      </c>
      <c r="J7" s="12">
        <f t="shared" si="3"/>
        <v>0</v>
      </c>
    </row>
    <row r="8" spans="1:10" x14ac:dyDescent="0.3">
      <c r="A8">
        <v>25000</v>
      </c>
      <c r="B8">
        <v>30000</v>
      </c>
      <c r="C8" t="s">
        <v>8342</v>
      </c>
      <c r="D8">
        <f>COUNTIFS(kickster[[#All],[Subcategory]],"plays",kickster[[#All],[goal]],"&gt;="&amp;$A8,kickster[[#All],[outcome]],D$16,kickster[[#All],[goal]],"&lt;"&amp;$B8)</f>
        <v>1</v>
      </c>
      <c r="E8">
        <f>COUNTIFS(kickster[[#All],[Subcategory]],"plays",kickster[[#All],[goal]],"&gt;="&amp;$A8,kickster[[#All],[outcome]],E$16,kickster[[#All],[goal]],"&lt;"&amp;$B8)</f>
        <v>4</v>
      </c>
      <c r="F8">
        <f>COUNTIFS(kickster[[#All],[Subcategory]],"plays",kickster[[#All],[goal]],"&gt;="&amp;$A8,kickster[[#All],[outcome]],F$16,kickster[[#All],[goal]],"&lt;"&amp;$B8)</f>
        <v>0</v>
      </c>
      <c r="G8">
        <f t="shared" si="0"/>
        <v>5</v>
      </c>
      <c r="H8" s="12">
        <f t="shared" si="1"/>
        <v>0.2</v>
      </c>
      <c r="I8" s="12">
        <f t="shared" si="4"/>
        <v>0.8</v>
      </c>
      <c r="J8" s="12">
        <f t="shared" si="3"/>
        <v>0</v>
      </c>
    </row>
    <row r="9" spans="1:10" x14ac:dyDescent="0.3">
      <c r="A9">
        <v>30000</v>
      </c>
      <c r="B9">
        <v>35000</v>
      </c>
      <c r="C9" t="s">
        <v>8343</v>
      </c>
      <c r="D9">
        <f>COUNTIFS(kickster[[#All],[Subcategory]],"plays",kickster[[#All],[goal]],"&gt;="&amp;$A9,kickster[[#All],[outcome]],D$16,kickster[[#All],[goal]],"&lt;"&amp;$B9)</f>
        <v>3</v>
      </c>
      <c r="E9">
        <f>COUNTIFS(kickster[[#All],[Subcategory]],"plays",kickster[[#All],[goal]],"&gt;="&amp;$A9,kickster[[#All],[outcome]],E$16,kickster[[#All],[goal]],"&lt;"&amp;$B9)</f>
        <v>8</v>
      </c>
      <c r="F9">
        <f>COUNTIFS(kickster[[#All],[Subcategory]],"plays",kickster[[#All],[goal]],"&gt;="&amp;$A9,kickster[[#All],[outcome]],F$16,kickster[[#All],[goal]],"&lt;"&amp;$B9)</f>
        <v>0</v>
      </c>
      <c r="G9">
        <f t="shared" si="0"/>
        <v>11</v>
      </c>
      <c r="H9" s="12">
        <f t="shared" si="1"/>
        <v>0.27272727272727271</v>
      </c>
      <c r="I9" s="12">
        <f t="shared" si="4"/>
        <v>0.72727272727272729</v>
      </c>
      <c r="J9" s="12">
        <f t="shared" si="3"/>
        <v>0</v>
      </c>
    </row>
    <row r="10" spans="1:10" x14ac:dyDescent="0.3">
      <c r="A10">
        <v>35000</v>
      </c>
      <c r="B10">
        <v>40000</v>
      </c>
      <c r="C10" t="s">
        <v>8344</v>
      </c>
      <c r="D10">
        <f>COUNTIFS(kickster[[#All],[Subcategory]],"plays",kickster[[#All],[goal]],"&gt;="&amp;$A10,kickster[[#All],[outcome]],D$16,kickster[[#All],[goal]],"&lt;"&amp;$B10)</f>
        <v>4</v>
      </c>
      <c r="E10">
        <f>COUNTIFS(kickster[[#All],[Subcategory]],"plays",kickster[[#All],[goal]],"&gt;="&amp;$A10,kickster[[#All],[outcome]],E$16,kickster[[#All],[goal]],"&lt;"&amp;$B10)</f>
        <v>2</v>
      </c>
      <c r="F10">
        <f>COUNTIFS(kickster[[#All],[Subcategory]],"plays",kickster[[#All],[goal]],"&gt;="&amp;$A10,kickster[[#All],[outcome]],F$16,kickster[[#All],[goal]],"&lt;"&amp;$B10)</f>
        <v>0</v>
      </c>
      <c r="G10">
        <f t="shared" si="0"/>
        <v>6</v>
      </c>
      <c r="H10" s="12">
        <f t="shared" si="1"/>
        <v>0.66666666666666663</v>
      </c>
      <c r="I10" s="12">
        <f t="shared" si="4"/>
        <v>0.33333333333333331</v>
      </c>
      <c r="J10" s="12">
        <f t="shared" si="3"/>
        <v>0</v>
      </c>
    </row>
    <row r="11" spans="1:10" x14ac:dyDescent="0.3">
      <c r="A11">
        <v>40000</v>
      </c>
      <c r="B11">
        <v>45000</v>
      </c>
      <c r="C11" t="s">
        <v>8345</v>
      </c>
      <c r="D11">
        <f>COUNTIFS(kickster[[#All],[Subcategory]],"plays",kickster[[#All],[goal]],"&gt;="&amp;$A11,kickster[[#All],[outcome]],D$16,kickster[[#All],[goal]],"&lt;"&amp;$B11)</f>
        <v>2</v>
      </c>
      <c r="E11">
        <f>COUNTIFS(kickster[[#All],[Subcategory]],"plays",kickster[[#All],[goal]],"&gt;="&amp;$A11,kickster[[#All],[outcome]],E$16,kickster[[#All],[goal]],"&lt;"&amp;$B11)</f>
        <v>1</v>
      </c>
      <c r="F11">
        <f>COUNTIFS(kickster[[#All],[Subcategory]],"plays",kickster[[#All],[goal]],"&gt;="&amp;$A11,kickster[[#All],[outcome]],F$16,kickster[[#All],[goal]],"&lt;"&amp;$B11)</f>
        <v>0</v>
      </c>
      <c r="G11">
        <f t="shared" si="0"/>
        <v>3</v>
      </c>
      <c r="H11" s="12">
        <f t="shared" si="1"/>
        <v>0.66666666666666663</v>
      </c>
      <c r="I11" s="12">
        <f t="shared" si="4"/>
        <v>0.33333333333333331</v>
      </c>
      <c r="J11" s="12">
        <f t="shared" si="3"/>
        <v>0</v>
      </c>
    </row>
    <row r="12" spans="1:10" x14ac:dyDescent="0.3">
      <c r="A12">
        <v>45000</v>
      </c>
      <c r="B12">
        <v>50000</v>
      </c>
      <c r="C12" t="s">
        <v>8346</v>
      </c>
      <c r="D12">
        <f>COUNTIFS(kickster[[#All],[Subcategory]],"plays",kickster[[#All],[goal]],"&gt;="&amp;$A12,kickster[[#All],[outcome]],D$16,kickster[[#All],[goal]],"&lt;"&amp;$B12)</f>
        <v>0</v>
      </c>
      <c r="E12">
        <f>COUNTIFS(kickster[[#All],[Subcategory]],"plays",kickster[[#All],[goal]],"&gt;="&amp;$A12,kickster[[#All],[outcome]],E$16,kickster[[#All],[goal]],"&lt;"&amp;$B12)</f>
        <v>1</v>
      </c>
      <c r="F12">
        <f>COUNTIFS(kickster[[#All],[Subcategory]],"plays",kickster[[#All],[goal]],"&gt;="&amp;$A12,kickster[[#All],[outcome]],F$16,kickster[[#All],[goal]],"&lt;"&amp;$B12)</f>
        <v>0</v>
      </c>
      <c r="G12">
        <f t="shared" si="0"/>
        <v>1</v>
      </c>
      <c r="H12" s="12">
        <f t="shared" si="1"/>
        <v>0</v>
      </c>
      <c r="I12" s="12">
        <f t="shared" si="4"/>
        <v>1</v>
      </c>
      <c r="J12" s="12">
        <f t="shared" si="3"/>
        <v>0</v>
      </c>
    </row>
    <row r="13" spans="1:10" x14ac:dyDescent="0.3">
      <c r="A13">
        <v>50000</v>
      </c>
      <c r="C13" t="s">
        <v>8347</v>
      </c>
      <c r="D13">
        <f>COUNTIFS(kickster[[#All],[Subcategory]],"plays",kickster[[#All],[goal]],"&gt;="&amp;$A13,kickster[[#All],[outcome]],D$16)</f>
        <v>2</v>
      </c>
      <c r="E13">
        <f>COUNTIFS(kickster[[#All],[Subcategory]],"plays",kickster[[#All],[goal]],"&gt;="&amp;$A13,kickster[[#All],[outcome]],E$16)</f>
        <v>14</v>
      </c>
      <c r="F13">
        <f>COUNTIFS(kickster[[#All],[Subcategory]],"plays",kickster[[#All],[goal]],"&gt;="&amp;$A13,kickster[[#All],[outcome]],F$16)</f>
        <v>0</v>
      </c>
      <c r="G13">
        <f t="shared" si="0"/>
        <v>16</v>
      </c>
      <c r="H13" s="12">
        <f t="shared" si="1"/>
        <v>0.125</v>
      </c>
      <c r="I13" s="12">
        <f t="shared" si="4"/>
        <v>0.875</v>
      </c>
      <c r="J13" s="12">
        <f t="shared" si="3"/>
        <v>0</v>
      </c>
    </row>
    <row r="16" spans="1:10" x14ac:dyDescent="0.3">
      <c r="D16" t="s">
        <v>8218</v>
      </c>
      <c r="E16" t="s">
        <v>8220</v>
      </c>
      <c r="F16" t="s">
        <v>8219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R4115"/>
  <sheetViews>
    <sheetView topLeftCell="J119" zoomScale="95" zoomScaleNormal="95" workbookViewId="0">
      <selection activeCell="Q4115" sqref="Q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36.44140625" customWidth="1"/>
    <col min="16" max="16" width="24.44140625" customWidth="1"/>
    <col min="17" max="17" width="23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Sheet3</vt:lpstr>
      <vt:lpstr>Outcomes Based on Goals</vt:lpstr>
      <vt:lpstr> Kickster-Challenge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Ester Dawkins</cp:lastModifiedBy>
  <dcterms:created xsi:type="dcterms:W3CDTF">2017-04-20T15:17:24Z</dcterms:created>
  <dcterms:modified xsi:type="dcterms:W3CDTF">2022-12-26T17:31:35Z</dcterms:modified>
</cp:coreProperties>
</file>