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Google Drive\Course Materials\Semester 3\CDS590 Consutancy\Report\"/>
    </mc:Choice>
  </mc:AlternateContent>
  <xr:revisionPtr revIDLastSave="0" documentId="13_ncr:1_{5D231FBB-8579-4E23-A6C2-1FDB5B2C27B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LogBook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F13" i="1"/>
  <c r="I13" i="1" s="1"/>
  <c r="B15" i="1"/>
  <c r="C15" i="1" s="1"/>
  <c r="F15" i="1"/>
  <c r="I15" i="1" s="1"/>
  <c r="B17" i="1"/>
  <c r="C17" i="1" s="1"/>
  <c r="F17" i="1"/>
  <c r="I17" i="1" s="1"/>
  <c r="B19" i="1"/>
  <c r="C19" i="1" s="1"/>
  <c r="F19" i="1"/>
  <c r="I19" i="1" s="1"/>
  <c r="B21" i="1"/>
  <c r="C21" i="1" s="1"/>
  <c r="F21" i="1"/>
  <c r="I21" i="1" s="1"/>
  <c r="B23" i="1"/>
  <c r="C23" i="1" s="1"/>
  <c r="F23" i="1"/>
  <c r="I23" i="1" s="1"/>
  <c r="B26" i="1"/>
  <c r="C26" i="1" s="1"/>
  <c r="F26" i="1"/>
  <c r="B28" i="1"/>
  <c r="C28" i="1" s="1"/>
  <c r="F28" i="1"/>
  <c r="B30" i="1"/>
  <c r="C30" i="1" s="1"/>
  <c r="F30" i="1"/>
  <c r="B32" i="1"/>
  <c r="C32" i="1" s="1"/>
  <c r="F32" i="1"/>
  <c r="B35" i="1"/>
  <c r="C35" i="1" s="1"/>
  <c r="F35" i="1"/>
  <c r="B37" i="1"/>
  <c r="C37" i="1" s="1"/>
  <c r="F37" i="1"/>
  <c r="B41" i="1"/>
  <c r="C41" i="1" s="1"/>
  <c r="F41" i="1"/>
  <c r="I37" i="1" s="1"/>
  <c r="B44" i="1"/>
  <c r="C44" i="1" s="1"/>
  <c r="F44" i="1"/>
  <c r="B46" i="1"/>
  <c r="C46" i="1" s="1"/>
  <c r="F46" i="1"/>
  <c r="B48" i="1"/>
  <c r="C48" i="1" s="1"/>
  <c r="F48" i="1"/>
  <c r="B50" i="1"/>
  <c r="C50" i="1" s="1"/>
  <c r="F50" i="1"/>
  <c r="B52" i="1"/>
  <c r="C52" i="1" s="1"/>
  <c r="F52" i="1"/>
  <c r="B54" i="1"/>
  <c r="C54" i="1" s="1"/>
  <c r="F54" i="1"/>
  <c r="B56" i="1"/>
  <c r="C56" i="1" s="1"/>
  <c r="F56" i="1"/>
  <c r="B59" i="1"/>
  <c r="C59" i="1" s="1"/>
  <c r="F59" i="1"/>
  <c r="B12" i="1"/>
  <c r="C12" i="1" s="1"/>
  <c r="F12" i="1"/>
  <c r="I12" i="1" s="1"/>
  <c r="B14" i="1"/>
  <c r="C14" i="1" s="1"/>
  <c r="F14" i="1"/>
  <c r="I14" i="1" s="1"/>
  <c r="B16" i="1"/>
  <c r="C16" i="1" s="1"/>
  <c r="F16" i="1"/>
  <c r="I35" i="1" s="1"/>
  <c r="B18" i="1"/>
  <c r="C18" i="1" s="1"/>
  <c r="F18" i="1"/>
  <c r="I18" i="1" s="1"/>
  <c r="B20" i="1"/>
  <c r="C20" i="1" s="1"/>
  <c r="F20" i="1"/>
  <c r="I20" i="1" s="1"/>
  <c r="B22" i="1"/>
  <c r="C22" i="1" s="1"/>
  <c r="F22" i="1"/>
  <c r="I22" i="1" s="1"/>
  <c r="B24" i="1"/>
  <c r="C24" i="1" s="1"/>
  <c r="F24" i="1"/>
  <c r="B27" i="1"/>
  <c r="C27" i="1" s="1"/>
  <c r="F27" i="1"/>
  <c r="I26" i="1" s="1"/>
  <c r="B29" i="1"/>
  <c r="C29" i="1" s="1"/>
  <c r="F29" i="1"/>
  <c r="I28" i="1" s="1"/>
  <c r="I41" i="1"/>
  <c r="B31" i="1"/>
  <c r="C31" i="1" s="1"/>
  <c r="F31" i="1"/>
  <c r="B33" i="1"/>
  <c r="C33" i="1" s="1"/>
  <c r="F33" i="1"/>
  <c r="B36" i="1"/>
  <c r="C36" i="1" s="1"/>
  <c r="F36" i="1"/>
  <c r="I34" i="1" s="1"/>
  <c r="B39" i="1"/>
  <c r="C39" i="1" s="1"/>
  <c r="F39" i="1"/>
  <c r="B42" i="1"/>
  <c r="C42" i="1" s="1"/>
  <c r="F42" i="1"/>
  <c r="B45" i="1"/>
  <c r="C45" i="1" s="1"/>
  <c r="F45" i="1"/>
  <c r="B47" i="1"/>
  <c r="C47" i="1" s="1"/>
  <c r="F47" i="1"/>
  <c r="B49" i="1"/>
  <c r="C49" i="1" s="1"/>
  <c r="F49" i="1"/>
  <c r="I44" i="1" s="1"/>
  <c r="B51" i="1"/>
  <c r="C51" i="1" s="1"/>
  <c r="F51" i="1"/>
  <c r="B53" i="1"/>
  <c r="C53" i="1" s="1"/>
  <c r="F53" i="1"/>
  <c r="B55" i="1"/>
  <c r="C55" i="1" s="1"/>
  <c r="F55" i="1"/>
  <c r="B57" i="1"/>
  <c r="C57" i="1" s="1"/>
  <c r="F57" i="1"/>
  <c r="I52" i="1" s="1"/>
  <c r="B60" i="1"/>
  <c r="C60" i="1" s="1"/>
  <c r="F60" i="1"/>
  <c r="I54" i="1" s="1"/>
  <c r="B25" i="1"/>
  <c r="C25" i="1" s="1"/>
  <c r="F25" i="1"/>
  <c r="B38" i="1"/>
  <c r="C38" i="1" s="1"/>
  <c r="F38" i="1"/>
  <c r="I56" i="1" s="1"/>
  <c r="B40" i="1"/>
  <c r="C40" i="1" s="1"/>
  <c r="F40" i="1"/>
  <c r="I57" i="1" s="1"/>
  <c r="B43" i="1"/>
  <c r="C43" i="1" s="1"/>
  <c r="F43" i="1"/>
  <c r="I58" i="1" s="1"/>
  <c r="B34" i="1"/>
  <c r="C34" i="1"/>
  <c r="F34" i="1"/>
  <c r="I59" i="1" s="1"/>
  <c r="B58" i="1"/>
  <c r="C58" i="1" s="1"/>
  <c r="F58" i="1"/>
  <c r="I60" i="1" l="1"/>
  <c r="I47" i="1"/>
  <c r="I43" i="1"/>
  <c r="I39" i="1"/>
  <c r="I31" i="1"/>
  <c r="I27" i="1"/>
  <c r="I53" i="1"/>
  <c r="I49" i="1"/>
  <c r="I45" i="1"/>
  <c r="I29" i="1"/>
  <c r="I25" i="1"/>
  <c r="I55" i="1"/>
  <c r="I51" i="1"/>
  <c r="I36" i="1"/>
  <c r="I50" i="1"/>
  <c r="I42" i="1"/>
  <c r="I48" i="1"/>
  <c r="I40" i="1"/>
  <c r="I32" i="1"/>
  <c r="I30" i="1"/>
  <c r="I24" i="1"/>
  <c r="I16" i="1"/>
  <c r="I46" i="1"/>
  <c r="I38" i="1"/>
  <c r="I33" i="1"/>
  <c r="F11" i="1"/>
  <c r="I11" i="1" s="1"/>
  <c r="B11" i="1" l="1"/>
  <c r="C11" i="1" s="1"/>
  <c r="H66" i="1" l="1"/>
  <c r="H64" i="1" l="1"/>
  <c r="H65" i="1"/>
  <c r="H67" i="1" l="1"/>
</calcChain>
</file>

<file path=xl/sharedStrings.xml><?xml version="1.0" encoding="utf-8"?>
<sst xmlns="http://schemas.openxmlformats.org/spreadsheetml/2006/main" count="128" uniqueCount="50">
  <si>
    <t>MM</t>
  </si>
  <si>
    <t>MS</t>
  </si>
  <si>
    <t>Meeting with Mentors</t>
  </si>
  <si>
    <t>Meeting with Supervisor</t>
  </si>
  <si>
    <t>Task</t>
  </si>
  <si>
    <t>Code</t>
  </si>
  <si>
    <t>Hours</t>
  </si>
  <si>
    <t>COMPANY NAME</t>
  </si>
  <si>
    <t>START DATE</t>
  </si>
  <si>
    <t>CDS 590  Consultancy Project &amp; Practicum Logbook</t>
  </si>
  <si>
    <t xml:space="preserve">PROJECT TITLE </t>
  </si>
  <si>
    <t>PROJECT HOLDER</t>
  </si>
  <si>
    <t>END DATE</t>
  </si>
  <si>
    <t>TYPE</t>
  </si>
  <si>
    <t>DATE</t>
  </si>
  <si>
    <t>DURATION 
(HOURS)</t>
  </si>
  <si>
    <t>PROGRESS</t>
  </si>
  <si>
    <t>START
 TIME</t>
  </si>
  <si>
    <t>END
 TIME</t>
  </si>
  <si>
    <t>Total Hours Spend</t>
  </si>
  <si>
    <t>DAY</t>
  </si>
  <si>
    <t>DAY_NUM</t>
  </si>
  <si>
    <t>Day</t>
  </si>
  <si>
    <t>WL</t>
  </si>
  <si>
    <t>Working Log</t>
  </si>
  <si>
    <t>Mining social media data to understand pattern of social media postings regarding blood donation in Malaysia</t>
  </si>
  <si>
    <t>The Advanced Medical and Dental Institute (AMDI) of USM</t>
  </si>
  <si>
    <t>Chin Yi Xiang</t>
  </si>
  <si>
    <t>Update Progress on Proposal and Data Collection</t>
  </si>
  <si>
    <t>Discussion on MidTerm Presentation Feedback and SV Comment</t>
  </si>
  <si>
    <t>Discussion on privacy concern and analytical methods</t>
  </si>
  <si>
    <t>Rebriefing of Project Scope and Objectives</t>
  </si>
  <si>
    <t>Introduction and Discussion of Project Scope</t>
  </si>
  <si>
    <t>Update Progress on Analysis</t>
  </si>
  <si>
    <t>Understanding Project Scope and Literature Review</t>
  </si>
  <si>
    <t>Developing Facebook Scraper</t>
  </si>
  <si>
    <t>Tidying up collected Data</t>
  </si>
  <si>
    <t>Work on Twitter Scraping</t>
  </si>
  <si>
    <t>Research on Text Analytics Methods</t>
  </si>
  <si>
    <t>Revising Literature Review</t>
  </si>
  <si>
    <t>Preparing forMidTerm presentation</t>
  </si>
  <si>
    <t>Reviewing Project Scope</t>
  </si>
  <si>
    <t>Data Cleaning (General)</t>
  </si>
  <si>
    <t>Data Cleaning (Text Cleaning)</t>
  </si>
  <si>
    <t>EDA (General)</t>
  </si>
  <si>
    <t>EDA (Text Analytics)</t>
  </si>
  <si>
    <t>Topic Modeling</t>
  </si>
  <si>
    <t>Wrap up analysis</t>
  </si>
  <si>
    <t>Report Writing</t>
  </si>
  <si>
    <t>Exploring Possible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</si>
</sst>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:mm;@"/>
    <numFmt numFmtId="165" formatCode="[$-409]h:mm\ AM/PM;@"/>
    <numFmt numFmtId="166" formatCode="[$-409]d/mmm/yy;@"/>
    <numFmt numFmtId="167" formatCode="dd&quot;/&quot;mm&quot;/&quot;yy"/>
    <numFmt numFmtId="168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0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0"/>
      <name val="Arial"/>
      <family val="2"/>
    </font>
    <font>
      <b/>
      <sz val="22"/>
      <color rgb="FF0B5394"/>
      <name val="Roboto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5" xfId="0" applyFont="1" applyFill="1" applyBorder="1" applyAlignment="1"/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9" fillId="2" borderId="6" xfId="0" applyFont="1" applyFill="1" applyBorder="1" applyAlignment="1">
      <alignment vertical="center"/>
    </xf>
    <xf numFmtId="0" fontId="10" fillId="0" borderId="6" xfId="0" applyFont="1" applyBorder="1" applyAlignment="1"/>
    <xf numFmtId="0" fontId="0" fillId="0" borderId="0" xfId="0" applyFont="1" applyAlignment="1"/>
    <xf numFmtId="0" fontId="9" fillId="0" borderId="6" xfId="0" applyFont="1" applyBorder="1" applyAlignment="1">
      <alignment vertical="center"/>
    </xf>
    <xf numFmtId="167" fontId="9" fillId="0" borderId="7" xfId="0" applyNumberFormat="1" applyFont="1" applyBorder="1" applyAlignment="1">
      <alignment horizontal="left" vertical="center"/>
    </xf>
    <xf numFmtId="0" fontId="11" fillId="2" borderId="5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top"/>
    </xf>
    <xf numFmtId="0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center" vertical="top"/>
    </xf>
    <xf numFmtId="16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vertical="top" wrapText="1"/>
    </xf>
    <xf numFmtId="18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quotePrefix="1" applyFont="1" applyAlignment="1">
      <alignment vertical="top" wrapText="1"/>
    </xf>
    <xf numFmtId="1" fontId="0" fillId="0" borderId="0" xfId="0" applyNumberFormat="1"/>
    <xf numFmtId="168" fontId="0" fillId="5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3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[$-409]d/mmm/yy;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H60" headerRowDxfId="17" dataDxfId="16">
  <autoFilter ref="A10:H6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11:H60">
    <sortCondition ref="A11:A60"/>
  </sortState>
  <tableColumns count="8">
    <tableColumn id="1" xr3:uid="{00000000-0010-0000-0000-000001000000}" name="DATE" totalsRowLabel="Total" dataDxfId="15" totalsRowDxfId="14"/>
    <tableColumn id="8" xr3:uid="{00000000-0010-0000-0000-000008000000}" name="DAY_NUM" dataDxfId="13" totalsRowDxfId="12">
      <calculatedColumnFormula>WEEKDAY(Table2[[#This Row],[DATE]],1)</calculatedColumnFormula>
    </tableColumn>
    <tableColumn id="9" xr3:uid="{00000000-0010-0000-0000-000009000000}" name="DAY" dataDxfId="11" totalsRowDxfId="10">
      <calculatedColumnFormula>TEXT(Table2[[#This Row],[DAY_NUM]],"ddd")</calculatedColumnFormula>
    </tableColumn>
    <tableColumn id="3" xr3:uid="{00000000-0010-0000-0000-000003000000}" name="START_x000a_ TIME" dataDxfId="9" totalsRowDxfId="8"/>
    <tableColumn id="4" xr3:uid="{00000000-0010-0000-0000-000004000000}" name="END_x000a_ TIME" dataDxfId="7" totalsRowDxfId="6"/>
    <tableColumn id="5" xr3:uid="{00000000-0010-0000-0000-000005000000}" name="DURATION _x000a_(HOURS)" dataDxfId="5" totalsRowDxfId="4"/>
    <tableColumn id="2" xr3:uid="{00000000-0010-0000-0000-000002000000}" name="TYPE" dataDxfId="3" totalsRowDxfId="2"/>
    <tableColumn id="6" xr3:uid="{00000000-0010-0000-0000-000006000000}" name="PROGRESS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showGridLines="0" tabSelected="1" zoomScale="130" zoomScaleNormal="130" workbookViewId="0">
      <selection activeCell="K6" sqref="K6"/>
    </sheetView>
  </sheetViews>
  <sheetFormatPr defaultRowHeight="15"/>
  <cols>
    <col min="1" max="1" width="9.85546875" style="3" customWidth="1"/>
    <col min="2" max="2" width="10.85546875" style="3" hidden="1" customWidth="1"/>
    <col min="3" max="3" width="5.28515625" style="3" customWidth="1"/>
    <col min="4" max="4" width="9" customWidth="1"/>
    <col min="5" max="5" width="9" style="2" customWidth="1"/>
    <col min="6" max="6" width="9.85546875" style="2" customWidth="1"/>
    <col min="7" max="7" width="6" style="3" customWidth="1"/>
    <col min="8" max="8" width="52.7109375" style="3" customWidth="1"/>
    <col min="9" max="9" width="8.42578125" hidden="1" customWidth="1"/>
    <col min="10" max="10" width="5.28515625" customWidth="1"/>
  </cols>
  <sheetData>
    <row r="1" spans="1:9">
      <c r="D1" s="2"/>
      <c r="F1" s="3"/>
      <c r="H1"/>
    </row>
    <row r="2" spans="1:9" ht="38.25" thickBot="1">
      <c r="A2" s="14" t="s">
        <v>9</v>
      </c>
      <c r="B2" s="14"/>
      <c r="C2" s="14"/>
      <c r="D2" s="4"/>
      <c r="E2" s="4"/>
      <c r="F2" s="4"/>
      <c r="G2" s="4"/>
      <c r="H2" s="4"/>
      <c r="I2" s="4"/>
    </row>
    <row r="3" spans="1:9" ht="17.25" thickTop="1">
      <c r="A3" s="5"/>
      <c r="B3" s="5"/>
      <c r="C3" s="5"/>
      <c r="D3" s="6"/>
      <c r="E3" s="6"/>
      <c r="F3" s="6"/>
      <c r="G3" s="5"/>
      <c r="H3" s="6"/>
      <c r="I3" s="7"/>
    </row>
    <row r="4" spans="1:9">
      <c r="A4" s="8" t="s">
        <v>10</v>
      </c>
      <c r="B4" s="8"/>
      <c r="C4" s="8"/>
      <c r="D4" s="10"/>
      <c r="E4" s="10" t="s">
        <v>25</v>
      </c>
      <c r="F4" s="10"/>
      <c r="G4" s="9"/>
      <c r="H4" s="10"/>
    </row>
    <row r="5" spans="1:9">
      <c r="A5" s="8" t="s">
        <v>11</v>
      </c>
      <c r="B5" s="8"/>
      <c r="C5" s="8"/>
      <c r="D5" s="10"/>
      <c r="E5" s="10" t="s">
        <v>27</v>
      </c>
      <c r="F5" s="10"/>
      <c r="G5" s="12"/>
      <c r="H5" s="10"/>
    </row>
    <row r="6" spans="1:9">
      <c r="A6" s="8" t="s">
        <v>7</v>
      </c>
      <c r="B6" s="8"/>
      <c r="C6" s="8"/>
      <c r="D6" s="10"/>
      <c r="E6" s="12" t="s">
        <v>26</v>
      </c>
      <c r="F6" s="10"/>
      <c r="G6" s="10"/>
      <c r="H6" s="10"/>
      <c r="I6" s="11"/>
    </row>
    <row r="7" spans="1:9">
      <c r="A7" s="8" t="s">
        <v>8</v>
      </c>
      <c r="B7" s="8"/>
      <c r="C7" s="8"/>
      <c r="D7" s="10"/>
      <c r="E7" s="13">
        <v>44075</v>
      </c>
      <c r="F7" s="10"/>
      <c r="G7" s="10"/>
      <c r="H7" s="10"/>
    </row>
    <row r="8" spans="1:9">
      <c r="A8" s="8" t="s">
        <v>12</v>
      </c>
      <c r="B8" s="8"/>
      <c r="C8" s="8"/>
      <c r="D8" s="10"/>
      <c r="E8" s="13">
        <v>44227</v>
      </c>
      <c r="F8" s="10"/>
      <c r="G8" s="10"/>
      <c r="H8" s="10"/>
    </row>
    <row r="9" spans="1:9">
      <c r="D9" s="2"/>
      <c r="F9" s="31">
        <v>24</v>
      </c>
      <c r="H9"/>
    </row>
    <row r="10" spans="1:9" ht="54" customHeight="1">
      <c r="A10" s="16" t="s">
        <v>14</v>
      </c>
      <c r="B10" s="16" t="s">
        <v>21</v>
      </c>
      <c r="C10" s="16" t="s">
        <v>20</v>
      </c>
      <c r="D10" s="17" t="s">
        <v>17</v>
      </c>
      <c r="E10" s="17" t="s">
        <v>18</v>
      </c>
      <c r="F10" s="18" t="s">
        <v>15</v>
      </c>
      <c r="G10" s="16" t="s">
        <v>13</v>
      </c>
      <c r="H10" s="16" t="s">
        <v>16</v>
      </c>
      <c r="I10" s="1"/>
    </row>
    <row r="11" spans="1:9">
      <c r="A11" s="19">
        <v>44078</v>
      </c>
      <c r="B11" s="20">
        <f>WEEKDAY(Table2[[#This Row],[DATE]],1)</f>
        <v>6</v>
      </c>
      <c r="C11" s="20" t="str">
        <f>TEXT(Table2[[#This Row],[DAY_NUM]],"ddd")</f>
        <v>Fri</v>
      </c>
      <c r="D11" s="21">
        <v>0.79166666666666663</v>
      </c>
      <c r="E11" s="21">
        <v>0.91666666666666663</v>
      </c>
      <c r="F11" s="22">
        <f t="shared" ref="F11:F42" si="0">E11-D11</f>
        <v>0.125</v>
      </c>
      <c r="G11" s="25" t="s">
        <v>23</v>
      </c>
      <c r="H11" s="23" t="s">
        <v>34</v>
      </c>
      <c r="I11">
        <f>Table2[[#This Row],[DURATION 
(HOURS)]]*24</f>
        <v>3</v>
      </c>
    </row>
    <row r="12" spans="1:9">
      <c r="A12" s="19">
        <v>44079</v>
      </c>
      <c r="B12" s="20">
        <f>WEEKDAY(Table2[[#This Row],[DATE]],1)</f>
        <v>7</v>
      </c>
      <c r="C12" s="20" t="str">
        <f>TEXT(Table2[[#This Row],[DAY_NUM]],"ddd")</f>
        <v>Sat</v>
      </c>
      <c r="D12" s="24">
        <v>0.33333333333333331</v>
      </c>
      <c r="E12" s="24">
        <v>0.41666666666666669</v>
      </c>
      <c r="F12" s="22">
        <f t="shared" si="0"/>
        <v>8.333333333333337E-2</v>
      </c>
      <c r="G12" s="25" t="s">
        <v>23</v>
      </c>
      <c r="H12" s="23" t="s">
        <v>34</v>
      </c>
      <c r="I12">
        <f>Table2[[#This Row],[DURATION 
(HOURS)]]*24</f>
        <v>2.0000000000000009</v>
      </c>
    </row>
    <row r="13" spans="1:9">
      <c r="A13" s="19">
        <v>44085</v>
      </c>
      <c r="B13" s="20">
        <f>WEEKDAY(Table2[[#This Row],[DATE]],1)</f>
        <v>6</v>
      </c>
      <c r="C13" s="20" t="str">
        <f>TEXT(Table2[[#This Row],[DAY_NUM]],"ddd")</f>
        <v>Fri</v>
      </c>
      <c r="D13" s="21">
        <v>0.79166666666666663</v>
      </c>
      <c r="E13" s="21">
        <v>0.91666666666666663</v>
      </c>
      <c r="F13" s="22">
        <f t="shared" si="0"/>
        <v>0.125</v>
      </c>
      <c r="G13" s="25" t="s">
        <v>23</v>
      </c>
      <c r="H13" s="23" t="s">
        <v>34</v>
      </c>
      <c r="I13">
        <f>Table2[[#This Row],[DURATION 
(HOURS)]]*24</f>
        <v>3</v>
      </c>
    </row>
    <row r="14" spans="1:9">
      <c r="A14" s="19">
        <v>44086</v>
      </c>
      <c r="B14" s="20">
        <f>WEEKDAY(Table2[[#This Row],[DATE]],1)</f>
        <v>7</v>
      </c>
      <c r="C14" s="20" t="str">
        <f>TEXT(Table2[[#This Row],[DAY_NUM]],"ddd")</f>
        <v>Sat</v>
      </c>
      <c r="D14" s="24">
        <v>0.33333333333333331</v>
      </c>
      <c r="E14" s="24">
        <v>0.41666666666666669</v>
      </c>
      <c r="F14" s="22">
        <f t="shared" si="0"/>
        <v>8.333333333333337E-2</v>
      </c>
      <c r="G14" s="25" t="s">
        <v>23</v>
      </c>
      <c r="H14" s="26" t="s">
        <v>49</v>
      </c>
      <c r="I14">
        <f>Table2[[#This Row],[DURATION 
(HOURS)]]*24</f>
        <v>2.0000000000000009</v>
      </c>
    </row>
    <row r="15" spans="1:9">
      <c r="A15" s="19">
        <v>44092</v>
      </c>
      <c r="B15" s="20">
        <f>WEEKDAY(Table2[[#This Row],[DATE]],1)</f>
        <v>6</v>
      </c>
      <c r="C15" s="20" t="str">
        <f>TEXT(Table2[[#This Row],[DAY_NUM]],"ddd")</f>
        <v>Fri</v>
      </c>
      <c r="D15" s="21">
        <v>0.79166666666666663</v>
      </c>
      <c r="E15" s="21">
        <v>0.91666666666666663</v>
      </c>
      <c r="F15" s="22">
        <f t="shared" si="0"/>
        <v>0.125</v>
      </c>
      <c r="G15" s="25" t="s">
        <v>23</v>
      </c>
      <c r="H15" s="26" t="s">
        <v>35</v>
      </c>
      <c r="I15">
        <f>Table2[[#This Row],[DURATION 
(HOURS)]]*24</f>
        <v>3</v>
      </c>
    </row>
    <row r="16" spans="1:9">
      <c r="A16" s="19">
        <v>44093</v>
      </c>
      <c r="B16" s="20">
        <f>WEEKDAY(Table2[[#This Row],[DATE]],1)</f>
        <v>7</v>
      </c>
      <c r="C16" s="20" t="str">
        <f>TEXT(Table2[[#This Row],[DAY_NUM]],"ddd")</f>
        <v>Sat</v>
      </c>
      <c r="D16" s="24">
        <v>0.33333333333333331</v>
      </c>
      <c r="E16" s="24">
        <v>0.41666666666666669</v>
      </c>
      <c r="F16" s="22">
        <f t="shared" si="0"/>
        <v>8.333333333333337E-2</v>
      </c>
      <c r="G16" s="25" t="s">
        <v>23</v>
      </c>
      <c r="H16" s="26" t="s">
        <v>35</v>
      </c>
      <c r="I16">
        <f>Table2[[#This Row],[DURATION 
(HOURS)]]*24</f>
        <v>2.0000000000000009</v>
      </c>
    </row>
    <row r="17" spans="1:9">
      <c r="A17" s="19">
        <v>44099</v>
      </c>
      <c r="B17" s="20">
        <f>WEEKDAY(Table2[[#This Row],[DATE]],1)</f>
        <v>6</v>
      </c>
      <c r="C17" s="20" t="str">
        <f>TEXT(Table2[[#This Row],[DAY_NUM]],"ddd")</f>
        <v>Fri</v>
      </c>
      <c r="D17" s="21">
        <v>0.79166666666666663</v>
      </c>
      <c r="E17" s="21">
        <v>0.91666666666666663</v>
      </c>
      <c r="F17" s="22">
        <f t="shared" si="0"/>
        <v>0.125</v>
      </c>
      <c r="G17" s="25" t="s">
        <v>23</v>
      </c>
      <c r="H17" s="26" t="s">
        <v>35</v>
      </c>
      <c r="I17">
        <f>Table2[[#This Row],[DURATION 
(HOURS)]]*24</f>
        <v>3</v>
      </c>
    </row>
    <row r="18" spans="1:9">
      <c r="A18" s="19">
        <v>44100</v>
      </c>
      <c r="B18" s="20">
        <f>WEEKDAY(Table2[[#This Row],[DATE]],1)</f>
        <v>7</v>
      </c>
      <c r="C18" s="20" t="str">
        <f>TEXT(Table2[[#This Row],[DAY_NUM]],"ddd")</f>
        <v>Sat</v>
      </c>
      <c r="D18" s="24">
        <v>0.33333333333333331</v>
      </c>
      <c r="E18" s="24">
        <v>0.41666666666666669</v>
      </c>
      <c r="F18" s="22">
        <f t="shared" si="0"/>
        <v>8.333333333333337E-2</v>
      </c>
      <c r="G18" s="25" t="s">
        <v>23</v>
      </c>
      <c r="H18" s="26" t="s">
        <v>35</v>
      </c>
      <c r="I18">
        <f>Table2[[#This Row],[DURATION 
(HOURS)]]*24</f>
        <v>2.0000000000000009</v>
      </c>
    </row>
    <row r="19" spans="1:9">
      <c r="A19" s="19">
        <v>44106</v>
      </c>
      <c r="B19" s="20">
        <f>WEEKDAY(Table2[[#This Row],[DATE]],1)</f>
        <v>6</v>
      </c>
      <c r="C19" s="20" t="str">
        <f>TEXT(Table2[[#This Row],[DAY_NUM]],"ddd")</f>
        <v>Fri</v>
      </c>
      <c r="D19" s="21">
        <v>0.79166666666666663</v>
      </c>
      <c r="E19" s="21">
        <v>0.91666666666666663</v>
      </c>
      <c r="F19" s="22">
        <f t="shared" si="0"/>
        <v>0.125</v>
      </c>
      <c r="G19" s="25" t="s">
        <v>23</v>
      </c>
      <c r="H19" s="26" t="s">
        <v>35</v>
      </c>
      <c r="I19">
        <f>Table2[[#This Row],[DURATION 
(HOURS)]]*24</f>
        <v>3</v>
      </c>
    </row>
    <row r="20" spans="1:9">
      <c r="A20" s="19">
        <v>44107</v>
      </c>
      <c r="B20" s="20">
        <f>WEEKDAY(Table2[[#This Row],[DATE]],1)</f>
        <v>7</v>
      </c>
      <c r="C20" s="20" t="str">
        <f>TEXT(Table2[[#This Row],[DAY_NUM]],"ddd")</f>
        <v>Sat</v>
      </c>
      <c r="D20" s="24">
        <v>0.33333333333333331</v>
      </c>
      <c r="E20" s="24">
        <v>0.41666666666666669</v>
      </c>
      <c r="F20" s="22">
        <f t="shared" si="0"/>
        <v>8.333333333333337E-2</v>
      </c>
      <c r="G20" s="25" t="s">
        <v>23</v>
      </c>
      <c r="H20" s="26" t="s">
        <v>35</v>
      </c>
      <c r="I20">
        <f>Table2[[#This Row],[DURATION 
(HOURS)]]*24</f>
        <v>2.0000000000000009</v>
      </c>
    </row>
    <row r="21" spans="1:9">
      <c r="A21" s="19">
        <v>44113</v>
      </c>
      <c r="B21" s="20">
        <f>WEEKDAY(Table2[[#This Row],[DATE]],1)</f>
        <v>6</v>
      </c>
      <c r="C21" s="20" t="str">
        <f>TEXT(Table2[[#This Row],[DAY_NUM]],"ddd")</f>
        <v>Fri</v>
      </c>
      <c r="D21" s="21">
        <v>0.79166666666666663</v>
      </c>
      <c r="E21" s="21">
        <v>0.91666666666666663</v>
      </c>
      <c r="F21" s="22">
        <f t="shared" si="0"/>
        <v>0.125</v>
      </c>
      <c r="G21" s="25" t="s">
        <v>23</v>
      </c>
      <c r="H21" s="26" t="s">
        <v>35</v>
      </c>
      <c r="I21">
        <f>Table2[[#This Row],[DURATION 
(HOURS)]]*24</f>
        <v>3</v>
      </c>
    </row>
    <row r="22" spans="1:9">
      <c r="A22" s="19">
        <v>44114</v>
      </c>
      <c r="B22" s="20">
        <f>WEEKDAY(Table2[[#This Row],[DATE]],1)</f>
        <v>7</v>
      </c>
      <c r="C22" s="20" t="str">
        <f>TEXT(Table2[[#This Row],[DAY_NUM]],"ddd")</f>
        <v>Sat</v>
      </c>
      <c r="D22" s="24">
        <v>0.33333333333333331</v>
      </c>
      <c r="E22" s="24">
        <v>0.41666666666666669</v>
      </c>
      <c r="F22" s="22">
        <f t="shared" si="0"/>
        <v>8.333333333333337E-2</v>
      </c>
      <c r="G22" s="25" t="s">
        <v>23</v>
      </c>
      <c r="H22" s="26" t="s">
        <v>35</v>
      </c>
      <c r="I22">
        <f>Table2[[#This Row],[DURATION 
(HOURS)]]*24</f>
        <v>2.0000000000000009</v>
      </c>
    </row>
    <row r="23" spans="1:9">
      <c r="A23" s="19">
        <v>44120</v>
      </c>
      <c r="B23" s="20">
        <f>WEEKDAY(Table2[[#This Row],[DATE]],1)</f>
        <v>6</v>
      </c>
      <c r="C23" s="20" t="str">
        <f>TEXT(Table2[[#This Row],[DAY_NUM]],"ddd")</f>
        <v>Fri</v>
      </c>
      <c r="D23" s="21">
        <v>0.79166666666666663</v>
      </c>
      <c r="E23" s="21">
        <v>0.91666666666666663</v>
      </c>
      <c r="F23" s="22">
        <f t="shared" si="0"/>
        <v>0.125</v>
      </c>
      <c r="G23" s="25" t="s">
        <v>23</v>
      </c>
      <c r="H23" s="26" t="s">
        <v>35</v>
      </c>
      <c r="I23">
        <f>Table2[[#This Row],[DURATION 
(HOURS)]]*24</f>
        <v>3</v>
      </c>
    </row>
    <row r="24" spans="1:9">
      <c r="A24" s="19">
        <v>44121</v>
      </c>
      <c r="B24" s="20">
        <f>WEEKDAY(Table2[[#This Row],[DATE]],1)</f>
        <v>7</v>
      </c>
      <c r="C24" s="20" t="str">
        <f>TEXT(Table2[[#This Row],[DAY_NUM]],"ddd")</f>
        <v>Sat</v>
      </c>
      <c r="D24" s="24">
        <v>0.33333333333333331</v>
      </c>
      <c r="E24" s="24">
        <v>0.41666666666666669</v>
      </c>
      <c r="F24" s="22">
        <f t="shared" si="0"/>
        <v>8.333333333333337E-2</v>
      </c>
      <c r="G24" s="25" t="s">
        <v>23</v>
      </c>
      <c r="H24" s="23" t="s">
        <v>36</v>
      </c>
      <c r="I24">
        <f>Table2[[#This Row],[DURATION 
(HOURS)]]*24</f>
        <v>2.0000000000000009</v>
      </c>
    </row>
    <row r="25" spans="1:9">
      <c r="A25" s="19">
        <v>44125</v>
      </c>
      <c r="B25" s="20">
        <f>WEEKDAY(Table2[[#This Row],[DATE]],1)</f>
        <v>4</v>
      </c>
      <c r="C25" s="20" t="str">
        <f>TEXT(Table2[[#This Row],[DAY_NUM]],"ddd")</f>
        <v>Wed</v>
      </c>
      <c r="D25" s="24">
        <v>0.625</v>
      </c>
      <c r="E25" s="24">
        <v>0.70833333333333337</v>
      </c>
      <c r="F25" s="22">
        <f t="shared" si="0"/>
        <v>8.333333333333337E-2</v>
      </c>
      <c r="G25" s="25" t="s">
        <v>0</v>
      </c>
      <c r="H25" s="23" t="s">
        <v>28</v>
      </c>
      <c r="I25">
        <f>Table2[[#This Row],[DURATION 
(HOURS)]]*24</f>
        <v>2.0000000000000009</v>
      </c>
    </row>
    <row r="26" spans="1:9">
      <c r="A26" s="19">
        <v>44127</v>
      </c>
      <c r="B26" s="20">
        <f>WEEKDAY(Table2[[#This Row],[DATE]],1)</f>
        <v>6</v>
      </c>
      <c r="C26" s="20" t="str">
        <f>TEXT(Table2[[#This Row],[DAY_NUM]],"ddd")</f>
        <v>Fri</v>
      </c>
      <c r="D26" s="21">
        <v>0.79166666666666663</v>
      </c>
      <c r="E26" s="21">
        <v>0.91666666666666663</v>
      </c>
      <c r="F26" s="22">
        <f t="shared" si="0"/>
        <v>0.125</v>
      </c>
      <c r="G26" s="25" t="s">
        <v>23</v>
      </c>
      <c r="H26" s="23" t="s">
        <v>37</v>
      </c>
      <c r="I26">
        <f>Table2[[#This Row],[DURATION 
(HOURS)]]*24</f>
        <v>3</v>
      </c>
    </row>
    <row r="27" spans="1:9">
      <c r="A27" s="19">
        <v>44128</v>
      </c>
      <c r="B27" s="20">
        <f>WEEKDAY(Table2[[#This Row],[DATE]],1)</f>
        <v>7</v>
      </c>
      <c r="C27" s="20" t="str">
        <f>TEXT(Table2[[#This Row],[DAY_NUM]],"ddd")</f>
        <v>Sat</v>
      </c>
      <c r="D27" s="24">
        <v>0.33333333333333331</v>
      </c>
      <c r="E27" s="24">
        <v>0.41666666666666669</v>
      </c>
      <c r="F27" s="22">
        <f t="shared" si="0"/>
        <v>8.333333333333337E-2</v>
      </c>
      <c r="G27" s="25" t="s">
        <v>23</v>
      </c>
      <c r="H27" s="23" t="s">
        <v>37</v>
      </c>
      <c r="I27">
        <f>Table2[[#This Row],[DURATION 
(HOURS)]]*24</f>
        <v>2.0000000000000009</v>
      </c>
    </row>
    <row r="28" spans="1:9">
      <c r="A28" s="19">
        <v>44134</v>
      </c>
      <c r="B28" s="20">
        <f>WEEKDAY(Table2[[#This Row],[DATE]],1)</f>
        <v>6</v>
      </c>
      <c r="C28" s="20" t="str">
        <f>TEXT(Table2[[#This Row],[DAY_NUM]],"ddd")</f>
        <v>Fri</v>
      </c>
      <c r="D28" s="21">
        <v>0.79166666666666663</v>
      </c>
      <c r="E28" s="21">
        <v>0.91666666666666663</v>
      </c>
      <c r="F28" s="22">
        <f t="shared" si="0"/>
        <v>0.125</v>
      </c>
      <c r="G28" s="25" t="s">
        <v>23</v>
      </c>
      <c r="H28" s="23" t="s">
        <v>37</v>
      </c>
      <c r="I28">
        <f>Table2[[#This Row],[DURATION 
(HOURS)]]*24</f>
        <v>3</v>
      </c>
    </row>
    <row r="29" spans="1:9">
      <c r="A29" s="19">
        <v>44135</v>
      </c>
      <c r="B29" s="20">
        <f>WEEKDAY(Table2[[#This Row],[DATE]],1)</f>
        <v>7</v>
      </c>
      <c r="C29" s="20" t="str">
        <f>TEXT(Table2[[#This Row],[DAY_NUM]],"ddd")</f>
        <v>Sat</v>
      </c>
      <c r="D29" s="24">
        <v>0.33333333333333331</v>
      </c>
      <c r="E29" s="24">
        <v>0.41666666666666669</v>
      </c>
      <c r="F29" s="22">
        <f t="shared" si="0"/>
        <v>8.333333333333337E-2</v>
      </c>
      <c r="G29" s="25" t="s">
        <v>23</v>
      </c>
      <c r="H29" s="23" t="s">
        <v>37</v>
      </c>
      <c r="I29">
        <f>Table2[[#This Row],[DURATION 
(HOURS)]]*24</f>
        <v>2.0000000000000009</v>
      </c>
    </row>
    <row r="30" spans="1:9">
      <c r="A30" s="19">
        <v>44141</v>
      </c>
      <c r="B30" s="20">
        <f>WEEKDAY(Table2[[#This Row],[DATE]],1)</f>
        <v>6</v>
      </c>
      <c r="C30" s="20" t="str">
        <f>TEXT(Table2[[#This Row],[DAY_NUM]],"ddd")</f>
        <v>Fri</v>
      </c>
      <c r="D30" s="21">
        <v>0.79166666666666663</v>
      </c>
      <c r="E30" s="21">
        <v>0.91666666666666663</v>
      </c>
      <c r="F30" s="22">
        <f t="shared" si="0"/>
        <v>0.125</v>
      </c>
      <c r="G30" s="25" t="s">
        <v>23</v>
      </c>
      <c r="H30" s="23" t="s">
        <v>37</v>
      </c>
      <c r="I30">
        <f>Table2[[#This Row],[DURATION 
(HOURS)]]*24</f>
        <v>3</v>
      </c>
    </row>
    <row r="31" spans="1:9">
      <c r="A31" s="19">
        <v>44142</v>
      </c>
      <c r="B31" s="20">
        <f>WEEKDAY(Table2[[#This Row],[DATE]],1)</f>
        <v>7</v>
      </c>
      <c r="C31" s="20" t="str">
        <f>TEXT(Table2[[#This Row],[DAY_NUM]],"ddd")</f>
        <v>Sat</v>
      </c>
      <c r="D31" s="24">
        <v>0.33333333333333331</v>
      </c>
      <c r="E31" s="24">
        <v>0.41666666666666669</v>
      </c>
      <c r="F31" s="22">
        <f t="shared" si="0"/>
        <v>8.333333333333337E-2</v>
      </c>
      <c r="G31" s="25" t="s">
        <v>23</v>
      </c>
      <c r="H31" s="23" t="s">
        <v>38</v>
      </c>
      <c r="I31">
        <f>Table2[[#This Row],[DURATION 
(HOURS)]]*24</f>
        <v>2.0000000000000009</v>
      </c>
    </row>
    <row r="32" spans="1:9">
      <c r="A32" s="19">
        <v>44148</v>
      </c>
      <c r="B32" s="20">
        <f>WEEKDAY(Table2[[#This Row],[DATE]],1)</f>
        <v>6</v>
      </c>
      <c r="C32" s="20" t="str">
        <f>TEXT(Table2[[#This Row],[DAY_NUM]],"ddd")</f>
        <v>Fri</v>
      </c>
      <c r="D32" s="21">
        <v>0.79166666666666663</v>
      </c>
      <c r="E32" s="21">
        <v>0.91666666666666663</v>
      </c>
      <c r="F32" s="22">
        <f t="shared" si="0"/>
        <v>0.125</v>
      </c>
      <c r="G32" s="25" t="s">
        <v>23</v>
      </c>
      <c r="H32" s="23" t="s">
        <v>38</v>
      </c>
      <c r="I32">
        <f>Table2[[#This Row],[DURATION 
(HOURS)]]*24</f>
        <v>3</v>
      </c>
    </row>
    <row r="33" spans="1:9">
      <c r="A33" s="19">
        <v>44149</v>
      </c>
      <c r="B33" s="20">
        <f>WEEKDAY(Table2[[#This Row],[DATE]],1)</f>
        <v>7</v>
      </c>
      <c r="C33" s="20" t="str">
        <f>TEXT(Table2[[#This Row],[DAY_NUM]],"ddd")</f>
        <v>Sat</v>
      </c>
      <c r="D33" s="24">
        <v>0.33333333333333331</v>
      </c>
      <c r="E33" s="24">
        <v>0.41666666666666669</v>
      </c>
      <c r="F33" s="22">
        <f t="shared" si="0"/>
        <v>8.333333333333337E-2</v>
      </c>
      <c r="G33" s="25" t="s">
        <v>23</v>
      </c>
      <c r="H33" s="23" t="s">
        <v>38</v>
      </c>
      <c r="I33">
        <f>Table2[[#This Row],[DURATION 
(HOURS)]]*24</f>
        <v>2.0000000000000009</v>
      </c>
    </row>
    <row r="34" spans="1:9">
      <c r="A34" s="19">
        <v>44151</v>
      </c>
      <c r="B34" s="20">
        <f>WEEKDAY(Table2[[#This Row],[DATE]],1)</f>
        <v>2</v>
      </c>
      <c r="C34" s="20" t="str">
        <f>TEXT(Table2[[#This Row],[DAY_NUM]],"ddd")</f>
        <v>Mon</v>
      </c>
      <c r="D34" s="24">
        <v>0.45833333333333331</v>
      </c>
      <c r="E34" s="24">
        <v>0.54166666666666663</v>
      </c>
      <c r="F34" s="22">
        <f t="shared" si="0"/>
        <v>8.3333333333333315E-2</v>
      </c>
      <c r="G34" s="25" t="s">
        <v>1</v>
      </c>
      <c r="H34" s="23" t="s">
        <v>32</v>
      </c>
      <c r="I34">
        <f>Table2[[#This Row],[DURATION 
(HOURS)]]*24</f>
        <v>1.9999999999999996</v>
      </c>
    </row>
    <row r="35" spans="1:9">
      <c r="A35" s="19">
        <v>44155</v>
      </c>
      <c r="B35" s="20">
        <f>WEEKDAY(Table2[[#This Row],[DATE]],1)</f>
        <v>6</v>
      </c>
      <c r="C35" s="20" t="str">
        <f>TEXT(Table2[[#This Row],[DAY_NUM]],"ddd")</f>
        <v>Fri</v>
      </c>
      <c r="D35" s="21">
        <v>0.79166666666666663</v>
      </c>
      <c r="E35" s="21">
        <v>0.91666666666666663</v>
      </c>
      <c r="F35" s="22">
        <f t="shared" si="0"/>
        <v>0.125</v>
      </c>
      <c r="G35" s="25" t="s">
        <v>23</v>
      </c>
      <c r="H35" s="26" t="s">
        <v>39</v>
      </c>
      <c r="I35">
        <f>Table2[[#This Row],[DURATION 
(HOURS)]]*24</f>
        <v>3</v>
      </c>
    </row>
    <row r="36" spans="1:9">
      <c r="A36" s="19">
        <v>44156</v>
      </c>
      <c r="B36" s="20">
        <f>WEEKDAY(Table2[[#This Row],[DATE]],1)</f>
        <v>7</v>
      </c>
      <c r="C36" s="20" t="str">
        <f>TEXT(Table2[[#This Row],[DAY_NUM]],"ddd")</f>
        <v>Sat</v>
      </c>
      <c r="D36" s="24">
        <v>0.33333333333333331</v>
      </c>
      <c r="E36" s="24">
        <v>0.41666666666666669</v>
      </c>
      <c r="F36" s="22">
        <f t="shared" si="0"/>
        <v>8.333333333333337E-2</v>
      </c>
      <c r="G36" s="25" t="s">
        <v>23</v>
      </c>
      <c r="H36" s="26" t="s">
        <v>40</v>
      </c>
      <c r="I36">
        <f>Table2[[#This Row],[DURATION 
(HOURS)]]*24</f>
        <v>2.0000000000000009</v>
      </c>
    </row>
    <row r="37" spans="1:9">
      <c r="A37" s="19">
        <v>44162</v>
      </c>
      <c r="B37" s="20">
        <f>WEEKDAY(Table2[[#This Row],[DATE]],1)</f>
        <v>6</v>
      </c>
      <c r="C37" s="20" t="str">
        <f>TEXT(Table2[[#This Row],[DAY_NUM]],"ddd")</f>
        <v>Fri</v>
      </c>
      <c r="D37" s="21">
        <v>0.79166666666666663</v>
      </c>
      <c r="E37" s="21">
        <v>0.91666666666666663</v>
      </c>
      <c r="F37" s="22">
        <f t="shared" si="0"/>
        <v>0.125</v>
      </c>
      <c r="G37" s="25" t="s">
        <v>23</v>
      </c>
      <c r="H37" s="26" t="s">
        <v>39</v>
      </c>
      <c r="I37">
        <f>Table2[[#This Row],[DURATION 
(HOURS)]]*24</f>
        <v>3</v>
      </c>
    </row>
    <row r="38" spans="1:9">
      <c r="A38" s="19">
        <v>44162</v>
      </c>
      <c r="B38" s="20">
        <f>WEEKDAY(Table2[[#This Row],[DATE]],1)</f>
        <v>6</v>
      </c>
      <c r="C38" s="20" t="str">
        <f>TEXT(Table2[[#This Row],[DAY_NUM]],"ddd")</f>
        <v>Fri</v>
      </c>
      <c r="D38" s="24">
        <v>0.33333333333333331</v>
      </c>
      <c r="E38" s="24">
        <v>0.375</v>
      </c>
      <c r="F38" s="22">
        <f t="shared" si="0"/>
        <v>4.1666666666666685E-2</v>
      </c>
      <c r="G38" s="25" t="s">
        <v>0</v>
      </c>
      <c r="H38" s="23" t="s">
        <v>29</v>
      </c>
      <c r="I38">
        <f>Table2[[#This Row],[DURATION 
(HOURS)]]*24</f>
        <v>1.0000000000000004</v>
      </c>
    </row>
    <row r="39" spans="1:9">
      <c r="A39" s="19">
        <v>44163</v>
      </c>
      <c r="B39" s="20">
        <f>WEEKDAY(Table2[[#This Row],[DATE]],1)</f>
        <v>7</v>
      </c>
      <c r="C39" s="20" t="str">
        <f>TEXT(Table2[[#This Row],[DAY_NUM]],"ddd")</f>
        <v>Sat</v>
      </c>
      <c r="D39" s="24">
        <v>0.33333333333333331</v>
      </c>
      <c r="E39" s="24">
        <v>0.41666666666666669</v>
      </c>
      <c r="F39" s="22">
        <f t="shared" si="0"/>
        <v>8.333333333333337E-2</v>
      </c>
      <c r="G39" s="25" t="s">
        <v>23</v>
      </c>
      <c r="H39" s="23" t="s">
        <v>41</v>
      </c>
      <c r="I39">
        <f>Table2[[#This Row],[DURATION 
(HOURS)]]*24</f>
        <v>2.0000000000000009</v>
      </c>
    </row>
    <row r="40" spans="1:9">
      <c r="A40" s="19">
        <v>44165</v>
      </c>
      <c r="B40" s="20">
        <f>WEEKDAY(Table2[[#This Row],[DATE]],1)</f>
        <v>2</v>
      </c>
      <c r="C40" s="20" t="str">
        <f>TEXT(Table2[[#This Row],[DAY_NUM]],"ddd")</f>
        <v>Mon</v>
      </c>
      <c r="D40" s="24">
        <v>0.45833333333333331</v>
      </c>
      <c r="E40" s="24">
        <v>0.5</v>
      </c>
      <c r="F40" s="22">
        <f t="shared" si="0"/>
        <v>4.1666666666666685E-2</v>
      </c>
      <c r="G40" s="25" t="s">
        <v>0</v>
      </c>
      <c r="H40" s="23" t="s">
        <v>30</v>
      </c>
      <c r="I40">
        <f>Table2[[#This Row],[DURATION 
(HOURS)]]*24</f>
        <v>1.0000000000000004</v>
      </c>
    </row>
    <row r="41" spans="1:9">
      <c r="A41" s="19">
        <v>44169</v>
      </c>
      <c r="B41" s="20">
        <f>WEEKDAY(Table2[[#This Row],[DATE]],1)</f>
        <v>6</v>
      </c>
      <c r="C41" s="20" t="str">
        <f>TEXT(Table2[[#This Row],[DAY_NUM]],"ddd")</f>
        <v>Fri</v>
      </c>
      <c r="D41" s="21">
        <v>0.79166666666666663</v>
      </c>
      <c r="E41" s="21">
        <v>0.91666666666666663</v>
      </c>
      <c r="F41" s="22">
        <f t="shared" si="0"/>
        <v>0.125</v>
      </c>
      <c r="G41" s="25" t="s">
        <v>23</v>
      </c>
      <c r="H41" s="23" t="s">
        <v>41</v>
      </c>
      <c r="I41">
        <f>Table2[[#This Row],[DURATION 
(HOURS)]]*24</f>
        <v>3</v>
      </c>
    </row>
    <row r="42" spans="1:9">
      <c r="A42" s="19">
        <v>44170</v>
      </c>
      <c r="B42" s="20">
        <f>WEEKDAY(Table2[[#This Row],[DATE]],1)</f>
        <v>7</v>
      </c>
      <c r="C42" s="20" t="str">
        <f>TEXT(Table2[[#This Row],[DAY_NUM]],"ddd")</f>
        <v>Sat</v>
      </c>
      <c r="D42" s="24">
        <v>0.33333333333333331</v>
      </c>
      <c r="E42" s="24">
        <v>0.41666666666666669</v>
      </c>
      <c r="F42" s="22">
        <f t="shared" si="0"/>
        <v>8.333333333333337E-2</v>
      </c>
      <c r="G42" s="25" t="s">
        <v>23</v>
      </c>
      <c r="H42" s="23" t="s">
        <v>41</v>
      </c>
      <c r="I42">
        <f>Table2[[#This Row],[DURATION 
(HOURS)]]*24</f>
        <v>2.0000000000000009</v>
      </c>
    </row>
    <row r="43" spans="1:9">
      <c r="A43" s="19">
        <v>44174</v>
      </c>
      <c r="B43" s="20">
        <f>WEEKDAY(Table2[[#This Row],[DATE]],1)</f>
        <v>4</v>
      </c>
      <c r="C43" s="20" t="str">
        <f>TEXT(Table2[[#This Row],[DAY_NUM]],"ddd")</f>
        <v>Wed</v>
      </c>
      <c r="D43" s="24">
        <v>0.41666666666666669</v>
      </c>
      <c r="E43" s="24">
        <v>0.5</v>
      </c>
      <c r="F43" s="22">
        <f t="shared" ref="F43:F74" si="1">E43-D43</f>
        <v>8.3333333333333315E-2</v>
      </c>
      <c r="G43" s="25" t="s">
        <v>0</v>
      </c>
      <c r="H43" s="23" t="s">
        <v>31</v>
      </c>
      <c r="I43">
        <f>Table2[[#This Row],[DURATION 
(HOURS)]]*24</f>
        <v>1.9999999999999996</v>
      </c>
    </row>
    <row r="44" spans="1:9">
      <c r="A44" s="19">
        <v>44176</v>
      </c>
      <c r="B44" s="20">
        <f>WEEKDAY(Table2[[#This Row],[DATE]],1)</f>
        <v>6</v>
      </c>
      <c r="C44" s="20" t="str">
        <f>TEXT(Table2[[#This Row],[DAY_NUM]],"ddd")</f>
        <v>Fri</v>
      </c>
      <c r="D44" s="21">
        <v>0.79166666666666663</v>
      </c>
      <c r="E44" s="21">
        <v>0.91666666666666663</v>
      </c>
      <c r="F44" s="22">
        <f t="shared" si="1"/>
        <v>0.125</v>
      </c>
      <c r="G44" s="25" t="s">
        <v>23</v>
      </c>
      <c r="H44" s="26" t="s">
        <v>42</v>
      </c>
      <c r="I44">
        <f>Table2[[#This Row],[DURATION 
(HOURS)]]*24</f>
        <v>3</v>
      </c>
    </row>
    <row r="45" spans="1:9">
      <c r="A45" s="19">
        <v>44177</v>
      </c>
      <c r="B45" s="20">
        <f>WEEKDAY(Table2[[#This Row],[DATE]],1)</f>
        <v>7</v>
      </c>
      <c r="C45" s="20" t="str">
        <f>TEXT(Table2[[#This Row],[DAY_NUM]],"ddd")</f>
        <v>Sat</v>
      </c>
      <c r="D45" s="24">
        <v>0.33333333333333331</v>
      </c>
      <c r="E45" s="24">
        <v>0.41666666666666669</v>
      </c>
      <c r="F45" s="22">
        <f t="shared" si="1"/>
        <v>8.333333333333337E-2</v>
      </c>
      <c r="G45" s="25" t="s">
        <v>23</v>
      </c>
      <c r="H45" s="23" t="s">
        <v>43</v>
      </c>
      <c r="I45">
        <f>Table2[[#This Row],[DURATION 
(HOURS)]]*24</f>
        <v>2.0000000000000009</v>
      </c>
    </row>
    <row r="46" spans="1:9">
      <c r="A46" s="19">
        <v>44183</v>
      </c>
      <c r="B46" s="20">
        <f>WEEKDAY(Table2[[#This Row],[DATE]],1)</f>
        <v>6</v>
      </c>
      <c r="C46" s="20" t="str">
        <f>TEXT(Table2[[#This Row],[DAY_NUM]],"ddd")</f>
        <v>Fri</v>
      </c>
      <c r="D46" s="21">
        <v>0.79166666666666663</v>
      </c>
      <c r="E46" s="21">
        <v>0.91666666666666663</v>
      </c>
      <c r="F46" s="22">
        <f t="shared" si="1"/>
        <v>0.125</v>
      </c>
      <c r="G46" s="25" t="s">
        <v>23</v>
      </c>
      <c r="H46" s="23" t="s">
        <v>43</v>
      </c>
      <c r="I46">
        <f>Table2[[#This Row],[DURATION 
(HOURS)]]*24</f>
        <v>3</v>
      </c>
    </row>
    <row r="47" spans="1:9">
      <c r="A47" s="19">
        <v>44184</v>
      </c>
      <c r="B47" s="20">
        <f>WEEKDAY(Table2[[#This Row],[DATE]],1)</f>
        <v>7</v>
      </c>
      <c r="C47" s="20" t="str">
        <f>TEXT(Table2[[#This Row],[DAY_NUM]],"ddd")</f>
        <v>Sat</v>
      </c>
      <c r="D47" s="24">
        <v>0.33333333333333331</v>
      </c>
      <c r="E47" s="24">
        <v>0.41666666666666669</v>
      </c>
      <c r="F47" s="22">
        <f t="shared" si="1"/>
        <v>8.333333333333337E-2</v>
      </c>
      <c r="G47" s="25" t="s">
        <v>23</v>
      </c>
      <c r="H47" s="23" t="s">
        <v>43</v>
      </c>
      <c r="I47">
        <f>Table2[[#This Row],[DURATION 
(HOURS)]]*24</f>
        <v>2.0000000000000009</v>
      </c>
    </row>
    <row r="48" spans="1:9">
      <c r="A48" s="19">
        <v>44190</v>
      </c>
      <c r="B48" s="20">
        <f>WEEKDAY(Table2[[#This Row],[DATE]],1)</f>
        <v>6</v>
      </c>
      <c r="C48" s="20" t="str">
        <f>TEXT(Table2[[#This Row],[DAY_NUM]],"ddd")</f>
        <v>Fri</v>
      </c>
      <c r="D48" s="21">
        <v>0.79166666666666663</v>
      </c>
      <c r="E48" s="21">
        <v>0.91666666666666663</v>
      </c>
      <c r="F48" s="22">
        <f t="shared" si="1"/>
        <v>0.125</v>
      </c>
      <c r="G48" s="25" t="s">
        <v>23</v>
      </c>
      <c r="H48" s="26" t="s">
        <v>44</v>
      </c>
      <c r="I48">
        <f>Table2[[#This Row],[DURATION 
(HOURS)]]*24</f>
        <v>3</v>
      </c>
    </row>
    <row r="49" spans="1:9">
      <c r="A49" s="19">
        <v>44191</v>
      </c>
      <c r="B49" s="20">
        <f>WEEKDAY(Table2[[#This Row],[DATE]],1)</f>
        <v>7</v>
      </c>
      <c r="C49" s="20" t="str">
        <f>TEXT(Table2[[#This Row],[DAY_NUM]],"ddd")</f>
        <v>Sat</v>
      </c>
      <c r="D49" s="24">
        <v>0.33333333333333331</v>
      </c>
      <c r="E49" s="24">
        <v>0.41666666666666669</v>
      </c>
      <c r="F49" s="22">
        <f t="shared" si="1"/>
        <v>8.333333333333337E-2</v>
      </c>
      <c r="G49" s="25" t="s">
        <v>23</v>
      </c>
      <c r="H49" s="26" t="s">
        <v>44</v>
      </c>
      <c r="I49">
        <f>Table2[[#This Row],[DURATION 
(HOURS)]]*24</f>
        <v>2.0000000000000009</v>
      </c>
    </row>
    <row r="50" spans="1:9">
      <c r="A50" s="19">
        <v>44197</v>
      </c>
      <c r="B50" s="20">
        <f>WEEKDAY(Table2[[#This Row],[DATE]],1)</f>
        <v>6</v>
      </c>
      <c r="C50" s="20" t="str">
        <f>TEXT(Table2[[#This Row],[DAY_NUM]],"ddd")</f>
        <v>Fri</v>
      </c>
      <c r="D50" s="21">
        <v>0.79166666666666663</v>
      </c>
      <c r="E50" s="21">
        <v>0.91666666666666663</v>
      </c>
      <c r="F50" s="22">
        <f t="shared" si="1"/>
        <v>0.125</v>
      </c>
      <c r="G50" s="25" t="s">
        <v>23</v>
      </c>
      <c r="H50" s="26" t="s">
        <v>45</v>
      </c>
      <c r="I50">
        <f>Table2[[#This Row],[DURATION 
(HOURS)]]*24</f>
        <v>3</v>
      </c>
    </row>
    <row r="51" spans="1:9">
      <c r="A51" s="19">
        <v>44198</v>
      </c>
      <c r="B51" s="20">
        <f>WEEKDAY(Table2[[#This Row],[DATE]],1)</f>
        <v>7</v>
      </c>
      <c r="C51" s="20" t="str">
        <f>TEXT(Table2[[#This Row],[DAY_NUM]],"ddd")</f>
        <v>Sat</v>
      </c>
      <c r="D51" s="24">
        <v>0.33333333333333331</v>
      </c>
      <c r="E51" s="24">
        <v>0.41666666666666669</v>
      </c>
      <c r="F51" s="22">
        <f t="shared" si="1"/>
        <v>8.333333333333337E-2</v>
      </c>
      <c r="G51" s="25" t="s">
        <v>23</v>
      </c>
      <c r="H51" s="26" t="s">
        <v>45</v>
      </c>
      <c r="I51">
        <f>Table2[[#This Row],[DURATION 
(HOURS)]]*24</f>
        <v>2.0000000000000009</v>
      </c>
    </row>
    <row r="52" spans="1:9">
      <c r="A52" s="19">
        <v>44204</v>
      </c>
      <c r="B52" s="20">
        <f>WEEKDAY(Table2[[#This Row],[DATE]],1)</f>
        <v>6</v>
      </c>
      <c r="C52" s="20" t="str">
        <f>TEXT(Table2[[#This Row],[DAY_NUM]],"ddd")</f>
        <v>Fri</v>
      </c>
      <c r="D52" s="21">
        <v>0.79166666666666663</v>
      </c>
      <c r="E52" s="21">
        <v>0.91666666666666663</v>
      </c>
      <c r="F52" s="22">
        <f t="shared" si="1"/>
        <v>0.125</v>
      </c>
      <c r="G52" s="25" t="s">
        <v>23</v>
      </c>
      <c r="H52" s="26" t="s">
        <v>45</v>
      </c>
      <c r="I52">
        <f>Table2[[#This Row],[DURATION 
(HOURS)]]*24</f>
        <v>3</v>
      </c>
    </row>
    <row r="53" spans="1:9">
      <c r="A53" s="19">
        <v>44205</v>
      </c>
      <c r="B53" s="20">
        <f>WEEKDAY(Table2[[#This Row],[DATE]],1)</f>
        <v>7</v>
      </c>
      <c r="C53" s="20" t="str">
        <f>TEXT(Table2[[#This Row],[DAY_NUM]],"ddd")</f>
        <v>Sat</v>
      </c>
      <c r="D53" s="24">
        <v>0.33333333333333331</v>
      </c>
      <c r="E53" s="24">
        <v>0.41666666666666669</v>
      </c>
      <c r="F53" s="22">
        <f t="shared" si="1"/>
        <v>8.333333333333337E-2</v>
      </c>
      <c r="G53" s="25" t="s">
        <v>23</v>
      </c>
      <c r="H53" s="26" t="s">
        <v>46</v>
      </c>
      <c r="I53">
        <f>Table2[[#This Row],[DURATION 
(HOURS)]]*24</f>
        <v>2.0000000000000009</v>
      </c>
    </row>
    <row r="54" spans="1:9">
      <c r="A54" s="19">
        <v>44211</v>
      </c>
      <c r="B54" s="20">
        <f>WEEKDAY(Table2[[#This Row],[DATE]],1)</f>
        <v>6</v>
      </c>
      <c r="C54" s="20" t="str">
        <f>TEXT(Table2[[#This Row],[DAY_NUM]],"ddd")</f>
        <v>Fri</v>
      </c>
      <c r="D54" s="21">
        <v>0.79166666666666663</v>
      </c>
      <c r="E54" s="21">
        <v>0.91666666666666663</v>
      </c>
      <c r="F54" s="22">
        <f t="shared" si="1"/>
        <v>0.125</v>
      </c>
      <c r="G54" s="25" t="s">
        <v>23</v>
      </c>
      <c r="H54" s="26" t="s">
        <v>46</v>
      </c>
      <c r="I54">
        <f>Table2[[#This Row],[DURATION 
(HOURS)]]*24</f>
        <v>3</v>
      </c>
    </row>
    <row r="55" spans="1:9">
      <c r="A55" s="19">
        <v>44212</v>
      </c>
      <c r="B55" s="20">
        <f>WEEKDAY(Table2[[#This Row],[DATE]],1)</f>
        <v>7</v>
      </c>
      <c r="C55" s="20" t="str">
        <f>TEXT(Table2[[#This Row],[DAY_NUM]],"ddd")</f>
        <v>Sat</v>
      </c>
      <c r="D55" s="24">
        <v>0.33333333333333331</v>
      </c>
      <c r="E55" s="24">
        <v>0.41666666666666669</v>
      </c>
      <c r="F55" s="22">
        <f t="shared" si="1"/>
        <v>8.333333333333337E-2</v>
      </c>
      <c r="G55" s="25" t="s">
        <v>23</v>
      </c>
      <c r="H55" s="26" t="s">
        <v>46</v>
      </c>
      <c r="I55">
        <f>Table2[[#This Row],[DURATION 
(HOURS)]]*24</f>
        <v>2.0000000000000009</v>
      </c>
    </row>
    <row r="56" spans="1:9">
      <c r="A56" s="19">
        <v>44218</v>
      </c>
      <c r="B56" s="20">
        <f>WEEKDAY(Table2[[#This Row],[DATE]],1)</f>
        <v>6</v>
      </c>
      <c r="C56" s="20" t="str">
        <f>TEXT(Table2[[#This Row],[DAY_NUM]],"ddd")</f>
        <v>Fri</v>
      </c>
      <c r="D56" s="21">
        <v>0.79166666666666663</v>
      </c>
      <c r="E56" s="21">
        <v>0.91666666666666663</v>
      </c>
      <c r="F56" s="22">
        <f t="shared" si="1"/>
        <v>0.125</v>
      </c>
      <c r="G56" s="25" t="s">
        <v>23</v>
      </c>
      <c r="H56" s="26" t="s">
        <v>46</v>
      </c>
      <c r="I56">
        <f>Table2[[#This Row],[DURATION 
(HOURS)]]*24</f>
        <v>3</v>
      </c>
    </row>
    <row r="57" spans="1:9">
      <c r="A57" s="19">
        <v>44219</v>
      </c>
      <c r="B57" s="20">
        <f>WEEKDAY(Table2[[#This Row],[DATE]],1)</f>
        <v>7</v>
      </c>
      <c r="C57" s="20" t="str">
        <f>TEXT(Table2[[#This Row],[DAY_NUM]],"ddd")</f>
        <v>Sat</v>
      </c>
      <c r="D57" s="24">
        <v>0.33333333333333331</v>
      </c>
      <c r="E57" s="24">
        <v>0.41666666666666669</v>
      </c>
      <c r="F57" s="22">
        <f t="shared" si="1"/>
        <v>8.333333333333337E-2</v>
      </c>
      <c r="G57" s="25" t="s">
        <v>23</v>
      </c>
      <c r="H57" s="23" t="s">
        <v>47</v>
      </c>
      <c r="I57">
        <f>Table2[[#This Row],[DURATION 
(HOURS)]]*24</f>
        <v>2.0000000000000009</v>
      </c>
    </row>
    <row r="58" spans="1:9">
      <c r="A58" s="19">
        <v>44224</v>
      </c>
      <c r="B58" s="20">
        <f>WEEKDAY(Table2[[#This Row],[DATE]],1)</f>
        <v>5</v>
      </c>
      <c r="C58" s="20" t="str">
        <f>TEXT(Table2[[#This Row],[DAY_NUM]],"ddd")</f>
        <v>Thu</v>
      </c>
      <c r="D58" s="24">
        <v>0.66666666666666663</v>
      </c>
      <c r="E58" s="24">
        <v>0.70833333333333337</v>
      </c>
      <c r="F58" s="22">
        <f t="shared" si="1"/>
        <v>4.1666666666666741E-2</v>
      </c>
      <c r="G58" s="25" t="s">
        <v>1</v>
      </c>
      <c r="H58" s="23" t="s">
        <v>33</v>
      </c>
      <c r="I58">
        <f>Table2[[#This Row],[DURATION 
(HOURS)]]*24</f>
        <v>1.0000000000000018</v>
      </c>
    </row>
    <row r="59" spans="1:9">
      <c r="A59" s="19">
        <v>44225</v>
      </c>
      <c r="B59" s="20">
        <f>WEEKDAY(Table2[[#This Row],[DATE]],1)</f>
        <v>6</v>
      </c>
      <c r="C59" s="20" t="str">
        <f>TEXT(Table2[[#This Row],[DAY_NUM]],"ddd")</f>
        <v>Fri</v>
      </c>
      <c r="D59" s="21">
        <v>0.79166666666666663</v>
      </c>
      <c r="E59" s="21">
        <v>0.91666666666666663</v>
      </c>
      <c r="F59" s="22">
        <f t="shared" si="1"/>
        <v>0.125</v>
      </c>
      <c r="G59" s="25" t="s">
        <v>23</v>
      </c>
      <c r="H59" s="26" t="s">
        <v>48</v>
      </c>
      <c r="I59">
        <f>Table2[[#This Row],[DURATION 
(HOURS)]]*24</f>
        <v>3</v>
      </c>
    </row>
    <row r="60" spans="1:9">
      <c r="A60" s="19">
        <v>44226</v>
      </c>
      <c r="B60" s="20">
        <f>WEEKDAY(Table2[[#This Row],[DATE]],1)</f>
        <v>7</v>
      </c>
      <c r="C60" s="20" t="str">
        <f>TEXT(Table2[[#This Row],[DAY_NUM]],"ddd")</f>
        <v>Sat</v>
      </c>
      <c r="D60" s="24">
        <v>0.33333333333333331</v>
      </c>
      <c r="E60" s="24">
        <v>0.41666666666666669</v>
      </c>
      <c r="F60" s="22">
        <f t="shared" si="1"/>
        <v>8.333333333333337E-2</v>
      </c>
      <c r="G60" s="25" t="s">
        <v>23</v>
      </c>
      <c r="H60" s="26" t="s">
        <v>48</v>
      </c>
      <c r="I60">
        <f>Table2[[#This Row],[DURATION 
(HOURS)]]*24</f>
        <v>2.0000000000000009</v>
      </c>
    </row>
    <row r="61" spans="1:9">
      <c r="A61" s="19"/>
      <c r="B61" s="20"/>
      <c r="C61" s="20"/>
      <c r="D61" s="20"/>
      <c r="E61" s="20"/>
      <c r="F61" s="20"/>
      <c r="G61" s="25"/>
      <c r="H61" s="23"/>
    </row>
    <row r="63" spans="1:9">
      <c r="A63" s="37" t="s">
        <v>4</v>
      </c>
      <c r="B63" s="38"/>
      <c r="C63" s="38"/>
      <c r="D63" s="38"/>
      <c r="E63" s="39"/>
      <c r="F63" s="48" t="s">
        <v>5</v>
      </c>
      <c r="G63" s="49"/>
      <c r="H63" s="15" t="s">
        <v>6</v>
      </c>
    </row>
    <row r="64" spans="1:9">
      <c r="A64" s="40" t="s">
        <v>2</v>
      </c>
      <c r="B64" s="41"/>
      <c r="C64" s="41"/>
      <c r="D64" s="41"/>
      <c r="E64" s="42"/>
      <c r="F64" s="32" t="s">
        <v>0</v>
      </c>
      <c r="G64" s="33"/>
      <c r="H64" s="28">
        <f>SUMIF($G$11:$G$60,$F$64:$F$66,$I$11:$I$60)</f>
        <v>6.0000000000000018</v>
      </c>
      <c r="I64" s="27"/>
    </row>
    <row r="65" spans="1:9">
      <c r="A65" s="43" t="s">
        <v>3</v>
      </c>
      <c r="B65" s="44"/>
      <c r="C65" s="44"/>
      <c r="D65" s="44"/>
      <c r="E65" s="45"/>
      <c r="F65" s="50" t="s">
        <v>1</v>
      </c>
      <c r="G65" s="51"/>
      <c r="H65" s="29">
        <f>SUMIF($G$11:$G$60,$F$64:$F$66,$I$11:$I$60)</f>
        <v>3.0000000000000013</v>
      </c>
      <c r="I65" s="27"/>
    </row>
    <row r="66" spans="1:9">
      <c r="A66" s="46" t="s">
        <v>24</v>
      </c>
      <c r="B66" s="47"/>
      <c r="C66" s="47"/>
      <c r="D66" s="47"/>
      <c r="E66" s="47"/>
      <c r="F66" s="32" t="s">
        <v>23</v>
      </c>
      <c r="G66" s="33"/>
      <c r="H66" s="28">
        <f>SUMIF($G$11:$G$60,$F$64:$F$66,$I$11:$I$60)</f>
        <v>110</v>
      </c>
      <c r="I66" s="27"/>
    </row>
    <row r="67" spans="1:9">
      <c r="A67" s="34" t="s">
        <v>19</v>
      </c>
      <c r="B67" s="35"/>
      <c r="C67" s="35"/>
      <c r="D67" s="35"/>
      <c r="E67" s="35"/>
      <c r="F67" s="35"/>
      <c r="G67" s="36"/>
      <c r="H67" s="30">
        <f>SUM(H64:H66)</f>
        <v>119</v>
      </c>
      <c r="I67" s="27"/>
    </row>
  </sheetData>
  <mergeCells count="9">
    <mergeCell ref="F66:G66"/>
    <mergeCell ref="A67:G67"/>
    <mergeCell ref="A63:E63"/>
    <mergeCell ref="A64:E64"/>
    <mergeCell ref="A65:E65"/>
    <mergeCell ref="A66:E66"/>
    <mergeCell ref="F63:G63"/>
    <mergeCell ref="F64:G64"/>
    <mergeCell ref="F65:G65"/>
  </mergeCells>
  <dataValidations disablePrompts="1" count="1">
    <dataValidation type="list" allowBlank="1" showInputMessage="1" showErrorMessage="1" sqref="G11:G60" xr:uid="{1A30E37B-FC21-4EF9-9771-16409871EB2E}">
      <formula1>"MM,WL,MS"</formula1>
    </dataValidation>
  </dataValidations>
  <pageMargins left="0.25" right="0.25" top="0.25" bottom="0.2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7"/>
  <sheetViews>
    <sheetView workbookViewId="0">
      <selection activeCell="A8" sqref="A8"/>
    </sheetView>
  </sheetViews>
  <sheetFormatPr defaultRowHeight="15"/>
  <sheetData>
    <row r="2" spans="1:1">
      <c r="A2" t="s">
        <v>22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LogBook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cp:lastPrinted>2021-01-25T16:19:09Z</cp:lastPrinted>
  <dcterms:created xsi:type="dcterms:W3CDTF">2020-10-23T12:20:54Z</dcterms:created>
  <dcterms:modified xsi:type="dcterms:W3CDTF">2021-02-02T08:05:33Z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92c5bc23-69e5-48e9-a668-f90e1d39b6da</vt:lpwstr>
  </property>
</Properties>
</file>