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蒋行\Desktop\华中师范大学\"/>
    </mc:Choice>
  </mc:AlternateContent>
  <xr:revisionPtr revIDLastSave="0" documentId="13_ncr:1_{AC0FEF5C-F9A7-46D7-AFE0-0FA6CF640F8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教育硕士" sheetId="2" r:id="rId1"/>
    <sheet name="英语语言文学" sheetId="3" r:id="rId2"/>
    <sheet name="外国语言学及应用语言学" sheetId="4" r:id="rId3"/>
    <sheet name="俄语" sheetId="5" r:id="rId4"/>
    <sheet name="法语" sheetId="6" r:id="rId5"/>
    <sheet name="日语+日语笔译" sheetId="7" r:id="rId6"/>
    <sheet name="韩语" sheetId="8" r:id="rId7"/>
    <sheet name="英语翻译硕士" sheetId="10" r:id="rId8"/>
  </sheets>
  <definedNames>
    <definedName name="_xlnm.Print_Titles" localSheetId="0">教育硕士!$1:$2</definedName>
    <definedName name="_xlnm.Print_Titles" localSheetId="7">英语翻译硕士!$1:$2</definedName>
  </definedNames>
  <calcPr calcId="191029"/>
</workbook>
</file>

<file path=xl/calcChain.xml><?xml version="1.0" encoding="utf-8"?>
<calcChain xmlns="http://schemas.openxmlformats.org/spreadsheetml/2006/main">
  <c r="N3" i="7" l="1"/>
  <c r="O3" i="7" s="1"/>
  <c r="N19" i="7"/>
  <c r="O19" i="7" s="1"/>
  <c r="N17" i="7"/>
  <c r="O17" i="7" s="1"/>
  <c r="N18" i="7"/>
  <c r="O18" i="7" s="1"/>
  <c r="N13" i="7"/>
  <c r="O13" i="7" s="1"/>
  <c r="N14" i="7"/>
  <c r="O14" i="7" s="1"/>
  <c r="N29" i="7"/>
  <c r="O29" i="7" s="1"/>
  <c r="N24" i="7"/>
  <c r="O24" i="7" s="1"/>
  <c r="N21" i="7"/>
  <c r="O21" i="7" s="1"/>
  <c r="N15" i="7"/>
  <c r="O15" i="7" s="1"/>
  <c r="N16" i="7"/>
  <c r="O16" i="7" s="1"/>
  <c r="N22" i="7"/>
  <c r="O22" i="7" s="1"/>
  <c r="N30" i="7"/>
  <c r="O30" i="7" s="1"/>
  <c r="N23" i="7"/>
  <c r="O23" i="7" s="1"/>
  <c r="N20" i="7"/>
  <c r="O20" i="7" s="1"/>
  <c r="N31" i="7"/>
  <c r="O31" i="7" s="1"/>
  <c r="N32" i="7"/>
  <c r="O32" i="7" s="1"/>
  <c r="N26" i="7"/>
  <c r="O26" i="7" s="1"/>
  <c r="N27" i="7"/>
  <c r="O27" i="7" s="1"/>
  <c r="N33" i="7"/>
  <c r="O33" i="7" s="1"/>
  <c r="N25" i="7"/>
  <c r="O25" i="7" s="1"/>
  <c r="N35" i="7"/>
  <c r="O35" i="7" s="1"/>
  <c r="N4" i="7"/>
  <c r="O4" i="7" s="1"/>
  <c r="N6" i="7"/>
  <c r="O6" i="7" s="1"/>
  <c r="N10" i="7"/>
  <c r="O10" i="7" s="1"/>
  <c r="N7" i="7"/>
  <c r="O7" i="7" s="1"/>
  <c r="N5" i="7"/>
  <c r="O5" i="7" s="1"/>
  <c r="N9" i="7"/>
  <c r="O9" i="7" s="1"/>
  <c r="O4" i="8"/>
  <c r="P4" i="8" s="1"/>
  <c r="O5" i="8"/>
  <c r="P5" i="8" s="1"/>
  <c r="O3" i="8"/>
  <c r="P3" i="8" s="1"/>
  <c r="N4" i="6"/>
  <c r="O4" i="6" s="1"/>
  <c r="N3" i="6"/>
  <c r="O3" i="6" s="1"/>
  <c r="O4" i="5"/>
  <c r="P4" i="5"/>
  <c r="O5" i="5"/>
  <c r="P5" i="5" s="1"/>
  <c r="O3" i="5"/>
  <c r="P3" i="5" s="1"/>
  <c r="O60" i="2"/>
  <c r="P60" i="2" s="1"/>
  <c r="O56" i="2"/>
  <c r="P56" i="2"/>
  <c r="O54" i="2"/>
  <c r="P54" i="2" s="1"/>
  <c r="O53" i="2"/>
  <c r="P53" i="2" s="1"/>
  <c r="O11" i="2"/>
  <c r="P11" i="2" s="1"/>
  <c r="O18" i="2"/>
  <c r="P18" i="2"/>
  <c r="O9" i="2"/>
  <c r="P9" i="2"/>
  <c r="O34" i="2"/>
  <c r="P34" i="2" s="1"/>
  <c r="O57" i="2"/>
  <c r="P57" i="2" s="1"/>
  <c r="O10" i="2"/>
  <c r="P10" i="2"/>
  <c r="O28" i="2"/>
  <c r="P28" i="2"/>
  <c r="O55" i="2"/>
  <c r="P55" i="2" s="1"/>
  <c r="O41" i="2"/>
  <c r="P41" i="2" s="1"/>
  <c r="O17" i="2"/>
  <c r="P17" i="2" s="1"/>
  <c r="O12" i="2"/>
  <c r="P12" i="2"/>
  <c r="O52" i="2"/>
  <c r="P52" i="2" s="1"/>
  <c r="O45" i="2"/>
  <c r="P45" i="2" s="1"/>
  <c r="O42" i="2"/>
  <c r="P42" i="2"/>
  <c r="O36" i="2"/>
  <c r="P36" i="2" s="1"/>
  <c r="O23" i="2"/>
  <c r="P23" i="2" s="1"/>
  <c r="O31" i="2"/>
  <c r="P31" i="2" s="1"/>
  <c r="O22" i="2"/>
  <c r="P22" i="2"/>
  <c r="O29" i="2"/>
  <c r="P29" i="2"/>
  <c r="O7" i="2"/>
  <c r="P7" i="2" s="1"/>
  <c r="O24" i="2"/>
  <c r="P24" i="2" s="1"/>
  <c r="O32" i="2"/>
  <c r="P32" i="2" s="1"/>
  <c r="O46" i="2"/>
  <c r="P46" i="2"/>
  <c r="O20" i="2"/>
  <c r="P20" i="2" s="1"/>
  <c r="O19" i="2"/>
  <c r="P19" i="2" s="1"/>
  <c r="O30" i="2"/>
  <c r="P30" i="2" s="1"/>
  <c r="O35" i="2"/>
  <c r="P35" i="2"/>
  <c r="O13" i="2"/>
  <c r="P13" i="2" s="1"/>
  <c r="O5" i="2"/>
  <c r="P5" i="2" s="1"/>
  <c r="O50" i="2"/>
  <c r="P50" i="2"/>
  <c r="O21" i="2"/>
  <c r="P21" i="2" s="1"/>
  <c r="O14" i="2"/>
  <c r="P14" i="2" s="1"/>
  <c r="O15" i="2"/>
  <c r="P15" i="2" s="1"/>
  <c r="O25" i="2"/>
  <c r="P25" i="2"/>
  <c r="O16" i="2"/>
  <c r="P16" i="2"/>
  <c r="O63" i="2"/>
  <c r="P63" i="2" s="1"/>
  <c r="O26" i="2"/>
  <c r="P26" i="2" s="1"/>
  <c r="O48" i="2"/>
  <c r="P48" i="2"/>
  <c r="O62" i="2"/>
  <c r="P62" i="2"/>
  <c r="O51" i="2"/>
  <c r="P51" i="2" s="1"/>
  <c r="O37" i="2"/>
  <c r="P37" i="2" s="1"/>
  <c r="O27" i="2"/>
  <c r="P27" i="2" s="1"/>
  <c r="O8" i="2"/>
  <c r="P8" i="2"/>
  <c r="O58" i="2"/>
  <c r="P58" i="2" s="1"/>
  <c r="O43" i="2"/>
  <c r="P43" i="2" s="1"/>
  <c r="O49" i="2"/>
  <c r="P49" i="2"/>
  <c r="O6" i="2"/>
  <c r="P6" i="2" s="1"/>
  <c r="O47" i="2"/>
  <c r="P47" i="2" s="1"/>
  <c r="O38" i="2"/>
  <c r="P38" i="2" s="1"/>
  <c r="O33" i="2"/>
  <c r="P33" i="2"/>
  <c r="O39" i="2"/>
  <c r="P39" i="2"/>
  <c r="O59" i="2"/>
  <c r="P59" i="2" s="1"/>
  <c r="O74" i="2"/>
  <c r="P74" i="2" s="1"/>
  <c r="O66" i="2"/>
  <c r="P66" i="2"/>
  <c r="O73" i="2"/>
  <c r="P73" i="2"/>
  <c r="O75" i="2"/>
  <c r="P75" i="2" s="1"/>
  <c r="O71" i="2"/>
  <c r="P71" i="2" s="1"/>
  <c r="O72" i="2"/>
  <c r="P72" i="2" s="1"/>
  <c r="O65" i="2"/>
  <c r="P65" i="2"/>
  <c r="O67" i="2"/>
  <c r="P67" i="2" s="1"/>
  <c r="O69" i="2"/>
  <c r="P69" i="2" s="1"/>
  <c r="O68" i="2"/>
  <c r="P68" i="2"/>
  <c r="O70" i="2"/>
  <c r="P70" i="2" s="1"/>
  <c r="O28" i="3"/>
  <c r="P28" i="3" s="1"/>
  <c r="O14" i="3"/>
  <c r="P14" i="3" s="1"/>
  <c r="O19" i="3"/>
  <c r="P19" i="3" s="1"/>
  <c r="O6" i="3"/>
  <c r="P6" i="3" s="1"/>
  <c r="O11" i="3"/>
  <c r="P11" i="3" s="1"/>
  <c r="O17" i="3"/>
  <c r="P17" i="3" s="1"/>
  <c r="O18" i="3"/>
  <c r="P18" i="3"/>
  <c r="O10" i="3"/>
  <c r="P10" i="3"/>
  <c r="O22" i="3"/>
  <c r="P22" i="3" s="1"/>
  <c r="O15" i="3"/>
  <c r="P15" i="3"/>
  <c r="O7" i="3"/>
  <c r="P7" i="3" s="1"/>
  <c r="O3" i="3"/>
  <c r="P3" i="3" s="1"/>
  <c r="O4" i="3"/>
  <c r="P4" i="3" s="1"/>
  <c r="O9" i="3"/>
  <c r="P9" i="3" s="1"/>
  <c r="O13" i="3"/>
  <c r="P13" i="3" s="1"/>
  <c r="O12" i="3"/>
  <c r="P12" i="3"/>
  <c r="O16" i="3"/>
  <c r="P16" i="3" s="1"/>
  <c r="O5" i="3"/>
  <c r="P5" i="3" s="1"/>
  <c r="O8" i="3"/>
  <c r="P8" i="3"/>
  <c r="O23" i="3"/>
  <c r="P23" i="3" s="1"/>
  <c r="O26" i="3"/>
  <c r="P26" i="3" s="1"/>
  <c r="O25" i="3"/>
  <c r="P25" i="3"/>
  <c r="N22" i="4"/>
  <c r="O22" i="4" s="1"/>
  <c r="N24" i="4"/>
  <c r="O24" i="4" s="1"/>
  <c r="N18" i="4"/>
  <c r="O18" i="4" s="1"/>
  <c r="N14" i="4"/>
  <c r="O14" i="4" s="1"/>
  <c r="N23" i="4"/>
  <c r="O23" i="4" s="1"/>
  <c r="N21" i="4"/>
  <c r="O21" i="4"/>
  <c r="N13" i="4"/>
  <c r="O13" i="4" s="1"/>
  <c r="N16" i="4"/>
  <c r="O16" i="4"/>
  <c r="N25" i="4"/>
  <c r="O25" i="4"/>
  <c r="N7" i="4"/>
  <c r="O7" i="4" s="1"/>
  <c r="N4" i="4"/>
  <c r="O4" i="4" s="1"/>
  <c r="N8" i="4"/>
  <c r="O8" i="4" s="1"/>
  <c r="N19" i="4"/>
  <c r="O19" i="4" s="1"/>
  <c r="N12" i="4"/>
  <c r="O12" i="4" s="1"/>
  <c r="N15" i="4"/>
  <c r="O15" i="4" s="1"/>
  <c r="N6" i="4"/>
  <c r="O6" i="4" s="1"/>
  <c r="N17" i="4"/>
  <c r="O17" i="4"/>
  <c r="N9" i="4"/>
  <c r="O9" i="4"/>
  <c r="N11" i="4"/>
  <c r="O11" i="4" s="1"/>
  <c r="N10" i="4"/>
  <c r="O10" i="4"/>
  <c r="N27" i="4"/>
  <c r="O27" i="4" s="1"/>
  <c r="O32" i="10"/>
  <c r="P32" i="10"/>
  <c r="O37" i="10"/>
  <c r="P37" i="10"/>
  <c r="O10" i="10"/>
  <c r="P10" i="10" s="1"/>
  <c r="O13" i="10"/>
  <c r="P13" i="10" s="1"/>
  <c r="O27" i="10"/>
  <c r="P27" i="10" s="1"/>
  <c r="O14" i="10"/>
  <c r="P14" i="10"/>
  <c r="O12" i="10"/>
  <c r="P12" i="10" s="1"/>
  <c r="O22" i="10"/>
  <c r="P22" i="10" s="1"/>
  <c r="O34" i="10"/>
  <c r="P34" i="10" s="1"/>
  <c r="O8" i="10"/>
  <c r="P8" i="10" s="1"/>
  <c r="O6" i="10"/>
  <c r="P6" i="10" s="1"/>
  <c r="O5" i="10"/>
  <c r="P5" i="10" s="1"/>
  <c r="O26" i="10"/>
  <c r="P26" i="10"/>
  <c r="O29" i="10"/>
  <c r="P29" i="10" s="1"/>
  <c r="O20" i="10"/>
  <c r="P20" i="10" s="1"/>
  <c r="O9" i="10"/>
  <c r="P9" i="10" s="1"/>
  <c r="O33" i="10"/>
  <c r="P33" i="10"/>
  <c r="O21" i="10"/>
  <c r="P21" i="10"/>
  <c r="O24" i="10"/>
  <c r="P24" i="10" s="1"/>
  <c r="O38" i="10"/>
  <c r="P38" i="10" s="1"/>
  <c r="O25" i="10"/>
  <c r="P25" i="10" s="1"/>
  <c r="O42" i="10"/>
  <c r="P42" i="10"/>
  <c r="O16" i="10"/>
  <c r="P16" i="10" s="1"/>
  <c r="O17" i="10"/>
  <c r="P17" i="10" s="1"/>
  <c r="O41" i="10"/>
  <c r="P41" i="10" s="1"/>
  <c r="O18" i="10"/>
  <c r="P18" i="10" s="1"/>
  <c r="O19" i="10"/>
  <c r="P19" i="10" s="1"/>
  <c r="O11" i="10"/>
  <c r="P11" i="10" s="1"/>
  <c r="O23" i="10"/>
  <c r="P23" i="10"/>
  <c r="O39" i="10"/>
  <c r="P39" i="10" s="1"/>
  <c r="O4" i="10"/>
  <c r="P4" i="10" s="1"/>
  <c r="O7" i="10"/>
  <c r="P7" i="10" s="1"/>
  <c r="O31" i="10"/>
  <c r="P31" i="10"/>
  <c r="O3" i="10"/>
  <c r="P3" i="10"/>
  <c r="O15" i="10"/>
  <c r="P15" i="10" s="1"/>
  <c r="O35" i="10"/>
  <c r="P35" i="10" s="1"/>
  <c r="O57" i="10"/>
  <c r="P57" i="10" s="1"/>
  <c r="O63" i="10"/>
  <c r="P63" i="10"/>
  <c r="O51" i="10"/>
  <c r="P51" i="10" s="1"/>
  <c r="O61" i="10"/>
  <c r="P61" i="10" s="1"/>
  <c r="O59" i="10"/>
  <c r="P59" i="10" s="1"/>
  <c r="O45" i="10"/>
  <c r="P45" i="10" s="1"/>
  <c r="O53" i="10"/>
  <c r="P53" i="10" s="1"/>
  <c r="O49" i="10"/>
  <c r="P49" i="10" s="1"/>
  <c r="O46" i="10"/>
  <c r="P46" i="10"/>
  <c r="O50" i="10"/>
  <c r="P50" i="10" s="1"/>
  <c r="O48" i="10"/>
  <c r="P48" i="10" s="1"/>
  <c r="O58" i="10"/>
  <c r="P58" i="10" s="1"/>
  <c r="O55" i="10"/>
  <c r="P55" i="10"/>
  <c r="O52" i="10"/>
  <c r="P52" i="10"/>
  <c r="O62" i="10"/>
  <c r="P62" i="10" s="1"/>
  <c r="O47" i="10"/>
  <c r="P47" i="10" s="1"/>
  <c r="O54" i="10"/>
  <c r="P54" i="10" s="1"/>
  <c r="N5" i="4"/>
  <c r="O5" i="4"/>
  <c r="O20" i="3"/>
  <c r="P20" i="3" s="1"/>
  <c r="O40" i="2"/>
  <c r="P40" i="2" s="1"/>
  <c r="O28" i="10"/>
  <c r="P28" i="10" s="1"/>
</calcChain>
</file>

<file path=xl/sharedStrings.xml><?xml version="1.0" encoding="utf-8"?>
<sst xmlns="http://schemas.openxmlformats.org/spreadsheetml/2006/main" count="1127" uniqueCount="463">
  <si>
    <t>姓名</t>
  </si>
  <si>
    <t>考生编号</t>
  </si>
  <si>
    <t>性别</t>
  </si>
  <si>
    <t>报考专业名称</t>
  </si>
  <si>
    <t>研究方向码</t>
  </si>
  <si>
    <t>专项计划</t>
  </si>
  <si>
    <t>政治理论成绩</t>
  </si>
  <si>
    <t>外国语成绩</t>
  </si>
  <si>
    <t>业务课一成绩</t>
  </si>
  <si>
    <t>业务课二成绩</t>
  </si>
  <si>
    <t>女</t>
  </si>
  <si>
    <t>学科教学（英语）</t>
  </si>
  <si>
    <t/>
  </si>
  <si>
    <t>男</t>
  </si>
  <si>
    <t>少数民族骨干计划</t>
  </si>
  <si>
    <t>李倩</t>
  </si>
  <si>
    <t>张晨</t>
  </si>
  <si>
    <t>何颖</t>
  </si>
  <si>
    <t>105119110408929</t>
  </si>
  <si>
    <t>105119110408983</t>
  </si>
  <si>
    <t>齐嘉莉</t>
  </si>
  <si>
    <t>105119110303010</t>
  </si>
  <si>
    <t>105119110408957</t>
  </si>
  <si>
    <t>105119110408509</t>
  </si>
  <si>
    <t>105119110409114</t>
  </si>
  <si>
    <t>蔡艳红</t>
  </si>
  <si>
    <t>105119110408511</t>
  </si>
  <si>
    <t>105119110303053</t>
  </si>
  <si>
    <t>郑晨舒</t>
  </si>
  <si>
    <t>105119110408506</t>
  </si>
  <si>
    <t>叶明洋</t>
  </si>
  <si>
    <t>105119110302837</t>
  </si>
  <si>
    <t>周紫韫</t>
  </si>
  <si>
    <t>105119110302981</t>
  </si>
  <si>
    <t>105119110302990</t>
  </si>
  <si>
    <t>葛甜伟</t>
  </si>
  <si>
    <t>105119110408615</t>
  </si>
  <si>
    <t>赵锦程</t>
  </si>
  <si>
    <t>105119110408740</t>
  </si>
  <si>
    <t>105119110302892</t>
  </si>
  <si>
    <t>李名钰</t>
  </si>
  <si>
    <t>105119110302879</t>
  </si>
  <si>
    <t>余紫莹</t>
  </si>
  <si>
    <t>105119110408773</t>
  </si>
  <si>
    <t>杨巧宏</t>
  </si>
  <si>
    <t>105119110409039</t>
  </si>
  <si>
    <t>刘红梅</t>
  </si>
  <si>
    <t>105119110408999</t>
  </si>
  <si>
    <t>周淑琪</t>
  </si>
  <si>
    <t>105119110408583</t>
  </si>
  <si>
    <t>徐敏</t>
  </si>
  <si>
    <t>105119110408617</t>
  </si>
  <si>
    <t>吴淑霞</t>
  </si>
  <si>
    <t>105119110408546</t>
  </si>
  <si>
    <t>105119110408993</t>
  </si>
  <si>
    <t>105119110408622</t>
  </si>
  <si>
    <t>黄艺伟</t>
  </si>
  <si>
    <t>105119110408505</t>
  </si>
  <si>
    <t>王媛媛</t>
  </si>
  <si>
    <t>105119110408440</t>
  </si>
  <si>
    <t>周倩</t>
  </si>
  <si>
    <t>105119110409048</t>
  </si>
  <si>
    <t>吴嘉堃</t>
  </si>
  <si>
    <t>105119110408352</t>
  </si>
  <si>
    <t>105119110408400</t>
  </si>
  <si>
    <t>陈鑫</t>
  </si>
  <si>
    <t>105119110408504</t>
  </si>
  <si>
    <t>105119110302825</t>
  </si>
  <si>
    <t>张单</t>
  </si>
  <si>
    <t>105119110408887</t>
  </si>
  <si>
    <t>廖雨馨</t>
  </si>
  <si>
    <t>105119110408921</t>
  </si>
  <si>
    <t>105119110408874</t>
  </si>
  <si>
    <t>毛圆</t>
  </si>
  <si>
    <t>105119110408783</t>
  </si>
  <si>
    <t>105119110408356</t>
  </si>
  <si>
    <t>倪婉宁</t>
  </si>
  <si>
    <t>105119110302874</t>
  </si>
  <si>
    <t>105119110408469</t>
  </si>
  <si>
    <t>瞿倩</t>
  </si>
  <si>
    <t>105119110408770</t>
  </si>
  <si>
    <t>李玲君</t>
  </si>
  <si>
    <t>105119110302992</t>
  </si>
  <si>
    <t>陈梦慧</t>
  </si>
  <si>
    <t>105119110408409</t>
  </si>
  <si>
    <t>黄钰珂</t>
  </si>
  <si>
    <t>105119110409014</t>
  </si>
  <si>
    <t>105119110408502</t>
  </si>
  <si>
    <t>张晶</t>
  </si>
  <si>
    <t>105119110408288</t>
  </si>
  <si>
    <t>105119110409027</t>
  </si>
  <si>
    <t>曹利红</t>
  </si>
  <si>
    <t>105119110408551</t>
  </si>
  <si>
    <t>丁璇</t>
  </si>
  <si>
    <t>105119110302982</t>
  </si>
  <si>
    <t>105119110408234</t>
  </si>
  <si>
    <t>刘益林</t>
  </si>
  <si>
    <t>105119110408659</t>
  </si>
  <si>
    <t>105119110408359</t>
  </si>
  <si>
    <t>韩金宏</t>
  </si>
  <si>
    <t>105119110408370</t>
  </si>
  <si>
    <t>刘宁</t>
  </si>
  <si>
    <t>105119110409100</t>
  </si>
  <si>
    <t>秦思敏</t>
  </si>
  <si>
    <t>105119110408779</t>
  </si>
  <si>
    <t>阙聪聪</t>
  </si>
  <si>
    <t>105119110408533</t>
  </si>
  <si>
    <t>万千红</t>
  </si>
  <si>
    <t>105119110408665</t>
  </si>
  <si>
    <t>谢雪丽</t>
  </si>
  <si>
    <t>105119110408478</t>
  </si>
  <si>
    <t>袁珂</t>
  </si>
  <si>
    <t>105119110408587</t>
  </si>
  <si>
    <t>杨青青</t>
  </si>
  <si>
    <t>105119110408480</t>
  </si>
  <si>
    <t>肖焱如</t>
  </si>
  <si>
    <t>105119110408777</t>
  </si>
  <si>
    <t>刘婷</t>
  </si>
  <si>
    <t>105119110409296</t>
  </si>
  <si>
    <t>105119110409465</t>
  </si>
  <si>
    <t>105119110303170</t>
  </si>
  <si>
    <t>陈小林</t>
  </si>
  <si>
    <t>105119110409220</t>
  </si>
  <si>
    <t>向卉利</t>
  </si>
  <si>
    <t>105119110303139</t>
  </si>
  <si>
    <t>曾凡露</t>
  </si>
  <si>
    <t>105119110409381</t>
  </si>
  <si>
    <t>彭毓雯</t>
  </si>
  <si>
    <t>105119110303088</t>
  </si>
  <si>
    <t>胡玉华</t>
  </si>
  <si>
    <t>105119110303112</t>
  </si>
  <si>
    <t>张弛</t>
  </si>
  <si>
    <t>105119110409462</t>
  </si>
  <si>
    <t>吴萌萌</t>
  </si>
  <si>
    <t>105119110409176</t>
  </si>
  <si>
    <t>105119110409307</t>
  </si>
  <si>
    <t>105119110303130</t>
  </si>
  <si>
    <t>郑睿璇</t>
  </si>
  <si>
    <t>105119110303164</t>
  </si>
  <si>
    <t>105119110409383</t>
  </si>
  <si>
    <t>黄子珩</t>
  </si>
  <si>
    <t>105119110409300</t>
  </si>
  <si>
    <t>黄勇</t>
  </si>
  <si>
    <t>105119110409447</t>
  </si>
  <si>
    <t>阳鸣风</t>
  </si>
  <si>
    <t>105119110409442</t>
  </si>
  <si>
    <t>许理科</t>
  </si>
  <si>
    <t>105119110409422</t>
  </si>
  <si>
    <t>赵芮</t>
  </si>
  <si>
    <t>105119110409473</t>
  </si>
  <si>
    <t>张秀楠</t>
  </si>
  <si>
    <t>105119110409277</t>
  </si>
  <si>
    <t>李明珠</t>
  </si>
  <si>
    <t>105119110303133</t>
  </si>
  <si>
    <t>邬笛</t>
  </si>
  <si>
    <t>105119110409241</t>
  </si>
  <si>
    <t>105119110409437</t>
  </si>
  <si>
    <t>105119110409478</t>
  </si>
  <si>
    <t>105119110303142</t>
  </si>
  <si>
    <t>窦运婷</t>
  </si>
  <si>
    <t>105119110409290</t>
  </si>
  <si>
    <t>李章宏</t>
  </si>
  <si>
    <t>105119110409180</t>
  </si>
  <si>
    <t>105119110303151</t>
  </si>
  <si>
    <t>黄兰媛</t>
  </si>
  <si>
    <t>105119110409242</t>
  </si>
  <si>
    <t>105119110409441</t>
  </si>
  <si>
    <t>章乐园</t>
  </si>
  <si>
    <t>105119110303159</t>
  </si>
  <si>
    <t>105119110409380</t>
  </si>
  <si>
    <t>胡安平</t>
  </si>
  <si>
    <t>105119110303121</t>
  </si>
  <si>
    <t>金梦兰</t>
  </si>
  <si>
    <t>105119110409439</t>
  </si>
  <si>
    <t>黄幸</t>
  </si>
  <si>
    <t>105119110303141</t>
  </si>
  <si>
    <t>高亚琴</t>
  </si>
  <si>
    <t>105119110303126</t>
  </si>
  <si>
    <t>陈安琪</t>
  </si>
  <si>
    <t>105119110303137</t>
  </si>
  <si>
    <t>陈旭</t>
  </si>
  <si>
    <t>105119110409475</t>
  </si>
  <si>
    <t>姚晨欣</t>
  </si>
  <si>
    <t>105119110409339</t>
  </si>
  <si>
    <t>邹诗倩</t>
  </si>
  <si>
    <t>105119110409448</t>
  </si>
  <si>
    <t>严培玉</t>
  </si>
  <si>
    <t>105119110409484</t>
  </si>
  <si>
    <t>胡艳羽</t>
  </si>
  <si>
    <t>105119110303111</t>
  </si>
  <si>
    <t>105119110409321</t>
  </si>
  <si>
    <t>陈刘洋</t>
  </si>
  <si>
    <t>105119110409181</t>
  </si>
  <si>
    <t>邓志婷</t>
  </si>
  <si>
    <t>105119110409318</t>
  </si>
  <si>
    <t>鲁颖</t>
  </si>
  <si>
    <t>105119110303162</t>
  </si>
  <si>
    <t>杨柳</t>
  </si>
  <si>
    <t>105119110409444</t>
  </si>
  <si>
    <t>肖园</t>
  </si>
  <si>
    <t>105119110303150</t>
  </si>
  <si>
    <t>105119110409472</t>
  </si>
  <si>
    <t>龚纯亮</t>
  </si>
  <si>
    <t>105119110409377</t>
  </si>
  <si>
    <t>吴美蓉</t>
  </si>
  <si>
    <t>105119110409453</t>
  </si>
  <si>
    <t>105119110409322</t>
  </si>
  <si>
    <t>于肖</t>
  </si>
  <si>
    <t>105119110409445</t>
  </si>
  <si>
    <t>吕思阳</t>
  </si>
  <si>
    <t>105119110409292</t>
  </si>
  <si>
    <t>胡圣昊</t>
  </si>
  <si>
    <t>105119110409298</t>
  </si>
  <si>
    <t>周侃</t>
  </si>
  <si>
    <t>105119110409278</t>
  </si>
  <si>
    <t>叶小芝</t>
  </si>
  <si>
    <t>105119110409404</t>
  </si>
  <si>
    <t>李静远</t>
  </si>
  <si>
    <t>105119110303168</t>
  </si>
  <si>
    <t>英语笔译</t>
  </si>
  <si>
    <t>105119110409675</t>
  </si>
  <si>
    <t>105119110409631</t>
  </si>
  <si>
    <t>赵辉</t>
  </si>
  <si>
    <t>105119110303183</t>
  </si>
  <si>
    <t>周佳瑾</t>
  </si>
  <si>
    <t>105119110409673</t>
  </si>
  <si>
    <t>刘宜嘉</t>
  </si>
  <si>
    <t>105119110409663</t>
  </si>
  <si>
    <t>李垚</t>
  </si>
  <si>
    <t>105119110409630</t>
  </si>
  <si>
    <t>廖玲莉</t>
  </si>
  <si>
    <t>105119110409679</t>
  </si>
  <si>
    <t>105119110409627</t>
  </si>
  <si>
    <t>孙梦娇</t>
  </si>
  <si>
    <t>105119110303219</t>
  </si>
  <si>
    <t>龙济川</t>
  </si>
  <si>
    <t>105119110409502</t>
  </si>
  <si>
    <t>刘麒晗</t>
  </si>
  <si>
    <t>105119110409629</t>
  </si>
  <si>
    <t>105119110409660</t>
  </si>
  <si>
    <t>105119110409577</t>
  </si>
  <si>
    <t>赵敏</t>
  </si>
  <si>
    <t>105119110409494</t>
  </si>
  <si>
    <t>陈梦晗</t>
  </si>
  <si>
    <t>105119110303241</t>
  </si>
  <si>
    <t>宋伟佳</t>
  </si>
  <si>
    <t>105119110409516</t>
  </si>
  <si>
    <t>105119110409588</t>
  </si>
  <si>
    <t>汪鸿儒</t>
  </si>
  <si>
    <t>105119110409559</t>
  </si>
  <si>
    <t>105119110409590</t>
  </si>
  <si>
    <t>张甜</t>
  </si>
  <si>
    <t>105119110409669</t>
  </si>
  <si>
    <t>邱玉梅</t>
  </si>
  <si>
    <t>105119110409541</t>
  </si>
  <si>
    <t>吴真真</t>
  </si>
  <si>
    <t>105119110409510</t>
  </si>
  <si>
    <t>沈路娟</t>
  </si>
  <si>
    <t>105119110409603</t>
  </si>
  <si>
    <t>陈舒涵</t>
  </si>
  <si>
    <t>105119110303195</t>
  </si>
  <si>
    <t>李辉</t>
  </si>
  <si>
    <t>105119110303230</t>
  </si>
  <si>
    <t>张莉莎</t>
  </si>
  <si>
    <t>105119110409493</t>
  </si>
  <si>
    <t>徐沂</t>
  </si>
  <si>
    <t>105119110409507</t>
  </si>
  <si>
    <t>张蕾</t>
  </si>
  <si>
    <t>105119110409642</t>
  </si>
  <si>
    <t>马永彬</t>
  </si>
  <si>
    <t>105119110409578</t>
  </si>
  <si>
    <t>陈洋洋</t>
  </si>
  <si>
    <t>105119110409647</t>
  </si>
  <si>
    <t>施雯</t>
  </si>
  <si>
    <t>105119110303200</t>
  </si>
  <si>
    <t>刘婉颖</t>
  </si>
  <si>
    <t>105119110409580</t>
  </si>
  <si>
    <t>陈琳</t>
  </si>
  <si>
    <t>105119110303250</t>
  </si>
  <si>
    <t>杨尚规</t>
  </si>
  <si>
    <t>105119110303236</t>
  </si>
  <si>
    <t>英语口译</t>
  </si>
  <si>
    <t>史可</t>
  </si>
  <si>
    <t>105119110409726</t>
  </si>
  <si>
    <t>陈珍珍</t>
  </si>
  <si>
    <t>105119110303258</t>
  </si>
  <si>
    <t>方晨</t>
  </si>
  <si>
    <t>105119110409698</t>
  </si>
  <si>
    <t>杨欢</t>
  </si>
  <si>
    <t>105119110409735</t>
  </si>
  <si>
    <t>105119110409731</t>
  </si>
  <si>
    <t>楚庆一</t>
  </si>
  <si>
    <t>105119110303257</t>
  </si>
  <si>
    <t>李晓雨</t>
  </si>
  <si>
    <t>105119110303279</t>
  </si>
  <si>
    <t>张芸静子</t>
  </si>
  <si>
    <t>105119110303253</t>
  </si>
  <si>
    <t>侯爽</t>
  </si>
  <si>
    <t>105119110303267</t>
  </si>
  <si>
    <t>105119110409722</t>
  </si>
  <si>
    <t>105119110409728</t>
  </si>
  <si>
    <t>周青</t>
  </si>
  <si>
    <t>105119110409729</t>
  </si>
  <si>
    <t>罗松杨</t>
  </si>
  <si>
    <t>105119110409713</t>
  </si>
  <si>
    <t>张青青</t>
  </si>
  <si>
    <t>105119110409696</t>
  </si>
  <si>
    <t>日语笔译</t>
  </si>
  <si>
    <t>谢成</t>
  </si>
  <si>
    <t>105119110409765</t>
  </si>
  <si>
    <t>105119110409741</t>
  </si>
  <si>
    <t>孙维</t>
  </si>
  <si>
    <t>105119110409750</t>
  </si>
  <si>
    <t>谭明瑶</t>
  </si>
  <si>
    <t>105119110409744</t>
  </si>
  <si>
    <t>105119110409747</t>
  </si>
  <si>
    <t>刘苑芳</t>
  </si>
  <si>
    <t>105119110303294</t>
  </si>
  <si>
    <t>105119110409778</t>
  </si>
  <si>
    <t>105119110409771</t>
  </si>
  <si>
    <t>李梦园</t>
  </si>
  <si>
    <t>105119110409770</t>
  </si>
  <si>
    <t>钟海东</t>
  </si>
  <si>
    <t>105119110409775</t>
  </si>
  <si>
    <t>朱海</t>
  </si>
  <si>
    <t>105119110409746</t>
  </si>
  <si>
    <t>刘迪</t>
  </si>
  <si>
    <t>105119110409755</t>
  </si>
  <si>
    <t>沈雅芬</t>
  </si>
  <si>
    <t>105119110409774</t>
  </si>
  <si>
    <t>王巧丽</t>
  </si>
  <si>
    <t>105119110409752</t>
  </si>
  <si>
    <t>105119110409751</t>
  </si>
  <si>
    <t>颜玲莉</t>
  </si>
  <si>
    <t>105119110409763</t>
  </si>
  <si>
    <t>陈雪倩</t>
  </si>
  <si>
    <t>105119110409753</t>
  </si>
  <si>
    <t>蔡婷</t>
  </si>
  <si>
    <t>105119110409748</t>
  </si>
  <si>
    <t>王会芳</t>
  </si>
  <si>
    <t>105119110409757</t>
  </si>
  <si>
    <t>董莉莉</t>
  </si>
  <si>
    <t>105119110409742</t>
  </si>
  <si>
    <t>研究方向</t>
    <phoneticPr fontId="1" type="noConversion"/>
  </si>
  <si>
    <t>英语语言文学</t>
    <phoneticPr fontId="1" type="noConversion"/>
  </si>
  <si>
    <t>外国语言学及应用语言学</t>
    <phoneticPr fontId="1" type="noConversion"/>
  </si>
  <si>
    <t>俄语语言文学</t>
    <phoneticPr fontId="1" type="noConversion"/>
  </si>
  <si>
    <t>法语英语文学</t>
    <phoneticPr fontId="1" type="noConversion"/>
  </si>
  <si>
    <t>研究方向</t>
    <phoneticPr fontId="1" type="noConversion"/>
  </si>
  <si>
    <t>日语语言文学</t>
    <phoneticPr fontId="1" type="noConversion"/>
  </si>
  <si>
    <t>亚非语言文学</t>
    <phoneticPr fontId="1" type="noConversion"/>
  </si>
  <si>
    <t>姓名</t>
    <phoneticPr fontId="1" type="noConversion"/>
  </si>
  <si>
    <t>郭汉孝</t>
    <phoneticPr fontId="1" type="noConversion"/>
  </si>
  <si>
    <t>王念</t>
    <phoneticPr fontId="1" type="noConversion"/>
  </si>
  <si>
    <t>王媛</t>
    <phoneticPr fontId="1" type="noConversion"/>
  </si>
  <si>
    <t>初试总分</t>
    <phoneticPr fontId="1" type="noConversion"/>
  </si>
  <si>
    <t>听力</t>
    <phoneticPr fontId="6" type="noConversion"/>
  </si>
  <si>
    <t>笔试</t>
    <phoneticPr fontId="6" type="noConversion"/>
  </si>
  <si>
    <t>面试</t>
    <phoneticPr fontId="6" type="noConversion"/>
  </si>
  <si>
    <t>复试总分</t>
    <phoneticPr fontId="6" type="noConversion"/>
  </si>
  <si>
    <t>总成绩</t>
    <phoneticPr fontId="6" type="noConversion"/>
  </si>
  <si>
    <t>是否拟录取</t>
    <phoneticPr fontId="6" type="noConversion"/>
  </si>
  <si>
    <t>备注</t>
    <phoneticPr fontId="6" type="noConversion"/>
  </si>
  <si>
    <r>
      <t>2019</t>
    </r>
    <r>
      <rPr>
        <sz val="14"/>
        <rFont val="宋体"/>
        <family val="3"/>
        <charset val="134"/>
      </rPr>
      <t>年外国语学院硕士研究生复试成绩表</t>
    </r>
    <phoneticPr fontId="1" type="noConversion"/>
  </si>
  <si>
    <t>冯妍瑞</t>
  </si>
  <si>
    <t>101419340307297</t>
  </si>
  <si>
    <r>
      <t>2019</t>
    </r>
    <r>
      <rPr>
        <sz val="14"/>
        <rFont val="宋体"/>
        <family val="3"/>
        <charset val="134"/>
      </rPr>
      <t>年外国语学院硕士研究生复试成绩表</t>
    </r>
    <phoneticPr fontId="1" type="noConversion"/>
  </si>
  <si>
    <t>106359310126262</t>
  </si>
  <si>
    <t>100279998110379</t>
  </si>
  <si>
    <t>何小双</t>
  </si>
  <si>
    <t>106359310126244</t>
  </si>
  <si>
    <t>106359310129136</t>
  </si>
  <si>
    <t>105749000018879</t>
  </si>
  <si>
    <t>赵乐</t>
  </si>
  <si>
    <t>103199411921277</t>
  </si>
  <si>
    <t>106359310127146</t>
  </si>
  <si>
    <t>105749000018261</t>
  </si>
  <si>
    <t>103199320807058</t>
  </si>
  <si>
    <t>106359310125972</t>
  </si>
  <si>
    <t>106359310129044</t>
  </si>
  <si>
    <t>桑文婕</t>
  </si>
  <si>
    <t>100309010010036</t>
  </si>
  <si>
    <t>英语语言文学</t>
  </si>
  <si>
    <t>100029113219459</t>
  </si>
  <si>
    <t>初试总分</t>
    <phoneticPr fontId="1" type="noConversion"/>
  </si>
  <si>
    <t>任素</t>
  </si>
  <si>
    <t>104869102003047</t>
  </si>
  <si>
    <t>李宇星</t>
  </si>
  <si>
    <t>104869102003111</t>
  </si>
  <si>
    <t>陈思睿</t>
  </si>
  <si>
    <t>105589210116430</t>
  </si>
  <si>
    <t>许彩勤</t>
  </si>
  <si>
    <t>104869102011355</t>
  </si>
  <si>
    <t>高晨宇</t>
  </si>
  <si>
    <t>102489121912642</t>
  </si>
  <si>
    <t>万芃琦</t>
  </si>
  <si>
    <t>104869102003144</t>
  </si>
  <si>
    <t>.</t>
    <phoneticPr fontId="1" type="noConversion"/>
  </si>
  <si>
    <t>女</t>
    <phoneticPr fontId="1" type="noConversion"/>
  </si>
  <si>
    <t>是否拟录取</t>
    <phoneticPr fontId="1" type="noConversion"/>
  </si>
  <si>
    <t>外国语言学及应用语言学</t>
    <phoneticPr fontId="1" type="noConversion"/>
  </si>
  <si>
    <t>夏令营优秀营员</t>
    <phoneticPr fontId="12" type="noConversion"/>
  </si>
  <si>
    <t>夏令营合格营员</t>
    <phoneticPr fontId="1" type="noConversion"/>
  </si>
  <si>
    <t>夏令营优秀营员</t>
    <phoneticPr fontId="1" type="noConversion"/>
  </si>
  <si>
    <t>夏令营优秀营员</t>
    <phoneticPr fontId="1" type="noConversion"/>
  </si>
  <si>
    <t>夏令营合格营员</t>
    <phoneticPr fontId="1" type="noConversion"/>
  </si>
  <si>
    <t>女</t>
    <phoneticPr fontId="1" type="noConversion"/>
  </si>
  <si>
    <t>男</t>
    <phoneticPr fontId="1" type="noConversion"/>
  </si>
  <si>
    <t>退役大学生士兵计划</t>
    <phoneticPr fontId="1" type="noConversion"/>
  </si>
  <si>
    <t>男</t>
    <phoneticPr fontId="1" type="noConversion"/>
  </si>
  <si>
    <t>高质量生源调剂计划</t>
    <phoneticPr fontId="1" type="noConversion"/>
  </si>
  <si>
    <t>蒋乐</t>
  </si>
  <si>
    <t>唐钊宇</t>
  </si>
  <si>
    <t>汪晶晶</t>
  </si>
  <si>
    <t>林佳鑫</t>
  </si>
  <si>
    <t>薛美龄</t>
  </si>
  <si>
    <t>王晓和</t>
  </si>
  <si>
    <t>何梦娟</t>
  </si>
  <si>
    <t>张鑫源</t>
  </si>
  <si>
    <t>姚桂玲</t>
  </si>
  <si>
    <t>沈梦婷</t>
  </si>
  <si>
    <t>江海艳</t>
  </si>
  <si>
    <t>李贝贝</t>
  </si>
  <si>
    <t>曾茜茜</t>
  </si>
  <si>
    <t>钟婷</t>
  </si>
  <si>
    <t>柯雅丽</t>
  </si>
  <si>
    <t>孙倩</t>
  </si>
  <si>
    <t>吴静</t>
    <phoneticPr fontId="1" type="noConversion"/>
  </si>
  <si>
    <t>胡蓝元</t>
    <phoneticPr fontId="1" type="noConversion"/>
  </si>
  <si>
    <t>张晟祺</t>
    <phoneticPr fontId="1" type="noConversion"/>
  </si>
  <si>
    <t>史惠</t>
    <phoneticPr fontId="1" type="noConversion"/>
  </si>
  <si>
    <t>李晓红</t>
  </si>
  <si>
    <t>冉雪</t>
  </si>
  <si>
    <t>刘彩霞</t>
  </si>
  <si>
    <t>陈倩</t>
  </si>
  <si>
    <t>曹蕾</t>
  </si>
  <si>
    <t>王祎凡</t>
  </si>
  <si>
    <t>陈薇洁</t>
  </si>
  <si>
    <t>桂琴</t>
  </si>
  <si>
    <t>邓佳倩</t>
  </si>
  <si>
    <t>田台玉</t>
  </si>
  <si>
    <t>丁月</t>
  </si>
  <si>
    <t>张艳</t>
  </si>
  <si>
    <t>戴三弟</t>
  </si>
  <si>
    <t>饶志丹</t>
  </si>
  <si>
    <t>李林聪</t>
  </si>
  <si>
    <t>钟佳文</t>
  </si>
  <si>
    <t>卢江洪</t>
  </si>
  <si>
    <t>陈淑君</t>
  </si>
  <si>
    <t>张睦雪</t>
  </si>
  <si>
    <t>柴质玉</t>
  </si>
  <si>
    <t>曾婷</t>
  </si>
  <si>
    <t>郭玮宽</t>
  </si>
  <si>
    <t>李书琴</t>
  </si>
  <si>
    <t>童丽</t>
  </si>
  <si>
    <t>姚墨竹</t>
  </si>
  <si>
    <t>王为</t>
  </si>
  <si>
    <t>王晶艳</t>
  </si>
  <si>
    <t>葛雯雯</t>
  </si>
  <si>
    <t>王艳辉</t>
  </si>
  <si>
    <t>陈旭倩</t>
  </si>
  <si>
    <t>吴谩汐</t>
  </si>
  <si>
    <t>吴玉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</si>
</sst>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4" fillId="2" borderId="0" xfId="0" applyFont="1" applyFill="1"/>
    <xf numFmtId="0" fontId="0" fillId="2" borderId="1" xfId="0" applyFill="1" applyBorder="1" applyAlignment="1">
      <alignment horizontal="center"/>
    </xf>
    <xf numFmtId="0" fontId="14" fillId="2" borderId="1" xfId="0" applyFont="1" applyFill="1" applyBorder="1"/>
    <xf numFmtId="0" fontId="5" fillId="2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9" fillId="2" borderId="1" xfId="0" applyFont="1" applyFill="1" applyBorder="1"/>
    <xf numFmtId="0" fontId="0" fillId="0" borderId="2" xfId="0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Border="1"/>
    <xf numFmtId="176" fontId="5" fillId="0" borderId="1" xfId="0" applyNumberFormat="1" applyFont="1" applyBorder="1"/>
    <xf numFmtId="176" fontId="0" fillId="0" borderId="1" xfId="0" applyNumberFormat="1" applyBorder="1"/>
    <xf numFmtId="176" fontId="0" fillId="0" borderId="0" xfId="0" applyNumberFormat="1"/>
    <xf numFmtId="0" fontId="0" fillId="0" borderId="3" xfId="0" applyBorder="1"/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4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topLeftCell="D61" zoomScale="136" zoomScaleNormal="136" workbookViewId="0">
      <selection activeCell="D78" sqref="D78"/>
    </sheetView>
  </sheetViews>
  <sheetFormatPr defaultRowHeight="13.2" x14ac:dyDescent="0.25"/>
  <cols>
    <col min="1" max="1" width="4.33203125" style="1" customWidth="1"/>
    <col min="2" max="2" width="9.109375" style="59" customWidth="1"/>
    <col min="3" max="3" width="17.44140625" customWidth="1"/>
    <col min="4" max="4" width="4.5546875" customWidth="1"/>
    <col min="5" max="6" width="17" customWidth="1"/>
    <col min="7" max="7" width="11.88671875" customWidth="1"/>
    <col min="8" max="8" width="13.5546875" customWidth="1"/>
    <col min="9" max="9" width="13" customWidth="1"/>
    <col min="10" max="10" width="12.44140625" customWidth="1"/>
    <col min="11" max="11" width="9.21875" customWidth="1"/>
    <col min="12" max="12" width="4.6640625" style="4" customWidth="1"/>
    <col min="13" max="13" width="4.5546875" style="4" customWidth="1"/>
    <col min="14" max="14" width="5.109375" customWidth="1"/>
    <col min="15" max="15" width="8.109375" customWidth="1"/>
    <col min="16" max="16" width="7" customWidth="1"/>
    <col min="18" max="18" width="18.5546875" customWidth="1"/>
  </cols>
  <sheetData>
    <row r="1" spans="1:18" ht="22.5" customHeight="1" x14ac:dyDescent="0.25">
      <c r="A1" s="65" t="s">
        <v>366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8" x14ac:dyDescent="0.25">
      <c r="B2" s="55" t="s">
        <v>351</v>
      </c>
      <c r="C2" s="5" t="s">
        <v>1</v>
      </c>
      <c r="D2" s="5" t="s">
        <v>2</v>
      </c>
      <c r="E2" s="5" t="s">
        <v>3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21" t="s">
        <v>355</v>
      </c>
      <c r="L2" s="16" t="s">
        <v>356</v>
      </c>
      <c r="M2" s="16" t="s">
        <v>357</v>
      </c>
      <c r="N2" s="17" t="s">
        <v>358</v>
      </c>
      <c r="O2" s="17" t="s">
        <v>359</v>
      </c>
      <c r="P2" s="17" t="s">
        <v>360</v>
      </c>
      <c r="Q2" s="18" t="s">
        <v>361</v>
      </c>
      <c r="R2" s="18" t="s">
        <v>362</v>
      </c>
    </row>
    <row r="3" spans="1:18" x14ac:dyDescent="0.25">
      <c r="B3" s="56" t="s">
        <v>62</v>
      </c>
      <c r="C3" s="7" t="s">
        <v>63</v>
      </c>
      <c r="D3" s="7" t="s">
        <v>13</v>
      </c>
      <c r="E3" s="7" t="s">
        <v>11</v>
      </c>
      <c r="F3" s="12"/>
      <c r="G3" s="7">
        <v>65</v>
      </c>
      <c r="H3" s="7">
        <v>83</v>
      </c>
      <c r="I3" s="7">
        <v>118</v>
      </c>
      <c r="J3" s="7">
        <v>92</v>
      </c>
      <c r="K3" s="7">
        <v>358</v>
      </c>
      <c r="L3" s="16"/>
      <c r="M3" s="16"/>
      <c r="N3" s="16"/>
      <c r="O3" s="16"/>
      <c r="P3" s="16"/>
      <c r="Q3" s="39"/>
      <c r="R3" s="37" t="s">
        <v>401</v>
      </c>
    </row>
    <row r="4" spans="1:18" x14ac:dyDescent="0.25">
      <c r="B4" s="56" t="s">
        <v>56</v>
      </c>
      <c r="C4" s="7" t="s">
        <v>57</v>
      </c>
      <c r="D4" s="7" t="s">
        <v>10</v>
      </c>
      <c r="E4" s="7" t="s">
        <v>11</v>
      </c>
      <c r="F4" s="12"/>
      <c r="G4" s="7">
        <v>66</v>
      </c>
      <c r="H4" s="7">
        <v>85</v>
      </c>
      <c r="I4" s="7">
        <v>117</v>
      </c>
      <c r="J4" s="7">
        <v>89</v>
      </c>
      <c r="K4" s="7">
        <v>357</v>
      </c>
      <c r="L4" s="16"/>
      <c r="M4" s="16"/>
      <c r="N4" s="16"/>
      <c r="O4" s="16"/>
      <c r="P4" s="16"/>
      <c r="Q4" s="39"/>
      <c r="R4" s="37" t="s">
        <v>401</v>
      </c>
    </row>
    <row r="5" spans="1:18" ht="15" customHeight="1" x14ac:dyDescent="0.25">
      <c r="B5" s="56" t="s">
        <v>107</v>
      </c>
      <c r="C5" s="7" t="s">
        <v>108</v>
      </c>
      <c r="D5" s="7" t="s">
        <v>10</v>
      </c>
      <c r="E5" s="7" t="s">
        <v>11</v>
      </c>
      <c r="F5" s="7" t="s">
        <v>12</v>
      </c>
      <c r="G5" s="7">
        <v>71</v>
      </c>
      <c r="H5" s="7">
        <v>82</v>
      </c>
      <c r="I5" s="7">
        <v>124</v>
      </c>
      <c r="J5" s="7">
        <v>94</v>
      </c>
      <c r="K5" s="7">
        <v>371</v>
      </c>
      <c r="L5" s="12">
        <v>61</v>
      </c>
      <c r="M5" s="12">
        <v>76</v>
      </c>
      <c r="N5" s="6">
        <v>83.8</v>
      </c>
      <c r="O5" s="6">
        <f t="shared" ref="O5:O36" si="0">SUM(L5*0.25+M5*0.5+N5*0.25)</f>
        <v>74.2</v>
      </c>
      <c r="P5" s="6">
        <f t="shared" ref="P5:P36" si="1">SUM(K5/5*0.5+O5*0.5)</f>
        <v>74.2</v>
      </c>
      <c r="Q5" s="39"/>
      <c r="R5" s="6"/>
    </row>
    <row r="6" spans="1:18" ht="15" customHeight="1" x14ac:dyDescent="0.25">
      <c r="B6" s="56" t="s">
        <v>40</v>
      </c>
      <c r="C6" s="7" t="s">
        <v>41</v>
      </c>
      <c r="D6" s="7" t="s">
        <v>10</v>
      </c>
      <c r="E6" s="7" t="s">
        <v>11</v>
      </c>
      <c r="F6" s="7" t="s">
        <v>12</v>
      </c>
      <c r="G6" s="7">
        <v>74</v>
      </c>
      <c r="H6" s="7">
        <v>75</v>
      </c>
      <c r="I6" s="7">
        <v>131</v>
      </c>
      <c r="J6" s="7">
        <v>75</v>
      </c>
      <c r="K6" s="7">
        <v>355</v>
      </c>
      <c r="L6" s="12">
        <v>65</v>
      </c>
      <c r="M6" s="12">
        <v>78</v>
      </c>
      <c r="N6" s="6">
        <v>84.6</v>
      </c>
      <c r="O6" s="6">
        <f t="shared" si="0"/>
        <v>76.400000000000006</v>
      </c>
      <c r="P6" s="6">
        <f t="shared" si="1"/>
        <v>73.7</v>
      </c>
      <c r="Q6" s="39"/>
      <c r="R6" s="6"/>
    </row>
    <row r="7" spans="1:18" ht="15" customHeight="1" x14ac:dyDescent="0.25">
      <c r="B7" s="56" t="s">
        <v>101</v>
      </c>
      <c r="C7" s="7" t="s">
        <v>102</v>
      </c>
      <c r="D7" s="7" t="s">
        <v>10</v>
      </c>
      <c r="E7" s="7" t="s">
        <v>11</v>
      </c>
      <c r="G7" s="7">
        <v>66</v>
      </c>
      <c r="H7" s="7">
        <v>80</v>
      </c>
      <c r="I7" s="7">
        <v>128</v>
      </c>
      <c r="J7" s="7">
        <v>97</v>
      </c>
      <c r="K7" s="7">
        <v>371</v>
      </c>
      <c r="L7" s="12">
        <v>59</v>
      </c>
      <c r="M7" s="12">
        <v>73</v>
      </c>
      <c r="N7" s="6">
        <v>86.8</v>
      </c>
      <c r="O7" s="6">
        <f t="shared" si="0"/>
        <v>72.95</v>
      </c>
      <c r="P7" s="6">
        <f t="shared" si="1"/>
        <v>73.575000000000003</v>
      </c>
      <c r="Q7" s="39"/>
      <c r="R7" s="38" t="s">
        <v>402</v>
      </c>
    </row>
    <row r="8" spans="1:18" ht="15" customHeight="1" x14ac:dyDescent="0.25">
      <c r="B8" s="56" t="s">
        <v>32</v>
      </c>
      <c r="C8" s="7" t="s">
        <v>33</v>
      </c>
      <c r="D8" s="7" t="s">
        <v>10</v>
      </c>
      <c r="E8" s="7" t="s">
        <v>11</v>
      </c>
      <c r="F8" s="7" t="s">
        <v>12</v>
      </c>
      <c r="G8" s="7">
        <v>70</v>
      </c>
      <c r="H8" s="7">
        <v>81</v>
      </c>
      <c r="I8" s="7">
        <v>119</v>
      </c>
      <c r="J8" s="7">
        <v>84</v>
      </c>
      <c r="K8" s="7">
        <v>354</v>
      </c>
      <c r="L8" s="12">
        <v>69</v>
      </c>
      <c r="M8" s="12">
        <v>75</v>
      </c>
      <c r="N8" s="6">
        <v>84</v>
      </c>
      <c r="O8" s="6">
        <f t="shared" si="0"/>
        <v>75.75</v>
      </c>
      <c r="P8" s="6">
        <f t="shared" si="1"/>
        <v>73.275000000000006</v>
      </c>
      <c r="Q8" s="39"/>
      <c r="R8" s="6"/>
    </row>
    <row r="9" spans="1:18" ht="15" customHeight="1" x14ac:dyDescent="0.25">
      <c r="B9" s="56" t="s">
        <v>68</v>
      </c>
      <c r="C9" s="7" t="s">
        <v>69</v>
      </c>
      <c r="D9" s="7" t="s">
        <v>10</v>
      </c>
      <c r="E9" s="7" t="s">
        <v>11</v>
      </c>
      <c r="F9" s="7" t="s">
        <v>12</v>
      </c>
      <c r="G9" s="7">
        <v>69</v>
      </c>
      <c r="H9" s="7">
        <v>79</v>
      </c>
      <c r="I9" s="7">
        <v>117</v>
      </c>
      <c r="J9" s="7">
        <v>96</v>
      </c>
      <c r="K9" s="7">
        <v>361</v>
      </c>
      <c r="L9" s="12">
        <v>66</v>
      </c>
      <c r="M9" s="12">
        <v>73</v>
      </c>
      <c r="N9" s="6">
        <v>84</v>
      </c>
      <c r="O9" s="6">
        <f t="shared" si="0"/>
        <v>74</v>
      </c>
      <c r="P9" s="6">
        <f t="shared" si="1"/>
        <v>73.099999999999994</v>
      </c>
      <c r="Q9" s="39"/>
      <c r="R9" s="6"/>
    </row>
    <row r="10" spans="1:18" ht="15" customHeight="1" x14ac:dyDescent="0.25">
      <c r="B10" s="56" t="s">
        <v>109</v>
      </c>
      <c r="C10" s="7" t="s">
        <v>110</v>
      </c>
      <c r="D10" s="7" t="s">
        <v>10</v>
      </c>
      <c r="E10" s="7" t="s">
        <v>11</v>
      </c>
      <c r="F10" s="7" t="s">
        <v>12</v>
      </c>
      <c r="G10" s="7">
        <v>70</v>
      </c>
      <c r="H10" s="7">
        <v>79</v>
      </c>
      <c r="I10" s="7">
        <v>127</v>
      </c>
      <c r="J10" s="7">
        <v>96</v>
      </c>
      <c r="K10" s="7">
        <v>372</v>
      </c>
      <c r="L10" s="12">
        <v>64</v>
      </c>
      <c r="M10" s="12">
        <v>70</v>
      </c>
      <c r="N10" s="6">
        <v>81</v>
      </c>
      <c r="O10" s="6">
        <f t="shared" si="0"/>
        <v>71.25</v>
      </c>
      <c r="P10" s="6">
        <f t="shared" si="1"/>
        <v>72.825000000000003</v>
      </c>
      <c r="Q10" s="39"/>
      <c r="R10" s="6"/>
    </row>
    <row r="11" spans="1:18" ht="15" customHeight="1" x14ac:dyDescent="0.25">
      <c r="B11" s="56" t="s">
        <v>99</v>
      </c>
      <c r="C11" s="7" t="s">
        <v>100</v>
      </c>
      <c r="D11" s="7" t="s">
        <v>10</v>
      </c>
      <c r="E11" s="7" t="s">
        <v>11</v>
      </c>
      <c r="F11" s="7" t="s">
        <v>12</v>
      </c>
      <c r="G11" s="7">
        <v>71</v>
      </c>
      <c r="H11" s="7">
        <v>86</v>
      </c>
      <c r="I11" s="7">
        <v>114</v>
      </c>
      <c r="J11" s="7">
        <v>99</v>
      </c>
      <c r="K11" s="7">
        <v>370</v>
      </c>
      <c r="L11" s="12">
        <v>57</v>
      </c>
      <c r="M11" s="12">
        <v>72</v>
      </c>
      <c r="N11" s="6">
        <v>83.6</v>
      </c>
      <c r="O11" s="6">
        <f t="shared" si="0"/>
        <v>71.150000000000006</v>
      </c>
      <c r="P11" s="6">
        <f t="shared" si="1"/>
        <v>72.575000000000003</v>
      </c>
      <c r="Q11" s="39"/>
      <c r="R11" s="6"/>
    </row>
    <row r="12" spans="1:18" ht="15" customHeight="1" x14ac:dyDescent="0.25">
      <c r="B12" s="56" t="s">
        <v>76</v>
      </c>
      <c r="C12" s="7" t="s">
        <v>77</v>
      </c>
      <c r="D12" s="7" t="s">
        <v>10</v>
      </c>
      <c r="E12" s="7" t="s">
        <v>11</v>
      </c>
      <c r="F12" s="7" t="s">
        <v>12</v>
      </c>
      <c r="G12" s="7">
        <v>62</v>
      </c>
      <c r="H12" s="7">
        <v>80</v>
      </c>
      <c r="I12" s="7">
        <v>126</v>
      </c>
      <c r="J12" s="7">
        <v>96</v>
      </c>
      <c r="K12" s="7">
        <v>364</v>
      </c>
      <c r="L12" s="12">
        <v>73</v>
      </c>
      <c r="M12" s="12">
        <v>66</v>
      </c>
      <c r="N12" s="6">
        <v>82.4</v>
      </c>
      <c r="O12" s="6">
        <f t="shared" si="0"/>
        <v>71.849999999999994</v>
      </c>
      <c r="P12" s="6">
        <f t="shared" si="1"/>
        <v>72.324999999999989</v>
      </c>
      <c r="Q12" s="39"/>
      <c r="R12" s="6"/>
    </row>
    <row r="13" spans="1:18" ht="15" customHeight="1" x14ac:dyDescent="0.25">
      <c r="B13" s="56" t="s">
        <v>103</v>
      </c>
      <c r="C13" s="7" t="s">
        <v>104</v>
      </c>
      <c r="D13" s="7" t="s">
        <v>10</v>
      </c>
      <c r="E13" s="7" t="s">
        <v>11</v>
      </c>
      <c r="F13" s="7" t="s">
        <v>12</v>
      </c>
      <c r="G13" s="7">
        <v>75</v>
      </c>
      <c r="H13" s="7">
        <v>80</v>
      </c>
      <c r="I13" s="7">
        <v>122</v>
      </c>
      <c r="J13" s="7">
        <v>94</v>
      </c>
      <c r="K13" s="7">
        <v>371</v>
      </c>
      <c r="L13" s="12">
        <v>54</v>
      </c>
      <c r="M13" s="12">
        <v>73</v>
      </c>
      <c r="N13" s="6">
        <v>79.599999999999994</v>
      </c>
      <c r="O13" s="6">
        <f t="shared" si="0"/>
        <v>69.900000000000006</v>
      </c>
      <c r="P13" s="6">
        <f t="shared" si="1"/>
        <v>72.050000000000011</v>
      </c>
      <c r="Q13" s="39"/>
      <c r="R13" s="6"/>
    </row>
    <row r="14" spans="1:18" ht="15" customHeight="1" x14ac:dyDescent="0.25">
      <c r="B14" s="56" t="s">
        <v>85</v>
      </c>
      <c r="C14" s="7" t="s">
        <v>86</v>
      </c>
      <c r="D14" s="7" t="s">
        <v>13</v>
      </c>
      <c r="E14" s="7" t="s">
        <v>11</v>
      </c>
      <c r="F14" s="7" t="s">
        <v>12</v>
      </c>
      <c r="G14" s="7">
        <v>72</v>
      </c>
      <c r="H14" s="7">
        <v>83</v>
      </c>
      <c r="I14" s="7">
        <v>116</v>
      </c>
      <c r="J14" s="7">
        <v>94</v>
      </c>
      <c r="K14" s="7">
        <v>365</v>
      </c>
      <c r="L14" s="12">
        <v>73</v>
      </c>
      <c r="M14" s="12">
        <v>62</v>
      </c>
      <c r="N14" s="6">
        <v>84</v>
      </c>
      <c r="O14" s="6">
        <f t="shared" si="0"/>
        <v>70.25</v>
      </c>
      <c r="P14" s="6">
        <f t="shared" si="1"/>
        <v>71.625</v>
      </c>
      <c r="Q14" s="39"/>
      <c r="R14" s="6"/>
    </row>
    <row r="15" spans="1:18" ht="15" customHeight="1" x14ac:dyDescent="0.25">
      <c r="B15" s="56" t="s">
        <v>58</v>
      </c>
      <c r="C15" s="7" t="s">
        <v>59</v>
      </c>
      <c r="D15" s="7" t="s">
        <v>10</v>
      </c>
      <c r="E15" s="7" t="s">
        <v>11</v>
      </c>
      <c r="F15" s="7" t="s">
        <v>12</v>
      </c>
      <c r="G15" s="7">
        <v>68</v>
      </c>
      <c r="H15" s="7">
        <v>78</v>
      </c>
      <c r="I15" s="7">
        <v>128</v>
      </c>
      <c r="J15" s="7">
        <v>84</v>
      </c>
      <c r="K15" s="7">
        <v>358</v>
      </c>
      <c r="L15" s="12">
        <v>47</v>
      </c>
      <c r="M15" s="12">
        <v>80</v>
      </c>
      <c r="N15" s="6">
        <v>77</v>
      </c>
      <c r="O15" s="6">
        <f t="shared" si="0"/>
        <v>71</v>
      </c>
      <c r="P15" s="6">
        <f t="shared" si="1"/>
        <v>71.3</v>
      </c>
      <c r="Q15" s="39"/>
      <c r="R15" s="6"/>
    </row>
    <row r="16" spans="1:18" ht="15" customHeight="1" x14ac:dyDescent="0.25">
      <c r="B16" s="56" t="s">
        <v>30</v>
      </c>
      <c r="C16" s="7" t="s">
        <v>31</v>
      </c>
      <c r="D16" s="7" t="s">
        <v>10</v>
      </c>
      <c r="E16" s="7" t="s">
        <v>11</v>
      </c>
      <c r="F16" s="7" t="s">
        <v>12</v>
      </c>
      <c r="G16" s="7">
        <v>62</v>
      </c>
      <c r="H16" s="7">
        <v>80</v>
      </c>
      <c r="I16" s="7">
        <v>129</v>
      </c>
      <c r="J16" s="7">
        <v>83</v>
      </c>
      <c r="K16" s="7">
        <v>354</v>
      </c>
      <c r="L16" s="12">
        <v>68</v>
      </c>
      <c r="M16" s="12">
        <v>67</v>
      </c>
      <c r="N16" s="6">
        <v>85.2</v>
      </c>
      <c r="O16" s="6">
        <f t="shared" si="0"/>
        <v>71.8</v>
      </c>
      <c r="P16" s="6">
        <f t="shared" si="1"/>
        <v>71.3</v>
      </c>
      <c r="Q16" s="39"/>
      <c r="R16" s="6"/>
    </row>
    <row r="17" spans="2:18" ht="15" customHeight="1" x14ac:dyDescent="0.25">
      <c r="B17" s="56" t="s">
        <v>91</v>
      </c>
      <c r="C17" s="7" t="s">
        <v>92</v>
      </c>
      <c r="D17" s="7" t="s">
        <v>10</v>
      </c>
      <c r="E17" s="7" t="s">
        <v>11</v>
      </c>
      <c r="F17" s="7" t="s">
        <v>12</v>
      </c>
      <c r="G17" s="7">
        <v>65</v>
      </c>
      <c r="H17" s="7">
        <v>83</v>
      </c>
      <c r="I17" s="7">
        <v>126</v>
      </c>
      <c r="J17" s="7">
        <v>93</v>
      </c>
      <c r="K17" s="7">
        <v>367</v>
      </c>
      <c r="L17" s="12">
        <v>58</v>
      </c>
      <c r="M17" s="12">
        <v>69</v>
      </c>
      <c r="N17" s="6">
        <v>79.8</v>
      </c>
      <c r="O17" s="6">
        <f t="shared" si="0"/>
        <v>68.95</v>
      </c>
      <c r="P17" s="6">
        <f t="shared" si="1"/>
        <v>71.175000000000011</v>
      </c>
      <c r="Q17" s="39"/>
      <c r="R17" s="6"/>
    </row>
    <row r="18" spans="2:18" ht="15" customHeight="1" x14ac:dyDescent="0.25">
      <c r="B18" s="56" t="s">
        <v>70</v>
      </c>
      <c r="C18" s="7" t="s">
        <v>71</v>
      </c>
      <c r="D18" s="7" t="s">
        <v>10</v>
      </c>
      <c r="E18" s="7" t="s">
        <v>11</v>
      </c>
      <c r="F18" s="7" t="s">
        <v>12</v>
      </c>
      <c r="G18" s="7">
        <v>67</v>
      </c>
      <c r="H18" s="7">
        <v>81</v>
      </c>
      <c r="I18" s="7">
        <v>125</v>
      </c>
      <c r="J18" s="7">
        <v>88</v>
      </c>
      <c r="K18" s="7">
        <v>361</v>
      </c>
      <c r="L18" s="12">
        <v>70</v>
      </c>
      <c r="M18" s="12">
        <v>64</v>
      </c>
      <c r="N18" s="6">
        <v>82.2</v>
      </c>
      <c r="O18" s="6">
        <f t="shared" si="0"/>
        <v>70.05</v>
      </c>
      <c r="P18" s="6">
        <f t="shared" si="1"/>
        <v>71.125</v>
      </c>
      <c r="Q18" s="39"/>
      <c r="R18" s="6"/>
    </row>
    <row r="19" spans="2:18" ht="15" customHeight="1" x14ac:dyDescent="0.25">
      <c r="B19" s="56" t="s">
        <v>42</v>
      </c>
      <c r="C19" s="7" t="s">
        <v>43</v>
      </c>
      <c r="D19" s="7" t="s">
        <v>10</v>
      </c>
      <c r="E19" s="7" t="s">
        <v>11</v>
      </c>
      <c r="F19" s="7" t="s">
        <v>12</v>
      </c>
      <c r="G19" s="7">
        <v>69</v>
      </c>
      <c r="H19" s="7">
        <v>76</v>
      </c>
      <c r="I19" s="7">
        <v>125</v>
      </c>
      <c r="J19" s="7">
        <v>86</v>
      </c>
      <c r="K19" s="7">
        <v>356</v>
      </c>
      <c r="L19" s="12">
        <v>60</v>
      </c>
      <c r="M19" s="12">
        <v>71</v>
      </c>
      <c r="N19" s="6">
        <v>82.2</v>
      </c>
      <c r="O19" s="6">
        <f t="shared" si="0"/>
        <v>71.05</v>
      </c>
      <c r="P19" s="6">
        <f t="shared" si="1"/>
        <v>71.125</v>
      </c>
      <c r="Q19" s="39"/>
      <c r="R19" s="6"/>
    </row>
    <row r="20" spans="2:18" ht="15" customHeight="1" x14ac:dyDescent="0.25">
      <c r="B20" s="55" t="s">
        <v>113</v>
      </c>
      <c r="C20" s="5" t="s">
        <v>114</v>
      </c>
      <c r="D20" s="5" t="s">
        <v>10</v>
      </c>
      <c r="E20" s="5" t="s">
        <v>11</v>
      </c>
      <c r="F20" s="5" t="s">
        <v>12</v>
      </c>
      <c r="G20" s="5">
        <v>72</v>
      </c>
      <c r="H20" s="5">
        <v>80</v>
      </c>
      <c r="I20" s="5">
        <v>126</v>
      </c>
      <c r="J20" s="5">
        <v>101</v>
      </c>
      <c r="K20" s="5">
        <v>379</v>
      </c>
      <c r="L20" s="12">
        <v>53</v>
      </c>
      <c r="M20" s="12">
        <v>65</v>
      </c>
      <c r="N20" s="12">
        <v>81.599999999999994</v>
      </c>
      <c r="O20" s="6">
        <f t="shared" si="0"/>
        <v>66.150000000000006</v>
      </c>
      <c r="P20" s="6">
        <f t="shared" si="1"/>
        <v>70.974999999999994</v>
      </c>
      <c r="Q20" s="39"/>
      <c r="R20" s="12"/>
    </row>
    <row r="21" spans="2:18" ht="15" customHeight="1" x14ac:dyDescent="0.25">
      <c r="B21" s="56" t="s">
        <v>105</v>
      </c>
      <c r="C21" s="7" t="s">
        <v>106</v>
      </c>
      <c r="D21" s="7" t="s">
        <v>10</v>
      </c>
      <c r="E21" s="7" t="s">
        <v>11</v>
      </c>
      <c r="F21" s="7" t="s">
        <v>12</v>
      </c>
      <c r="G21" s="7">
        <v>66</v>
      </c>
      <c r="H21" s="7">
        <v>81</v>
      </c>
      <c r="I21" s="7">
        <v>123</v>
      </c>
      <c r="J21" s="7">
        <v>101</v>
      </c>
      <c r="K21" s="7">
        <v>371</v>
      </c>
      <c r="L21" s="12">
        <v>54</v>
      </c>
      <c r="M21" s="12">
        <v>67</v>
      </c>
      <c r="N21" s="6">
        <v>81.8</v>
      </c>
      <c r="O21" s="6">
        <f t="shared" si="0"/>
        <v>67.45</v>
      </c>
      <c r="P21" s="6">
        <f t="shared" si="1"/>
        <v>70.825000000000003</v>
      </c>
      <c r="Q21" s="39"/>
      <c r="R21" s="6"/>
    </row>
    <row r="22" spans="2:18" ht="15" customHeight="1" x14ac:dyDescent="0.25">
      <c r="B22" s="56" t="s">
        <v>96</v>
      </c>
      <c r="C22" s="7" t="s">
        <v>97</v>
      </c>
      <c r="D22" s="7" t="s">
        <v>10</v>
      </c>
      <c r="E22" s="7" t="s">
        <v>11</v>
      </c>
      <c r="F22" s="7" t="s">
        <v>12</v>
      </c>
      <c r="G22" s="7">
        <v>68</v>
      </c>
      <c r="H22" s="7">
        <v>77</v>
      </c>
      <c r="I22" s="7">
        <v>128</v>
      </c>
      <c r="J22" s="7">
        <v>97</v>
      </c>
      <c r="K22" s="7">
        <v>370</v>
      </c>
      <c r="L22" s="12">
        <v>45</v>
      </c>
      <c r="M22" s="12">
        <v>71</v>
      </c>
      <c r="N22" s="6">
        <v>78.8</v>
      </c>
      <c r="O22" s="6">
        <f t="shared" si="0"/>
        <v>66.45</v>
      </c>
      <c r="P22" s="6">
        <f t="shared" si="1"/>
        <v>70.224999999999994</v>
      </c>
      <c r="Q22" s="39"/>
      <c r="R22" s="6"/>
    </row>
    <row r="23" spans="2:18" ht="15" customHeight="1" x14ac:dyDescent="0.25">
      <c r="B23" s="56" t="s">
        <v>16</v>
      </c>
      <c r="C23" s="7" t="s">
        <v>98</v>
      </c>
      <c r="D23" s="7" t="s">
        <v>10</v>
      </c>
      <c r="E23" s="7" t="s">
        <v>11</v>
      </c>
      <c r="F23" s="7" t="s">
        <v>12</v>
      </c>
      <c r="G23" s="7">
        <v>69</v>
      </c>
      <c r="H23" s="7">
        <v>77</v>
      </c>
      <c r="I23" s="7">
        <v>127</v>
      </c>
      <c r="J23" s="7">
        <v>97</v>
      </c>
      <c r="K23" s="7">
        <v>370</v>
      </c>
      <c r="L23" s="12">
        <v>65</v>
      </c>
      <c r="M23" s="12">
        <v>59</v>
      </c>
      <c r="N23" s="6">
        <v>82</v>
      </c>
      <c r="O23" s="6">
        <f t="shared" si="0"/>
        <v>66.25</v>
      </c>
      <c r="P23" s="6">
        <f t="shared" si="1"/>
        <v>70.125</v>
      </c>
      <c r="Q23" s="39"/>
      <c r="R23" s="6"/>
    </row>
    <row r="24" spans="2:18" ht="15" customHeight="1" x14ac:dyDescent="0.25">
      <c r="B24" s="56" t="s">
        <v>81</v>
      </c>
      <c r="C24" s="7" t="s">
        <v>82</v>
      </c>
      <c r="D24" s="7" t="s">
        <v>10</v>
      </c>
      <c r="E24" s="7" t="s">
        <v>11</v>
      </c>
      <c r="F24" s="7" t="s">
        <v>12</v>
      </c>
      <c r="G24" s="7">
        <v>66</v>
      </c>
      <c r="H24" s="7">
        <v>77</v>
      </c>
      <c r="I24" s="7">
        <v>126</v>
      </c>
      <c r="J24" s="7">
        <v>96</v>
      </c>
      <c r="K24" s="7">
        <v>365</v>
      </c>
      <c r="L24" s="12">
        <v>43</v>
      </c>
      <c r="M24" s="12">
        <v>70</v>
      </c>
      <c r="N24" s="6">
        <v>83.2</v>
      </c>
      <c r="O24" s="6">
        <f t="shared" si="0"/>
        <v>66.55</v>
      </c>
      <c r="P24" s="6">
        <f t="shared" si="1"/>
        <v>69.775000000000006</v>
      </c>
      <c r="Q24" s="39"/>
      <c r="R24" s="6"/>
    </row>
    <row r="25" spans="2:18" ht="15" customHeight="1" x14ac:dyDescent="0.25">
      <c r="B25" s="56" t="s">
        <v>35</v>
      </c>
      <c r="C25" s="7" t="s">
        <v>36</v>
      </c>
      <c r="D25" s="7" t="s">
        <v>10</v>
      </c>
      <c r="E25" s="7" t="s">
        <v>11</v>
      </c>
      <c r="F25" s="7" t="s">
        <v>12</v>
      </c>
      <c r="G25" s="7">
        <v>80</v>
      </c>
      <c r="H25" s="7">
        <v>83</v>
      </c>
      <c r="I25" s="7">
        <v>116</v>
      </c>
      <c r="J25" s="7">
        <v>75</v>
      </c>
      <c r="K25" s="7">
        <v>354</v>
      </c>
      <c r="L25" s="12">
        <v>62</v>
      </c>
      <c r="M25" s="12">
        <v>66</v>
      </c>
      <c r="N25" s="6">
        <v>81</v>
      </c>
      <c r="O25" s="6">
        <f t="shared" si="0"/>
        <v>68.75</v>
      </c>
      <c r="P25" s="6">
        <f t="shared" si="1"/>
        <v>69.775000000000006</v>
      </c>
      <c r="Q25" s="39"/>
      <c r="R25" s="6"/>
    </row>
    <row r="26" spans="2:18" ht="15" customHeight="1" x14ac:dyDescent="0.25">
      <c r="B26" s="56" t="s">
        <v>37</v>
      </c>
      <c r="C26" s="7" t="s">
        <v>38</v>
      </c>
      <c r="D26" s="7" t="s">
        <v>10</v>
      </c>
      <c r="E26" s="7" t="s">
        <v>11</v>
      </c>
      <c r="F26" s="7" t="s">
        <v>12</v>
      </c>
      <c r="G26" s="7">
        <v>61</v>
      </c>
      <c r="H26" s="7">
        <v>84</v>
      </c>
      <c r="I26" s="7">
        <v>114</v>
      </c>
      <c r="J26" s="7">
        <v>95</v>
      </c>
      <c r="K26" s="7">
        <v>354</v>
      </c>
      <c r="L26" s="12">
        <v>58</v>
      </c>
      <c r="M26" s="12">
        <v>66</v>
      </c>
      <c r="N26" s="6">
        <v>82.8</v>
      </c>
      <c r="O26" s="6">
        <f t="shared" si="0"/>
        <v>68.2</v>
      </c>
      <c r="P26" s="6">
        <f t="shared" si="1"/>
        <v>69.5</v>
      </c>
      <c r="Q26" s="39"/>
      <c r="R26" s="6"/>
    </row>
    <row r="27" spans="2:18" ht="15" customHeight="1" x14ac:dyDescent="0.25">
      <c r="B27" s="56" t="s">
        <v>48</v>
      </c>
      <c r="C27" s="7" t="s">
        <v>49</v>
      </c>
      <c r="D27" s="7" t="s">
        <v>10</v>
      </c>
      <c r="E27" s="7" t="s">
        <v>11</v>
      </c>
      <c r="F27" s="7" t="s">
        <v>12</v>
      </c>
      <c r="G27" s="7">
        <v>70</v>
      </c>
      <c r="H27" s="7">
        <v>82</v>
      </c>
      <c r="I27" s="7">
        <v>114</v>
      </c>
      <c r="J27" s="7">
        <v>90</v>
      </c>
      <c r="K27" s="7">
        <v>356</v>
      </c>
      <c r="L27" s="12">
        <v>48</v>
      </c>
      <c r="M27" s="12">
        <v>76</v>
      </c>
      <c r="N27" s="6">
        <v>70.8</v>
      </c>
      <c r="O27" s="6">
        <f t="shared" si="0"/>
        <v>67.7</v>
      </c>
      <c r="P27" s="6">
        <f t="shared" si="1"/>
        <v>69.45</v>
      </c>
      <c r="Q27" s="39"/>
      <c r="R27" s="6"/>
    </row>
    <row r="28" spans="2:18" ht="15" customHeight="1" x14ac:dyDescent="0.25">
      <c r="B28" s="56" t="s">
        <v>52</v>
      </c>
      <c r="C28" s="7" t="s">
        <v>53</v>
      </c>
      <c r="D28" s="7" t="s">
        <v>10</v>
      </c>
      <c r="E28" s="7" t="s">
        <v>11</v>
      </c>
      <c r="F28" s="7" t="s">
        <v>12</v>
      </c>
      <c r="G28" s="7">
        <v>72</v>
      </c>
      <c r="H28" s="7">
        <v>80</v>
      </c>
      <c r="I28" s="7">
        <v>117</v>
      </c>
      <c r="J28" s="7">
        <v>88</v>
      </c>
      <c r="K28" s="7">
        <v>357</v>
      </c>
      <c r="L28" s="12">
        <v>59</v>
      </c>
      <c r="M28" s="12">
        <v>64</v>
      </c>
      <c r="N28" s="6">
        <v>80.8</v>
      </c>
      <c r="O28" s="6">
        <f t="shared" si="0"/>
        <v>66.95</v>
      </c>
      <c r="P28" s="6">
        <f t="shared" si="1"/>
        <v>69.175000000000011</v>
      </c>
      <c r="Q28" s="39"/>
      <c r="R28" s="6"/>
    </row>
    <row r="29" spans="2:18" ht="15" customHeight="1" x14ac:dyDescent="0.25">
      <c r="B29" s="56" t="s">
        <v>93</v>
      </c>
      <c r="C29" s="7" t="s">
        <v>94</v>
      </c>
      <c r="D29" s="7" t="s">
        <v>10</v>
      </c>
      <c r="E29" s="7" t="s">
        <v>11</v>
      </c>
      <c r="F29" s="7" t="s">
        <v>12</v>
      </c>
      <c r="G29" s="7">
        <v>78</v>
      </c>
      <c r="H29" s="7">
        <v>80</v>
      </c>
      <c r="I29" s="7">
        <v>129</v>
      </c>
      <c r="J29" s="7">
        <v>82</v>
      </c>
      <c r="K29" s="7">
        <v>369</v>
      </c>
      <c r="L29" s="12">
        <v>61</v>
      </c>
      <c r="M29" s="12">
        <v>58</v>
      </c>
      <c r="N29" s="6">
        <v>80.400000000000006</v>
      </c>
      <c r="O29" s="6">
        <f t="shared" si="0"/>
        <v>64.349999999999994</v>
      </c>
      <c r="P29" s="6">
        <f t="shared" si="1"/>
        <v>69.074999999999989</v>
      </c>
      <c r="Q29" s="39"/>
      <c r="R29" s="6"/>
    </row>
    <row r="30" spans="2:18" ht="15" customHeight="1" x14ac:dyDescent="0.25">
      <c r="B30" s="55" t="s">
        <v>115</v>
      </c>
      <c r="C30" s="5" t="s">
        <v>116</v>
      </c>
      <c r="D30" s="5" t="s">
        <v>10</v>
      </c>
      <c r="E30" s="5" t="s">
        <v>11</v>
      </c>
      <c r="F30" s="5" t="s">
        <v>12</v>
      </c>
      <c r="G30" s="5">
        <v>75</v>
      </c>
      <c r="H30" s="5">
        <v>86</v>
      </c>
      <c r="I30" s="5">
        <v>122</v>
      </c>
      <c r="J30" s="5">
        <v>98</v>
      </c>
      <c r="K30" s="5">
        <v>381</v>
      </c>
      <c r="L30" s="12">
        <v>40</v>
      </c>
      <c r="M30" s="12">
        <v>63</v>
      </c>
      <c r="N30" s="6">
        <v>79.400000000000006</v>
      </c>
      <c r="O30" s="6">
        <f t="shared" si="0"/>
        <v>61.35</v>
      </c>
      <c r="P30" s="6">
        <f t="shared" si="1"/>
        <v>68.775000000000006</v>
      </c>
      <c r="Q30" s="39"/>
      <c r="R30" s="6"/>
    </row>
    <row r="31" spans="2:18" ht="15" customHeight="1" x14ac:dyDescent="0.25">
      <c r="B31" s="56" t="s">
        <v>73</v>
      </c>
      <c r="C31" s="7" t="s">
        <v>74</v>
      </c>
      <c r="D31" s="7" t="s">
        <v>10</v>
      </c>
      <c r="E31" s="7" t="s">
        <v>11</v>
      </c>
      <c r="F31" s="7" t="s">
        <v>12</v>
      </c>
      <c r="G31" s="7">
        <v>71</v>
      </c>
      <c r="H31" s="7">
        <v>76</v>
      </c>
      <c r="I31" s="7">
        <v>115</v>
      </c>
      <c r="J31" s="7">
        <v>101</v>
      </c>
      <c r="K31" s="7">
        <v>363</v>
      </c>
      <c r="L31" s="12">
        <v>50</v>
      </c>
      <c r="M31" s="12">
        <v>65</v>
      </c>
      <c r="N31" s="6">
        <v>79.599999999999994</v>
      </c>
      <c r="O31" s="6">
        <f t="shared" si="0"/>
        <v>64.900000000000006</v>
      </c>
      <c r="P31" s="6">
        <f t="shared" si="1"/>
        <v>68.75</v>
      </c>
      <c r="Q31" s="39"/>
      <c r="R31" s="6"/>
    </row>
    <row r="32" spans="2:18" ht="15" customHeight="1" x14ac:dyDescent="0.25">
      <c r="B32" s="56" t="s">
        <v>79</v>
      </c>
      <c r="C32" s="7" t="s">
        <v>80</v>
      </c>
      <c r="D32" s="7" t="s">
        <v>10</v>
      </c>
      <c r="E32" s="7" t="s">
        <v>11</v>
      </c>
      <c r="F32" s="7" t="s">
        <v>12</v>
      </c>
      <c r="G32" s="7">
        <v>66</v>
      </c>
      <c r="H32" s="7">
        <v>84</v>
      </c>
      <c r="I32" s="7">
        <v>119</v>
      </c>
      <c r="J32" s="7">
        <v>95</v>
      </c>
      <c r="K32" s="7">
        <v>364</v>
      </c>
      <c r="L32" s="12">
        <v>56</v>
      </c>
      <c r="M32" s="12">
        <v>61</v>
      </c>
      <c r="N32" s="6">
        <v>80.599999999999994</v>
      </c>
      <c r="O32" s="6">
        <f t="shared" si="0"/>
        <v>64.650000000000006</v>
      </c>
      <c r="P32" s="6">
        <f t="shared" si="1"/>
        <v>68.724999999999994</v>
      </c>
      <c r="Q32" s="39"/>
      <c r="R32" s="6"/>
    </row>
    <row r="33" spans="2:18" ht="15" customHeight="1" x14ac:dyDescent="0.25">
      <c r="B33" s="56" t="s">
        <v>28</v>
      </c>
      <c r="C33" s="7" t="s">
        <v>29</v>
      </c>
      <c r="D33" s="7" t="s">
        <v>10</v>
      </c>
      <c r="E33" s="7" t="s">
        <v>11</v>
      </c>
      <c r="F33" s="6"/>
      <c r="G33" s="7">
        <v>69</v>
      </c>
      <c r="H33" s="7">
        <v>81</v>
      </c>
      <c r="I33" s="7">
        <v>133</v>
      </c>
      <c r="J33" s="7">
        <v>68</v>
      </c>
      <c r="K33" s="7">
        <v>351</v>
      </c>
      <c r="L33" s="12">
        <v>66</v>
      </c>
      <c r="M33" s="12">
        <v>58</v>
      </c>
      <c r="N33" s="6">
        <v>85.6</v>
      </c>
      <c r="O33" s="6">
        <f t="shared" si="0"/>
        <v>66.900000000000006</v>
      </c>
      <c r="P33" s="6">
        <f t="shared" si="1"/>
        <v>68.550000000000011</v>
      </c>
      <c r="Q33" s="39"/>
      <c r="R33" s="38" t="s">
        <v>403</v>
      </c>
    </row>
    <row r="34" spans="2:18" ht="15" customHeight="1" x14ac:dyDescent="0.25">
      <c r="B34" s="56" t="s">
        <v>111</v>
      </c>
      <c r="C34" s="7" t="s">
        <v>112</v>
      </c>
      <c r="D34" s="7" t="s">
        <v>10</v>
      </c>
      <c r="E34" s="7" t="s">
        <v>11</v>
      </c>
      <c r="F34" s="6"/>
      <c r="G34" s="7">
        <v>74</v>
      </c>
      <c r="H34" s="7">
        <v>79</v>
      </c>
      <c r="I34" s="7">
        <v>128</v>
      </c>
      <c r="J34" s="7">
        <v>97</v>
      </c>
      <c r="K34" s="7">
        <v>378</v>
      </c>
      <c r="L34" s="12">
        <v>63</v>
      </c>
      <c r="M34" s="12">
        <v>48</v>
      </c>
      <c r="N34" s="6">
        <v>83.4</v>
      </c>
      <c r="O34" s="6">
        <f t="shared" si="0"/>
        <v>60.6</v>
      </c>
      <c r="P34" s="6">
        <f t="shared" si="1"/>
        <v>68.099999999999994</v>
      </c>
      <c r="Q34" s="39"/>
      <c r="R34" s="7" t="s">
        <v>12</v>
      </c>
    </row>
    <row r="35" spans="2:18" ht="15" customHeight="1" x14ac:dyDescent="0.25">
      <c r="B35" s="56" t="s">
        <v>88</v>
      </c>
      <c r="C35" s="7" t="s">
        <v>89</v>
      </c>
      <c r="D35" s="7" t="s">
        <v>10</v>
      </c>
      <c r="E35" s="7" t="s">
        <v>11</v>
      </c>
      <c r="F35" s="6"/>
      <c r="G35" s="7">
        <v>69</v>
      </c>
      <c r="H35" s="7">
        <v>79</v>
      </c>
      <c r="I35" s="7">
        <v>119</v>
      </c>
      <c r="J35" s="7">
        <v>99</v>
      </c>
      <c r="K35" s="7">
        <v>366</v>
      </c>
      <c r="L35" s="12">
        <v>54</v>
      </c>
      <c r="M35" s="12">
        <v>61</v>
      </c>
      <c r="N35" s="6">
        <v>75.400000000000006</v>
      </c>
      <c r="O35" s="6">
        <f t="shared" si="0"/>
        <v>62.85</v>
      </c>
      <c r="P35" s="6">
        <f t="shared" si="1"/>
        <v>68.025000000000006</v>
      </c>
      <c r="Q35" s="39"/>
      <c r="R35" s="7" t="s">
        <v>12</v>
      </c>
    </row>
    <row r="36" spans="2:18" ht="15" customHeight="1" x14ac:dyDescent="0.25">
      <c r="B36" s="56" t="s">
        <v>50</v>
      </c>
      <c r="C36" s="7" t="s">
        <v>51</v>
      </c>
      <c r="D36" s="7" t="s">
        <v>10</v>
      </c>
      <c r="E36" s="7" t="s">
        <v>11</v>
      </c>
      <c r="F36" s="6"/>
      <c r="G36" s="7">
        <v>71</v>
      </c>
      <c r="H36" s="7">
        <v>78</v>
      </c>
      <c r="I36" s="7">
        <v>124</v>
      </c>
      <c r="J36" s="7">
        <v>84</v>
      </c>
      <c r="K36" s="7">
        <v>357</v>
      </c>
      <c r="L36" s="12">
        <v>49</v>
      </c>
      <c r="M36" s="12">
        <v>63</v>
      </c>
      <c r="N36" s="6">
        <v>79.599999999999994</v>
      </c>
      <c r="O36" s="6">
        <f t="shared" si="0"/>
        <v>63.65</v>
      </c>
      <c r="P36" s="6">
        <f t="shared" si="1"/>
        <v>67.525000000000006</v>
      </c>
      <c r="Q36" s="39"/>
      <c r="R36" s="7" t="s">
        <v>12</v>
      </c>
    </row>
    <row r="37" spans="2:18" ht="15" customHeight="1" x14ac:dyDescent="0.25">
      <c r="B37" s="56" t="s">
        <v>25</v>
      </c>
      <c r="C37" s="7" t="s">
        <v>26</v>
      </c>
      <c r="D37" s="7" t="s">
        <v>10</v>
      </c>
      <c r="E37" s="7" t="s">
        <v>11</v>
      </c>
      <c r="F37" s="6"/>
      <c r="G37" s="7">
        <v>67</v>
      </c>
      <c r="H37" s="7">
        <v>80</v>
      </c>
      <c r="I37" s="7">
        <v>100</v>
      </c>
      <c r="J37" s="7">
        <v>101</v>
      </c>
      <c r="K37" s="7">
        <v>348</v>
      </c>
      <c r="L37" s="12">
        <v>50</v>
      </c>
      <c r="M37" s="12">
        <v>64</v>
      </c>
      <c r="N37" s="6">
        <v>83.2</v>
      </c>
      <c r="O37" s="6">
        <f t="shared" ref="O37:O60" si="2">SUM(L37*0.25+M37*0.5+N37*0.25)</f>
        <v>65.3</v>
      </c>
      <c r="P37" s="6">
        <f t="shared" ref="P37:P60" si="3">SUM(K37/5*0.5+O37*0.5)</f>
        <v>67.449999999999989</v>
      </c>
      <c r="Q37" s="39"/>
      <c r="R37" s="38" t="s">
        <v>402</v>
      </c>
    </row>
    <row r="38" spans="2:18" ht="15" customHeight="1" x14ac:dyDescent="0.25">
      <c r="B38" s="56" t="s">
        <v>44</v>
      </c>
      <c r="C38" s="7" t="s">
        <v>45</v>
      </c>
      <c r="D38" s="7" t="s">
        <v>10</v>
      </c>
      <c r="E38" s="7" t="s">
        <v>11</v>
      </c>
      <c r="F38" s="6"/>
      <c r="G38" s="7">
        <v>69</v>
      </c>
      <c r="H38" s="7">
        <v>77</v>
      </c>
      <c r="I38" s="7">
        <v>126</v>
      </c>
      <c r="J38" s="7">
        <v>84</v>
      </c>
      <c r="K38" s="7">
        <v>356</v>
      </c>
      <c r="L38" s="12">
        <v>47</v>
      </c>
      <c r="M38" s="12">
        <v>60</v>
      </c>
      <c r="N38" s="6">
        <v>80.8</v>
      </c>
      <c r="O38" s="6">
        <f t="shared" si="2"/>
        <v>61.95</v>
      </c>
      <c r="P38" s="6">
        <f t="shared" si="3"/>
        <v>66.575000000000003</v>
      </c>
      <c r="Q38" s="39"/>
      <c r="R38" s="7" t="s">
        <v>12</v>
      </c>
    </row>
    <row r="39" spans="2:18" ht="15" customHeight="1" x14ac:dyDescent="0.25">
      <c r="B39" s="56" t="s">
        <v>20</v>
      </c>
      <c r="C39" s="7" t="s">
        <v>21</v>
      </c>
      <c r="D39" s="7" t="s">
        <v>10</v>
      </c>
      <c r="E39" s="7" t="s">
        <v>11</v>
      </c>
      <c r="F39" s="6"/>
      <c r="G39" s="7">
        <v>67</v>
      </c>
      <c r="H39" s="7">
        <v>78</v>
      </c>
      <c r="I39" s="7">
        <v>109</v>
      </c>
      <c r="J39" s="7">
        <v>78</v>
      </c>
      <c r="K39" s="7">
        <v>332</v>
      </c>
      <c r="L39" s="12">
        <v>67</v>
      </c>
      <c r="M39" s="12">
        <v>58</v>
      </c>
      <c r="N39" s="6">
        <v>83.4</v>
      </c>
      <c r="O39" s="6">
        <f t="shared" si="2"/>
        <v>66.599999999999994</v>
      </c>
      <c r="P39" s="6">
        <f t="shared" si="3"/>
        <v>66.5</v>
      </c>
      <c r="Q39" s="39"/>
      <c r="R39" s="38" t="s">
        <v>404</v>
      </c>
    </row>
    <row r="40" spans="2:18" ht="15" customHeight="1" x14ac:dyDescent="0.25">
      <c r="B40" s="56" t="s">
        <v>83</v>
      </c>
      <c r="C40" s="7" t="s">
        <v>84</v>
      </c>
      <c r="D40" s="7" t="s">
        <v>10</v>
      </c>
      <c r="E40" s="7" t="s">
        <v>11</v>
      </c>
      <c r="F40" s="7" t="s">
        <v>12</v>
      </c>
      <c r="G40" s="7">
        <v>69</v>
      </c>
      <c r="H40" s="7">
        <v>82</v>
      </c>
      <c r="I40" s="7">
        <v>125</v>
      </c>
      <c r="J40" s="7">
        <v>89</v>
      </c>
      <c r="K40" s="7">
        <v>365</v>
      </c>
      <c r="L40" s="12">
        <v>53</v>
      </c>
      <c r="M40" s="12">
        <v>55</v>
      </c>
      <c r="N40" s="6">
        <v>76.2</v>
      </c>
      <c r="O40" s="6">
        <f t="shared" si="2"/>
        <v>59.8</v>
      </c>
      <c r="P40" s="6">
        <f t="shared" si="3"/>
        <v>66.400000000000006</v>
      </c>
      <c r="Q40" s="39"/>
      <c r="R40" s="6"/>
    </row>
    <row r="41" spans="2:18" ht="15" customHeight="1" x14ac:dyDescent="0.25">
      <c r="B41" s="56" t="s">
        <v>60</v>
      </c>
      <c r="C41" s="7" t="s">
        <v>61</v>
      </c>
      <c r="D41" s="7" t="s">
        <v>10</v>
      </c>
      <c r="E41" s="7" t="s">
        <v>11</v>
      </c>
      <c r="F41" s="7" t="s">
        <v>12</v>
      </c>
      <c r="G41" s="7">
        <v>67</v>
      </c>
      <c r="H41" s="7">
        <v>80</v>
      </c>
      <c r="I41" s="7">
        <v>129</v>
      </c>
      <c r="J41" s="7">
        <v>82</v>
      </c>
      <c r="K41" s="7">
        <v>358</v>
      </c>
      <c r="L41" s="12">
        <v>53</v>
      </c>
      <c r="M41" s="12">
        <v>57</v>
      </c>
      <c r="N41" s="6">
        <v>76.599999999999994</v>
      </c>
      <c r="O41" s="6">
        <f t="shared" si="2"/>
        <v>60.9</v>
      </c>
      <c r="P41" s="6">
        <f t="shared" si="3"/>
        <v>66.25</v>
      </c>
      <c r="Q41" s="39"/>
      <c r="R41" s="6"/>
    </row>
    <row r="42" spans="2:18" ht="15" customHeight="1" x14ac:dyDescent="0.25">
      <c r="B42" s="56" t="s">
        <v>65</v>
      </c>
      <c r="C42" s="7" t="s">
        <v>66</v>
      </c>
      <c r="D42" s="7" t="s">
        <v>10</v>
      </c>
      <c r="E42" s="7" t="s">
        <v>11</v>
      </c>
      <c r="F42" s="7" t="s">
        <v>12</v>
      </c>
      <c r="G42" s="7">
        <v>64</v>
      </c>
      <c r="H42" s="7">
        <v>82</v>
      </c>
      <c r="I42" s="7">
        <v>124</v>
      </c>
      <c r="J42" s="7">
        <v>89</v>
      </c>
      <c r="K42" s="7">
        <v>359</v>
      </c>
      <c r="L42" s="12">
        <v>70</v>
      </c>
      <c r="M42" s="12">
        <v>44</v>
      </c>
      <c r="N42" s="6">
        <v>83</v>
      </c>
      <c r="O42" s="6">
        <f t="shared" si="2"/>
        <v>60.25</v>
      </c>
      <c r="P42" s="6">
        <f t="shared" si="3"/>
        <v>66.025000000000006</v>
      </c>
      <c r="Q42" s="39"/>
      <c r="R42" s="6"/>
    </row>
    <row r="43" spans="2:18" ht="15" customHeight="1" x14ac:dyDescent="0.25">
      <c r="B43" s="56" t="s">
        <v>46</v>
      </c>
      <c r="C43" s="7" t="s">
        <v>47</v>
      </c>
      <c r="D43" s="7" t="s">
        <v>10</v>
      </c>
      <c r="E43" s="7" t="s">
        <v>11</v>
      </c>
      <c r="F43" s="7" t="s">
        <v>12</v>
      </c>
      <c r="G43" s="7">
        <v>62</v>
      </c>
      <c r="H43" s="7">
        <v>79</v>
      </c>
      <c r="I43" s="7">
        <v>119</v>
      </c>
      <c r="J43" s="7">
        <v>96</v>
      </c>
      <c r="K43" s="7">
        <v>356</v>
      </c>
      <c r="L43" s="12">
        <v>51</v>
      </c>
      <c r="M43" s="12">
        <v>57</v>
      </c>
      <c r="N43" s="12">
        <v>75</v>
      </c>
      <c r="O43" s="12">
        <f t="shared" si="2"/>
        <v>60</v>
      </c>
      <c r="P43" s="12">
        <f t="shared" si="3"/>
        <v>65.599999999999994</v>
      </c>
      <c r="Q43" s="39"/>
      <c r="R43" s="12"/>
    </row>
    <row r="44" spans="2:18" ht="9" customHeight="1" x14ac:dyDescent="0.25">
      <c r="B44" s="56"/>
      <c r="C44" s="7"/>
      <c r="D44" s="7"/>
      <c r="E44" s="7"/>
      <c r="F44" s="7"/>
      <c r="G44" s="7"/>
      <c r="H44" s="7"/>
      <c r="I44" s="7"/>
      <c r="J44" s="7"/>
      <c r="K44" s="7"/>
      <c r="L44" s="12"/>
      <c r="M44" s="12"/>
      <c r="N44" s="6"/>
      <c r="O44" s="6"/>
      <c r="P44" s="6"/>
      <c r="Q44" s="6"/>
      <c r="R44" s="6"/>
    </row>
    <row r="45" spans="2:18" ht="15" customHeight="1" x14ac:dyDescent="0.25">
      <c r="B45" s="7" t="s">
        <v>411</v>
      </c>
      <c r="C45" s="7" t="s">
        <v>75</v>
      </c>
      <c r="D45" s="7" t="s">
        <v>10</v>
      </c>
      <c r="E45" s="7" t="s">
        <v>11</v>
      </c>
      <c r="F45" s="7" t="s">
        <v>12</v>
      </c>
      <c r="G45" s="7">
        <v>70</v>
      </c>
      <c r="H45" s="7">
        <v>83</v>
      </c>
      <c r="I45" s="7">
        <v>114</v>
      </c>
      <c r="J45" s="7">
        <v>96</v>
      </c>
      <c r="K45" s="7">
        <v>363</v>
      </c>
      <c r="L45" s="12">
        <v>41</v>
      </c>
      <c r="M45" s="12">
        <v>58</v>
      </c>
      <c r="N45" s="6">
        <v>74.599999999999994</v>
      </c>
      <c r="O45" s="6">
        <f t="shared" si="2"/>
        <v>57.9</v>
      </c>
      <c r="P45" s="6">
        <f t="shared" si="3"/>
        <v>65.25</v>
      </c>
      <c r="Q45" s="41"/>
      <c r="R45" s="6"/>
    </row>
    <row r="46" spans="2:18" ht="15" customHeight="1" x14ac:dyDescent="0.25">
      <c r="B46" s="7" t="s">
        <v>412</v>
      </c>
      <c r="C46" s="7" t="s">
        <v>72</v>
      </c>
      <c r="D46" s="7" t="s">
        <v>10</v>
      </c>
      <c r="E46" s="7" t="s">
        <v>11</v>
      </c>
      <c r="F46" s="7" t="s">
        <v>12</v>
      </c>
      <c r="G46" s="7">
        <v>74</v>
      </c>
      <c r="H46" s="7">
        <v>84</v>
      </c>
      <c r="I46" s="7">
        <v>112</v>
      </c>
      <c r="J46" s="7">
        <v>91</v>
      </c>
      <c r="K46" s="7">
        <v>361</v>
      </c>
      <c r="L46" s="12">
        <v>48</v>
      </c>
      <c r="M46" s="12">
        <v>52</v>
      </c>
      <c r="N46" s="6">
        <v>78.8</v>
      </c>
      <c r="O46" s="6">
        <f t="shared" si="2"/>
        <v>57.7</v>
      </c>
      <c r="P46" s="6">
        <f t="shared" si="3"/>
        <v>64.95</v>
      </c>
      <c r="Q46" s="41"/>
      <c r="R46" s="6"/>
    </row>
    <row r="47" spans="2:18" ht="15" customHeight="1" x14ac:dyDescent="0.25">
      <c r="B47" s="7" t="s">
        <v>413</v>
      </c>
      <c r="C47" s="7" t="s">
        <v>34</v>
      </c>
      <c r="D47" s="7" t="s">
        <v>10</v>
      </c>
      <c r="E47" s="7" t="s">
        <v>11</v>
      </c>
      <c r="F47" s="7" t="s">
        <v>12</v>
      </c>
      <c r="G47" s="7">
        <v>64</v>
      </c>
      <c r="H47" s="7">
        <v>82</v>
      </c>
      <c r="I47" s="7">
        <v>102</v>
      </c>
      <c r="J47" s="7">
        <v>106</v>
      </c>
      <c r="K47" s="7">
        <v>354</v>
      </c>
      <c r="L47" s="12">
        <v>64</v>
      </c>
      <c r="M47" s="12">
        <v>44</v>
      </c>
      <c r="N47" s="6">
        <v>84.2</v>
      </c>
      <c r="O47" s="6">
        <f t="shared" si="2"/>
        <v>59.05</v>
      </c>
      <c r="P47" s="6">
        <f t="shared" si="3"/>
        <v>64.924999999999997</v>
      </c>
      <c r="Q47" s="41"/>
      <c r="R47" s="6"/>
    </row>
    <row r="48" spans="2:18" ht="15" customHeight="1" x14ac:dyDescent="0.25">
      <c r="B48" s="7" t="s">
        <v>414</v>
      </c>
      <c r="C48" s="7" t="s">
        <v>27</v>
      </c>
      <c r="D48" s="7" t="s">
        <v>10</v>
      </c>
      <c r="E48" s="7" t="s">
        <v>11</v>
      </c>
      <c r="G48" s="7">
        <v>69</v>
      </c>
      <c r="H48" s="7">
        <v>81</v>
      </c>
      <c r="I48" s="7">
        <v>122</v>
      </c>
      <c r="J48" s="7">
        <v>76</v>
      </c>
      <c r="K48" s="7">
        <v>348</v>
      </c>
      <c r="L48" s="12">
        <v>47</v>
      </c>
      <c r="M48" s="12">
        <v>56</v>
      </c>
      <c r="N48" s="6">
        <v>80.400000000000006</v>
      </c>
      <c r="O48" s="6">
        <f t="shared" si="2"/>
        <v>59.85</v>
      </c>
      <c r="P48" s="6">
        <f t="shared" si="3"/>
        <v>64.724999999999994</v>
      </c>
      <c r="Q48" s="41"/>
      <c r="R48" s="40" t="s">
        <v>402</v>
      </c>
    </row>
    <row r="49" spans="2:18" ht="15" customHeight="1" x14ac:dyDescent="0.25">
      <c r="B49" s="7" t="s">
        <v>415</v>
      </c>
      <c r="C49" s="7" t="s">
        <v>39</v>
      </c>
      <c r="D49" s="7" t="s">
        <v>10</v>
      </c>
      <c r="E49" s="7" t="s">
        <v>11</v>
      </c>
      <c r="F49" s="7" t="s">
        <v>12</v>
      </c>
      <c r="G49" s="7">
        <v>71</v>
      </c>
      <c r="H49" s="7">
        <v>73</v>
      </c>
      <c r="I49" s="7">
        <v>129</v>
      </c>
      <c r="J49" s="7">
        <v>82</v>
      </c>
      <c r="K49" s="7">
        <v>355</v>
      </c>
      <c r="L49" s="12">
        <v>45</v>
      </c>
      <c r="M49" s="12">
        <v>59</v>
      </c>
      <c r="N49" s="6">
        <v>70.400000000000006</v>
      </c>
      <c r="O49" s="6">
        <f t="shared" si="2"/>
        <v>58.35</v>
      </c>
      <c r="P49" s="6">
        <f t="shared" si="3"/>
        <v>64.674999999999997</v>
      </c>
      <c r="Q49" s="41"/>
      <c r="R49" s="6"/>
    </row>
    <row r="50" spans="2:18" ht="15" customHeight="1" x14ac:dyDescent="0.25">
      <c r="B50" s="7" t="s">
        <v>416</v>
      </c>
      <c r="C50" s="7" t="s">
        <v>64</v>
      </c>
      <c r="D50" s="7" t="s">
        <v>10</v>
      </c>
      <c r="E50" s="7" t="s">
        <v>11</v>
      </c>
      <c r="F50" s="7" t="s">
        <v>12</v>
      </c>
      <c r="G50" s="7">
        <v>68</v>
      </c>
      <c r="H50" s="7">
        <v>75</v>
      </c>
      <c r="I50" s="7">
        <v>125</v>
      </c>
      <c r="J50" s="7">
        <v>91</v>
      </c>
      <c r="K50" s="7">
        <v>359</v>
      </c>
      <c r="L50" s="12">
        <v>61</v>
      </c>
      <c r="M50" s="12">
        <v>43</v>
      </c>
      <c r="N50" s="6">
        <v>80.8</v>
      </c>
      <c r="O50" s="6">
        <f t="shared" si="2"/>
        <v>56.95</v>
      </c>
      <c r="P50" s="6">
        <f t="shared" si="3"/>
        <v>64.375</v>
      </c>
      <c r="Q50" s="41"/>
      <c r="R50" s="6"/>
    </row>
    <row r="51" spans="2:18" ht="15" customHeight="1" x14ac:dyDescent="0.25">
      <c r="B51" s="7" t="s">
        <v>417</v>
      </c>
      <c r="C51" s="7" t="s">
        <v>22</v>
      </c>
      <c r="D51" s="7" t="s">
        <v>10</v>
      </c>
      <c r="E51" s="7" t="s">
        <v>11</v>
      </c>
      <c r="G51" s="7">
        <v>69</v>
      </c>
      <c r="H51" s="7">
        <v>78</v>
      </c>
      <c r="I51" s="7">
        <v>113</v>
      </c>
      <c r="J51" s="7">
        <v>72</v>
      </c>
      <c r="K51" s="7">
        <v>332</v>
      </c>
      <c r="L51" s="12">
        <v>50</v>
      </c>
      <c r="M51" s="12">
        <v>57</v>
      </c>
      <c r="N51" s="6">
        <v>84.4</v>
      </c>
      <c r="O51" s="6">
        <f t="shared" si="2"/>
        <v>62.1</v>
      </c>
      <c r="P51" s="6">
        <f t="shared" si="3"/>
        <v>64.25</v>
      </c>
      <c r="Q51" s="41"/>
      <c r="R51" s="40" t="s">
        <v>404</v>
      </c>
    </row>
    <row r="52" spans="2:18" ht="15" customHeight="1" x14ac:dyDescent="0.25">
      <c r="B52" s="7" t="s">
        <v>418</v>
      </c>
      <c r="C52" s="7" t="s">
        <v>90</v>
      </c>
      <c r="D52" s="7" t="s">
        <v>10</v>
      </c>
      <c r="E52" s="7" t="s">
        <v>11</v>
      </c>
      <c r="F52" s="7" t="s">
        <v>12</v>
      </c>
      <c r="G52" s="7">
        <v>63</v>
      </c>
      <c r="H52" s="7">
        <v>67</v>
      </c>
      <c r="I52" s="7">
        <v>139</v>
      </c>
      <c r="J52" s="7">
        <v>98</v>
      </c>
      <c r="K52" s="7">
        <v>367</v>
      </c>
      <c r="L52" s="12">
        <v>46</v>
      </c>
      <c r="M52" s="12">
        <v>47</v>
      </c>
      <c r="N52" s="6">
        <v>78.400000000000006</v>
      </c>
      <c r="O52" s="6">
        <f t="shared" si="2"/>
        <v>54.6</v>
      </c>
      <c r="P52" s="6">
        <f t="shared" si="3"/>
        <v>64</v>
      </c>
      <c r="Q52" s="41"/>
      <c r="R52" s="6"/>
    </row>
    <row r="53" spans="2:18" ht="15" customHeight="1" x14ac:dyDescent="0.25">
      <c r="B53" s="7" t="s">
        <v>419</v>
      </c>
      <c r="C53" s="7" t="s">
        <v>55</v>
      </c>
      <c r="D53" s="7" t="s">
        <v>10</v>
      </c>
      <c r="E53" s="7" t="s">
        <v>11</v>
      </c>
      <c r="F53" s="7" t="s">
        <v>12</v>
      </c>
      <c r="G53" s="7">
        <v>73</v>
      </c>
      <c r="H53" s="7">
        <v>82</v>
      </c>
      <c r="I53" s="7">
        <v>127</v>
      </c>
      <c r="J53" s="7">
        <v>75</v>
      </c>
      <c r="K53" s="7">
        <v>357</v>
      </c>
      <c r="L53" s="12">
        <v>53</v>
      </c>
      <c r="M53" s="12">
        <v>44</v>
      </c>
      <c r="N53" s="6">
        <v>83</v>
      </c>
      <c r="O53" s="6">
        <f t="shared" si="2"/>
        <v>56</v>
      </c>
      <c r="P53" s="6">
        <f t="shared" si="3"/>
        <v>63.7</v>
      </c>
      <c r="Q53" s="41"/>
      <c r="R53" s="6"/>
    </row>
    <row r="54" spans="2:18" ht="15" customHeight="1" x14ac:dyDescent="0.25">
      <c r="B54" s="7" t="s">
        <v>420</v>
      </c>
      <c r="C54" s="7" t="s">
        <v>78</v>
      </c>
      <c r="D54" s="7" t="s">
        <v>10</v>
      </c>
      <c r="E54" s="7" t="s">
        <v>11</v>
      </c>
      <c r="F54" s="7" t="s">
        <v>12</v>
      </c>
      <c r="G54" s="7">
        <v>67</v>
      </c>
      <c r="H54" s="7">
        <v>83</v>
      </c>
      <c r="I54" s="7">
        <v>121</v>
      </c>
      <c r="J54" s="7">
        <v>93</v>
      </c>
      <c r="K54" s="7">
        <v>364</v>
      </c>
      <c r="L54" s="12">
        <v>35</v>
      </c>
      <c r="M54" s="12">
        <v>52</v>
      </c>
      <c r="N54" s="6">
        <v>77.2</v>
      </c>
      <c r="O54" s="6">
        <f t="shared" si="2"/>
        <v>54.05</v>
      </c>
      <c r="P54" s="6">
        <f t="shared" si="3"/>
        <v>63.424999999999997</v>
      </c>
      <c r="Q54" s="41"/>
      <c r="R54" s="6"/>
    </row>
    <row r="55" spans="2:18" ht="15" customHeight="1" x14ac:dyDescent="0.25">
      <c r="B55" s="7" t="s">
        <v>421</v>
      </c>
      <c r="C55" s="7" t="s">
        <v>54</v>
      </c>
      <c r="D55" s="7" t="s">
        <v>10</v>
      </c>
      <c r="E55" s="7" t="s">
        <v>11</v>
      </c>
      <c r="F55" s="7" t="s">
        <v>12</v>
      </c>
      <c r="G55" s="7">
        <v>71</v>
      </c>
      <c r="H55" s="7">
        <v>81</v>
      </c>
      <c r="I55" s="7">
        <v>117</v>
      </c>
      <c r="J55" s="7">
        <v>88</v>
      </c>
      <c r="K55" s="7">
        <v>357</v>
      </c>
      <c r="L55" s="12">
        <v>55</v>
      </c>
      <c r="M55" s="12">
        <v>43</v>
      </c>
      <c r="N55" s="6">
        <v>76.8</v>
      </c>
      <c r="O55" s="6">
        <f t="shared" si="2"/>
        <v>54.45</v>
      </c>
      <c r="P55" s="6">
        <f t="shared" si="3"/>
        <v>62.925000000000004</v>
      </c>
      <c r="Q55" s="41"/>
      <c r="R55" s="6"/>
    </row>
    <row r="56" spans="2:18" ht="15" customHeight="1" x14ac:dyDescent="0.25">
      <c r="B56" s="7" t="s">
        <v>422</v>
      </c>
      <c r="C56" s="7" t="s">
        <v>95</v>
      </c>
      <c r="D56" s="7" t="s">
        <v>10</v>
      </c>
      <c r="E56" s="7" t="s">
        <v>11</v>
      </c>
      <c r="F56" s="7" t="s">
        <v>12</v>
      </c>
      <c r="G56" s="7">
        <v>70</v>
      </c>
      <c r="H56" s="7">
        <v>85</v>
      </c>
      <c r="I56" s="7">
        <v>119</v>
      </c>
      <c r="J56" s="7">
        <v>95</v>
      </c>
      <c r="K56" s="7">
        <v>369</v>
      </c>
      <c r="L56" s="12">
        <v>25</v>
      </c>
      <c r="M56" s="12">
        <v>51</v>
      </c>
      <c r="N56" s="6">
        <v>81.2</v>
      </c>
      <c r="O56" s="6">
        <f t="shared" si="2"/>
        <v>52.05</v>
      </c>
      <c r="P56" s="6">
        <f t="shared" si="3"/>
        <v>62.924999999999997</v>
      </c>
      <c r="Q56" s="41"/>
      <c r="R56" s="6"/>
    </row>
    <row r="57" spans="2:18" ht="15" customHeight="1" x14ac:dyDescent="0.25">
      <c r="B57" s="7" t="s">
        <v>423</v>
      </c>
      <c r="C57" s="7" t="s">
        <v>87</v>
      </c>
      <c r="D57" s="7" t="s">
        <v>10</v>
      </c>
      <c r="E57" s="7" t="s">
        <v>11</v>
      </c>
      <c r="F57" s="7" t="s">
        <v>12</v>
      </c>
      <c r="G57" s="7">
        <v>61</v>
      </c>
      <c r="H57" s="7">
        <v>76</v>
      </c>
      <c r="I57" s="7">
        <v>118</v>
      </c>
      <c r="J57" s="7">
        <v>111</v>
      </c>
      <c r="K57" s="7">
        <v>366</v>
      </c>
      <c r="L57" s="12">
        <v>44</v>
      </c>
      <c r="M57" s="12">
        <v>40</v>
      </c>
      <c r="N57" s="6">
        <v>81.8</v>
      </c>
      <c r="O57" s="6">
        <f t="shared" si="2"/>
        <v>51.45</v>
      </c>
      <c r="P57" s="6">
        <f t="shared" si="3"/>
        <v>62.325000000000003</v>
      </c>
      <c r="Q57" s="41"/>
      <c r="R57" s="6"/>
    </row>
    <row r="58" spans="2:18" ht="15" customHeight="1" x14ac:dyDescent="0.25">
      <c r="B58" s="7" t="s">
        <v>424</v>
      </c>
      <c r="C58" s="7" t="s">
        <v>24</v>
      </c>
      <c r="D58" s="7" t="s">
        <v>10</v>
      </c>
      <c r="E58" s="7" t="s">
        <v>11</v>
      </c>
      <c r="F58" s="6"/>
      <c r="G58" s="7">
        <v>61</v>
      </c>
      <c r="H58" s="7">
        <v>80</v>
      </c>
      <c r="I58" s="7">
        <v>125</v>
      </c>
      <c r="J58" s="7">
        <v>78</v>
      </c>
      <c r="K58" s="7">
        <v>344</v>
      </c>
      <c r="L58" s="12">
        <v>40</v>
      </c>
      <c r="M58" s="12">
        <v>52</v>
      </c>
      <c r="N58" s="6">
        <v>75.2</v>
      </c>
      <c r="O58" s="6">
        <f t="shared" si="2"/>
        <v>54.8</v>
      </c>
      <c r="P58" s="6">
        <f t="shared" si="3"/>
        <v>61.8</v>
      </c>
      <c r="Q58" s="41"/>
      <c r="R58" s="40" t="s">
        <v>402</v>
      </c>
    </row>
    <row r="59" spans="2:18" ht="15" customHeight="1" x14ac:dyDescent="0.25">
      <c r="B59" s="7" t="s">
        <v>425</v>
      </c>
      <c r="C59" s="7" t="s">
        <v>23</v>
      </c>
      <c r="D59" s="7" t="s">
        <v>10</v>
      </c>
      <c r="E59" s="7" t="s">
        <v>11</v>
      </c>
      <c r="F59" s="6"/>
      <c r="G59" s="7">
        <v>68</v>
      </c>
      <c r="H59" s="7">
        <v>80</v>
      </c>
      <c r="I59" s="7">
        <v>98</v>
      </c>
      <c r="J59" s="7">
        <v>86</v>
      </c>
      <c r="K59" s="7">
        <v>332</v>
      </c>
      <c r="L59" s="12">
        <v>53</v>
      </c>
      <c r="M59" s="12">
        <v>45</v>
      </c>
      <c r="N59" s="6">
        <v>77</v>
      </c>
      <c r="O59" s="6">
        <f t="shared" si="2"/>
        <v>55</v>
      </c>
      <c r="P59" s="6">
        <f t="shared" si="3"/>
        <v>60.7</v>
      </c>
      <c r="Q59" s="41"/>
      <c r="R59" s="40" t="s">
        <v>405</v>
      </c>
    </row>
    <row r="60" spans="2:18" ht="15" customHeight="1" x14ac:dyDescent="0.25">
      <c r="B60" s="7" t="s">
        <v>426</v>
      </c>
      <c r="C60" s="7" t="s">
        <v>67</v>
      </c>
      <c r="D60" s="7" t="s">
        <v>10</v>
      </c>
      <c r="E60" s="7" t="s">
        <v>11</v>
      </c>
      <c r="F60" s="7" t="s">
        <v>12</v>
      </c>
      <c r="G60" s="7">
        <v>67</v>
      </c>
      <c r="H60" s="7">
        <v>79</v>
      </c>
      <c r="I60" s="7">
        <v>128</v>
      </c>
      <c r="J60" s="7">
        <v>86</v>
      </c>
      <c r="K60" s="7">
        <v>360</v>
      </c>
      <c r="L60" s="12">
        <v>45</v>
      </c>
      <c r="M60" s="12">
        <v>35</v>
      </c>
      <c r="N60" s="6">
        <v>71.400000000000006</v>
      </c>
      <c r="O60" s="6">
        <f t="shared" si="2"/>
        <v>46.6</v>
      </c>
      <c r="P60" s="6">
        <f t="shared" si="3"/>
        <v>59.3</v>
      </c>
      <c r="Q60" s="41"/>
      <c r="R60" s="6"/>
    </row>
    <row r="61" spans="2:18" ht="15" customHeight="1" x14ac:dyDescent="0.25">
      <c r="B61" s="57"/>
      <c r="C61" s="8"/>
      <c r="D61" s="8"/>
      <c r="E61" s="8"/>
      <c r="F61" s="8"/>
      <c r="G61" s="8"/>
      <c r="H61" s="8"/>
      <c r="I61" s="8"/>
      <c r="J61" s="8"/>
      <c r="K61" s="8"/>
      <c r="N61" s="34"/>
      <c r="O61" s="6"/>
      <c r="P61" s="6"/>
      <c r="R61" s="35"/>
    </row>
    <row r="62" spans="2:18" ht="15" customHeight="1" x14ac:dyDescent="0.25">
      <c r="B62" s="61" t="s">
        <v>427</v>
      </c>
      <c r="C62" s="28" t="s">
        <v>19</v>
      </c>
      <c r="D62" s="28" t="s">
        <v>10</v>
      </c>
      <c r="E62" s="28" t="s">
        <v>11</v>
      </c>
      <c r="F62" s="28" t="s">
        <v>14</v>
      </c>
      <c r="G62" s="7">
        <v>62</v>
      </c>
      <c r="H62" s="7">
        <v>72</v>
      </c>
      <c r="I62" s="7">
        <v>110</v>
      </c>
      <c r="J62" s="7">
        <v>71</v>
      </c>
      <c r="K62" s="7">
        <v>315</v>
      </c>
      <c r="L62" s="12">
        <v>56</v>
      </c>
      <c r="M62" s="12">
        <v>46</v>
      </c>
      <c r="N62" s="6">
        <v>74.2</v>
      </c>
      <c r="O62" s="6">
        <f>SUM(L62*0.25+M62*0.5+N62*0.25)</f>
        <v>55.55</v>
      </c>
      <c r="P62" s="6">
        <f>SUM(K62/5*0.5+O62*0.5)</f>
        <v>59.274999999999999</v>
      </c>
      <c r="Q62" s="41"/>
      <c r="R62" s="6"/>
    </row>
    <row r="63" spans="2:18" ht="15" customHeight="1" x14ac:dyDescent="0.25">
      <c r="B63" s="61" t="s">
        <v>428</v>
      </c>
      <c r="C63" s="28" t="s">
        <v>18</v>
      </c>
      <c r="D63" s="28" t="s">
        <v>10</v>
      </c>
      <c r="E63" s="28" t="s">
        <v>11</v>
      </c>
      <c r="F63" s="28" t="s">
        <v>14</v>
      </c>
      <c r="G63" s="7">
        <v>68</v>
      </c>
      <c r="H63" s="7">
        <v>66</v>
      </c>
      <c r="I63" s="7">
        <v>107</v>
      </c>
      <c r="J63" s="7">
        <v>72</v>
      </c>
      <c r="K63" s="7">
        <v>313</v>
      </c>
      <c r="L63" s="12">
        <v>44</v>
      </c>
      <c r="M63" s="12">
        <v>44</v>
      </c>
      <c r="N63" s="6">
        <v>72.2</v>
      </c>
      <c r="O63" s="6">
        <f>SUM(L63*0.25+M63*0.5+N63*0.25)</f>
        <v>51.05</v>
      </c>
      <c r="P63" s="6">
        <f>SUM(K63/5*0.5+O63*0.5)</f>
        <v>56.825000000000003</v>
      </c>
      <c r="Q63" s="41"/>
      <c r="R63" s="6"/>
    </row>
    <row r="65" spans="2:18" x14ac:dyDescent="0.25">
      <c r="B65" s="55" t="s">
        <v>429</v>
      </c>
      <c r="C65" s="20" t="s">
        <v>375</v>
      </c>
      <c r="D65" s="41" t="s">
        <v>398</v>
      </c>
      <c r="E65" s="22" t="s">
        <v>11</v>
      </c>
      <c r="F65" s="6"/>
      <c r="G65" s="5">
        <v>88</v>
      </c>
      <c r="H65" s="5">
        <v>82</v>
      </c>
      <c r="I65" s="5">
        <v>109</v>
      </c>
      <c r="J65" s="5">
        <v>112</v>
      </c>
      <c r="K65" s="5">
        <v>391</v>
      </c>
      <c r="L65" s="12">
        <v>56</v>
      </c>
      <c r="M65" s="12">
        <v>63</v>
      </c>
      <c r="N65" s="6">
        <v>84</v>
      </c>
      <c r="O65" s="6">
        <f t="shared" ref="O65:O75" si="4">SUM(L65*0.25+M65*0.5+N65*0.25)</f>
        <v>66.5</v>
      </c>
      <c r="P65" s="6">
        <f t="shared" ref="P65:P75" si="5">SUM(K65/5*0.2+O65*0.8)</f>
        <v>68.84</v>
      </c>
      <c r="Q65" s="41"/>
      <c r="R65" s="40" t="s">
        <v>410</v>
      </c>
    </row>
    <row r="66" spans="2:18" x14ac:dyDescent="0.25">
      <c r="B66" s="62" t="s">
        <v>430</v>
      </c>
      <c r="C66" s="20" t="s">
        <v>377</v>
      </c>
      <c r="D66" s="41" t="s">
        <v>398</v>
      </c>
      <c r="E66" s="22" t="s">
        <v>11</v>
      </c>
      <c r="F66" s="6"/>
      <c r="G66" s="5">
        <v>83</v>
      </c>
      <c r="H66" s="5">
        <v>60</v>
      </c>
      <c r="I66" s="5">
        <v>102</v>
      </c>
      <c r="J66" s="5">
        <v>124</v>
      </c>
      <c r="K66" s="5">
        <v>369</v>
      </c>
      <c r="L66" s="12">
        <v>60</v>
      </c>
      <c r="M66" s="12">
        <v>58</v>
      </c>
      <c r="N66" s="6">
        <v>82.6</v>
      </c>
      <c r="O66" s="6">
        <f t="shared" si="4"/>
        <v>64.650000000000006</v>
      </c>
      <c r="P66" s="6">
        <f t="shared" si="5"/>
        <v>66.48</v>
      </c>
      <c r="Q66" s="41"/>
      <c r="R66" s="40" t="s">
        <v>410</v>
      </c>
    </row>
    <row r="67" spans="2:18" x14ac:dyDescent="0.25">
      <c r="B67" s="55" t="s">
        <v>373</v>
      </c>
      <c r="C67" s="20" t="s">
        <v>374</v>
      </c>
      <c r="D67" s="41" t="s">
        <v>398</v>
      </c>
      <c r="E67" s="22" t="s">
        <v>11</v>
      </c>
      <c r="F67" s="6"/>
      <c r="G67" s="5">
        <v>77</v>
      </c>
      <c r="H67" s="5">
        <v>72</v>
      </c>
      <c r="I67" s="5">
        <v>108</v>
      </c>
      <c r="J67" s="5">
        <v>127</v>
      </c>
      <c r="K67" s="5">
        <v>384</v>
      </c>
      <c r="L67" s="12">
        <v>53</v>
      </c>
      <c r="M67" s="12">
        <v>63</v>
      </c>
      <c r="N67" s="6">
        <v>73.400000000000006</v>
      </c>
      <c r="O67" s="6">
        <f t="shared" si="4"/>
        <v>63.1</v>
      </c>
      <c r="P67" s="6">
        <f t="shared" si="5"/>
        <v>65.84</v>
      </c>
      <c r="Q67" s="41"/>
      <c r="R67" s="40" t="s">
        <v>410</v>
      </c>
    </row>
    <row r="68" spans="2:18" x14ac:dyDescent="0.25">
      <c r="B68" s="56" t="s">
        <v>369</v>
      </c>
      <c r="C68" s="25" t="s">
        <v>370</v>
      </c>
      <c r="D68" s="41" t="s">
        <v>398</v>
      </c>
      <c r="E68" s="26" t="s">
        <v>11</v>
      </c>
      <c r="F68" s="6"/>
      <c r="G68" s="7">
        <v>88</v>
      </c>
      <c r="H68" s="7">
        <v>72</v>
      </c>
      <c r="I68" s="7">
        <v>102</v>
      </c>
      <c r="J68" s="7">
        <v>107</v>
      </c>
      <c r="K68" s="7">
        <v>369</v>
      </c>
      <c r="L68" s="12">
        <v>69</v>
      </c>
      <c r="M68" s="12">
        <v>47</v>
      </c>
      <c r="N68" s="6">
        <v>79.2</v>
      </c>
      <c r="O68" s="6">
        <f t="shared" si="4"/>
        <v>60.55</v>
      </c>
      <c r="P68" s="6">
        <f t="shared" si="5"/>
        <v>63.199999999999996</v>
      </c>
      <c r="Q68" s="41"/>
      <c r="R68" s="40" t="s">
        <v>410</v>
      </c>
    </row>
    <row r="69" spans="2:18" x14ac:dyDescent="0.25">
      <c r="B69" s="63" t="s">
        <v>431</v>
      </c>
      <c r="C69" s="20" t="s">
        <v>379</v>
      </c>
      <c r="D69" s="41" t="s">
        <v>398</v>
      </c>
      <c r="E69" s="40" t="s">
        <v>11</v>
      </c>
      <c r="F69" s="6"/>
      <c r="G69" s="5">
        <v>75</v>
      </c>
      <c r="H69" s="5">
        <v>73</v>
      </c>
      <c r="I69" s="5">
        <v>121</v>
      </c>
      <c r="J69" s="5">
        <v>127</v>
      </c>
      <c r="K69" s="5">
        <v>396</v>
      </c>
      <c r="L69" s="12">
        <v>33</v>
      </c>
      <c r="M69" s="12">
        <v>63</v>
      </c>
      <c r="N69" s="6">
        <v>75.8</v>
      </c>
      <c r="O69" s="6">
        <f t="shared" si="4"/>
        <v>58.7</v>
      </c>
      <c r="P69" s="6">
        <f t="shared" si="5"/>
        <v>62.800000000000011</v>
      </c>
      <c r="Q69" s="41"/>
      <c r="R69" s="40" t="s">
        <v>410</v>
      </c>
    </row>
    <row r="70" spans="2:18" x14ac:dyDescent="0.25">
      <c r="B70" s="58" t="s">
        <v>432</v>
      </c>
      <c r="C70" s="25" t="s">
        <v>367</v>
      </c>
      <c r="D70" s="41" t="s">
        <v>398</v>
      </c>
      <c r="E70" s="43" t="s">
        <v>11</v>
      </c>
      <c r="F70" s="6"/>
      <c r="G70" s="7">
        <v>89</v>
      </c>
      <c r="H70" s="7">
        <v>73</v>
      </c>
      <c r="I70" s="7">
        <v>115</v>
      </c>
      <c r="J70" s="7">
        <v>117</v>
      </c>
      <c r="K70" s="7">
        <v>394</v>
      </c>
      <c r="L70" s="12">
        <v>53</v>
      </c>
      <c r="M70" s="12">
        <v>46</v>
      </c>
      <c r="N70" s="6">
        <v>76</v>
      </c>
      <c r="O70" s="6">
        <f t="shared" si="4"/>
        <v>55.25</v>
      </c>
      <c r="P70" s="6">
        <f t="shared" si="5"/>
        <v>59.96</v>
      </c>
      <c r="Q70" s="41"/>
      <c r="R70" s="40" t="s">
        <v>410</v>
      </c>
    </row>
    <row r="71" spans="2:18" x14ac:dyDescent="0.25">
      <c r="B71" s="58" t="s">
        <v>433</v>
      </c>
      <c r="C71" s="25" t="s">
        <v>368</v>
      </c>
      <c r="D71" s="41" t="s">
        <v>398</v>
      </c>
      <c r="E71" s="43" t="s">
        <v>11</v>
      </c>
      <c r="F71" s="6"/>
      <c r="G71" s="7">
        <v>76</v>
      </c>
      <c r="H71" s="7">
        <v>70</v>
      </c>
      <c r="I71" s="7">
        <v>128</v>
      </c>
      <c r="J71" s="7">
        <v>120</v>
      </c>
      <c r="K71" s="7">
        <v>394</v>
      </c>
      <c r="L71" s="12">
        <v>33</v>
      </c>
      <c r="M71" s="12">
        <v>58</v>
      </c>
      <c r="N71" s="6">
        <v>71</v>
      </c>
      <c r="O71" s="6">
        <f t="shared" si="4"/>
        <v>55</v>
      </c>
      <c r="P71" s="6">
        <f t="shared" si="5"/>
        <v>59.76</v>
      </c>
      <c r="Q71" s="41"/>
      <c r="R71" s="40" t="s">
        <v>410</v>
      </c>
    </row>
    <row r="72" spans="2:18" x14ac:dyDescent="0.25">
      <c r="B72" s="63" t="s">
        <v>434</v>
      </c>
      <c r="C72" s="20" t="s">
        <v>378</v>
      </c>
      <c r="D72" s="41" t="s">
        <v>398</v>
      </c>
      <c r="E72" s="40" t="s">
        <v>11</v>
      </c>
      <c r="F72" s="6"/>
      <c r="G72" s="5">
        <v>84</v>
      </c>
      <c r="H72" s="5">
        <v>67</v>
      </c>
      <c r="I72" s="5">
        <v>116</v>
      </c>
      <c r="J72" s="5">
        <v>99</v>
      </c>
      <c r="K72" s="5">
        <v>366</v>
      </c>
      <c r="L72" s="12">
        <v>38</v>
      </c>
      <c r="M72" s="12">
        <v>52</v>
      </c>
      <c r="N72" s="6">
        <v>80.400000000000006</v>
      </c>
      <c r="O72" s="6">
        <f t="shared" si="4"/>
        <v>55.6</v>
      </c>
      <c r="P72" s="6">
        <f t="shared" si="5"/>
        <v>59.120000000000005</v>
      </c>
      <c r="Q72" s="41"/>
      <c r="R72" s="40" t="s">
        <v>410</v>
      </c>
    </row>
    <row r="73" spans="2:18" x14ac:dyDescent="0.25">
      <c r="B73" s="58" t="s">
        <v>435</v>
      </c>
      <c r="C73" s="25" t="s">
        <v>371</v>
      </c>
      <c r="D73" s="41" t="s">
        <v>398</v>
      </c>
      <c r="E73" s="43" t="s">
        <v>11</v>
      </c>
      <c r="F73" s="6"/>
      <c r="G73" s="7">
        <v>79</v>
      </c>
      <c r="H73" s="7">
        <v>74</v>
      </c>
      <c r="I73" s="7">
        <v>109</v>
      </c>
      <c r="J73" s="7">
        <v>121</v>
      </c>
      <c r="K73" s="7">
        <v>383</v>
      </c>
      <c r="L73" s="12">
        <v>38</v>
      </c>
      <c r="M73" s="12">
        <v>33</v>
      </c>
      <c r="N73" s="6">
        <v>69.400000000000006</v>
      </c>
      <c r="O73" s="6">
        <f t="shared" si="4"/>
        <v>43.35</v>
      </c>
      <c r="P73" s="6">
        <f t="shared" si="5"/>
        <v>50</v>
      </c>
      <c r="Q73" s="41"/>
      <c r="R73" s="40" t="s">
        <v>410</v>
      </c>
    </row>
    <row r="74" spans="2:18" x14ac:dyDescent="0.25">
      <c r="B74" s="64" t="s">
        <v>436</v>
      </c>
      <c r="C74" s="20" t="s">
        <v>372</v>
      </c>
      <c r="D74" s="41" t="s">
        <v>398</v>
      </c>
      <c r="E74" s="40" t="s">
        <v>11</v>
      </c>
      <c r="F74" s="6"/>
      <c r="G74" s="5">
        <v>77</v>
      </c>
      <c r="H74" s="5">
        <v>74</v>
      </c>
      <c r="I74" s="5">
        <v>138</v>
      </c>
      <c r="J74" s="5">
        <v>75</v>
      </c>
      <c r="K74" s="5">
        <v>364</v>
      </c>
      <c r="L74" s="12">
        <v>46</v>
      </c>
      <c r="M74" s="12">
        <v>36</v>
      </c>
      <c r="N74" s="6">
        <v>78.2</v>
      </c>
      <c r="O74" s="6">
        <f t="shared" si="4"/>
        <v>49.05</v>
      </c>
      <c r="P74" s="6">
        <f t="shared" si="5"/>
        <v>53.800000000000004</v>
      </c>
      <c r="Q74" s="41"/>
      <c r="R74" s="40" t="s">
        <v>410</v>
      </c>
    </row>
    <row r="75" spans="2:18" x14ac:dyDescent="0.25">
      <c r="B75" s="63" t="s">
        <v>437</v>
      </c>
      <c r="C75" s="20" t="s">
        <v>376</v>
      </c>
      <c r="D75" s="41" t="s">
        <v>398</v>
      </c>
      <c r="E75" s="40" t="s">
        <v>11</v>
      </c>
      <c r="F75" s="6"/>
      <c r="G75" s="5">
        <v>89</v>
      </c>
      <c r="H75" s="5">
        <v>78</v>
      </c>
      <c r="I75" s="5">
        <v>123</v>
      </c>
      <c r="J75" s="5">
        <v>81</v>
      </c>
      <c r="K75" s="5">
        <v>371</v>
      </c>
      <c r="L75" s="12">
        <v>54</v>
      </c>
      <c r="M75" s="12">
        <v>44</v>
      </c>
      <c r="N75" s="6"/>
      <c r="O75" s="6">
        <f t="shared" si="4"/>
        <v>35.5</v>
      </c>
      <c r="P75" s="6">
        <f t="shared" si="5"/>
        <v>43.24</v>
      </c>
      <c r="Q75" s="41"/>
      <c r="R75" s="40" t="s">
        <v>410</v>
      </c>
    </row>
  </sheetData>
  <mergeCells count="1">
    <mergeCell ref="A1:R1"/>
  </mergeCells>
  <phoneticPr fontId="1" type="noConversion"/>
  <pageMargins left="0.35433070866141736" right="0.15748031496062992" top="0.39370078740157483" bottom="0" header="0.51181102362204722" footer="0.51181102362204722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topLeftCell="A16" zoomScale="136" zoomScaleNormal="136" workbookViewId="0">
      <selection activeCell="C32" sqref="C32"/>
    </sheetView>
  </sheetViews>
  <sheetFormatPr defaultRowHeight="13.2" x14ac:dyDescent="0.25"/>
  <cols>
    <col min="1" max="1" width="4" style="1" customWidth="1"/>
    <col min="3" max="3" width="18.6640625" customWidth="1"/>
    <col min="4" max="4" width="6.44140625" customWidth="1"/>
    <col min="5" max="5" width="13.109375" customWidth="1"/>
    <col min="6" max="6" width="8.6640625" customWidth="1"/>
    <col min="7" max="7" width="7" customWidth="1"/>
    <col min="8" max="8" width="5.33203125" customWidth="1"/>
    <col min="9" max="9" width="5" customWidth="1"/>
    <col min="10" max="10" width="4.88671875" customWidth="1"/>
    <col min="11" max="11" width="7.44140625" style="2" customWidth="1"/>
    <col min="12" max="12" width="5.5546875" style="4" customWidth="1"/>
    <col min="13" max="13" width="5.33203125" customWidth="1"/>
    <col min="14" max="14" width="5.109375" style="4" customWidth="1"/>
    <col min="15" max="15" width="8.33203125" customWidth="1"/>
    <col min="16" max="16" width="6.44140625" customWidth="1"/>
    <col min="17" max="17" width="9.109375" style="1" customWidth="1"/>
    <col min="18" max="18" width="18.44140625" customWidth="1"/>
  </cols>
  <sheetData>
    <row r="1" spans="1:18" ht="29.25" customHeight="1" x14ac:dyDescent="0.25">
      <c r="A1" s="67" t="s">
        <v>366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x14ac:dyDescent="0.25">
      <c r="A2" s="9"/>
      <c r="B2" s="5" t="s">
        <v>0</v>
      </c>
      <c r="C2" s="5" t="s">
        <v>1</v>
      </c>
      <c r="D2" s="5" t="s">
        <v>2</v>
      </c>
      <c r="E2" s="10" t="s">
        <v>343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21" t="s">
        <v>384</v>
      </c>
      <c r="L2" s="16" t="s">
        <v>356</v>
      </c>
      <c r="M2" s="16" t="s">
        <v>357</v>
      </c>
      <c r="N2" s="16" t="s">
        <v>358</v>
      </c>
      <c r="O2" s="17" t="s">
        <v>359</v>
      </c>
      <c r="P2" s="17" t="s">
        <v>360</v>
      </c>
      <c r="Q2" s="18" t="s">
        <v>361</v>
      </c>
      <c r="R2" s="18" t="s">
        <v>362</v>
      </c>
    </row>
    <row r="3" spans="1:18" ht="20.100000000000001" customHeight="1" x14ac:dyDescent="0.25">
      <c r="A3" s="14"/>
      <c r="B3" s="7" t="s">
        <v>191</v>
      </c>
      <c r="C3" s="7" t="s">
        <v>192</v>
      </c>
      <c r="D3" s="7" t="s">
        <v>10</v>
      </c>
      <c r="E3" s="11" t="s">
        <v>344</v>
      </c>
      <c r="F3" s="7" t="s">
        <v>12</v>
      </c>
      <c r="G3" s="7">
        <v>67</v>
      </c>
      <c r="H3" s="7">
        <v>86</v>
      </c>
      <c r="I3" s="7">
        <v>119</v>
      </c>
      <c r="J3" s="7">
        <v>114</v>
      </c>
      <c r="K3" s="7">
        <v>386</v>
      </c>
      <c r="L3" s="12">
        <v>60</v>
      </c>
      <c r="M3" s="12">
        <v>88</v>
      </c>
      <c r="N3" s="12">
        <v>87.8</v>
      </c>
      <c r="O3" s="12">
        <f t="shared" ref="O3:O23" si="0">SUM(L3*0.25+M3*0.5+N3*0.25)</f>
        <v>80.95</v>
      </c>
      <c r="P3" s="6">
        <f t="shared" ref="P3:P23" si="1">SUM(K3/5*0.5+O3*0.5)</f>
        <v>79.075000000000003</v>
      </c>
      <c r="Q3" s="41"/>
      <c r="R3" s="6"/>
    </row>
    <row r="4" spans="1:18" ht="20.100000000000001" customHeight="1" x14ac:dyDescent="0.25">
      <c r="A4" s="14"/>
      <c r="B4" s="7" t="s">
        <v>188</v>
      </c>
      <c r="C4" s="7" t="s">
        <v>189</v>
      </c>
      <c r="D4" s="7" t="s">
        <v>10</v>
      </c>
      <c r="E4" s="11" t="s">
        <v>344</v>
      </c>
      <c r="F4" s="7" t="s">
        <v>12</v>
      </c>
      <c r="G4" s="7">
        <v>68</v>
      </c>
      <c r="H4" s="7">
        <v>91</v>
      </c>
      <c r="I4" s="7">
        <v>110</v>
      </c>
      <c r="J4" s="7">
        <v>113</v>
      </c>
      <c r="K4" s="7">
        <v>382</v>
      </c>
      <c r="L4" s="12">
        <v>64</v>
      </c>
      <c r="M4" s="12">
        <v>83.5</v>
      </c>
      <c r="N4" s="12">
        <v>90.6</v>
      </c>
      <c r="O4" s="12">
        <f t="shared" si="0"/>
        <v>80.400000000000006</v>
      </c>
      <c r="P4" s="6">
        <f t="shared" si="1"/>
        <v>78.400000000000006</v>
      </c>
      <c r="Q4" s="41"/>
      <c r="R4" s="6"/>
    </row>
    <row r="5" spans="1:18" ht="20.100000000000001" customHeight="1" x14ac:dyDescent="0.25">
      <c r="A5" s="14"/>
      <c r="B5" s="7" t="s">
        <v>213</v>
      </c>
      <c r="C5" s="7" t="s">
        <v>214</v>
      </c>
      <c r="D5" s="7" t="s">
        <v>13</v>
      </c>
      <c r="E5" s="11" t="s">
        <v>344</v>
      </c>
      <c r="G5" s="7">
        <v>69</v>
      </c>
      <c r="H5" s="7">
        <v>93</v>
      </c>
      <c r="I5" s="7">
        <v>127</v>
      </c>
      <c r="J5" s="7">
        <v>121</v>
      </c>
      <c r="K5" s="7">
        <v>410</v>
      </c>
      <c r="L5" s="12">
        <v>56</v>
      </c>
      <c r="M5" s="12">
        <v>73</v>
      </c>
      <c r="N5" s="12">
        <v>91.8</v>
      </c>
      <c r="O5" s="12">
        <f t="shared" si="0"/>
        <v>73.45</v>
      </c>
      <c r="P5" s="6">
        <f t="shared" si="1"/>
        <v>77.724999999999994</v>
      </c>
      <c r="Q5" s="41"/>
      <c r="R5" s="42" t="s">
        <v>402</v>
      </c>
    </row>
    <row r="6" spans="1:18" ht="20.100000000000001" customHeight="1" x14ac:dyDescent="0.25">
      <c r="A6" s="14"/>
      <c r="B6" s="7" t="s">
        <v>209</v>
      </c>
      <c r="C6" s="7" t="s">
        <v>210</v>
      </c>
      <c r="D6" s="7" t="s">
        <v>13</v>
      </c>
      <c r="E6" s="11" t="s">
        <v>344</v>
      </c>
      <c r="F6" s="7" t="s">
        <v>12</v>
      </c>
      <c r="G6" s="7">
        <v>67</v>
      </c>
      <c r="H6" s="7">
        <v>85</v>
      </c>
      <c r="I6" s="7">
        <v>130</v>
      </c>
      <c r="J6" s="7">
        <v>121</v>
      </c>
      <c r="K6" s="7">
        <v>403</v>
      </c>
      <c r="L6" s="12">
        <v>62</v>
      </c>
      <c r="M6" s="12">
        <v>75</v>
      </c>
      <c r="N6" s="12">
        <v>86.8</v>
      </c>
      <c r="O6" s="12">
        <f t="shared" si="0"/>
        <v>74.7</v>
      </c>
      <c r="P6" s="6">
        <f t="shared" si="1"/>
        <v>77.650000000000006</v>
      </c>
      <c r="Q6" s="41"/>
      <c r="R6" s="6"/>
    </row>
    <row r="7" spans="1:18" ht="20.100000000000001" customHeight="1" x14ac:dyDescent="0.25">
      <c r="A7" s="14"/>
      <c r="B7" s="7" t="s">
        <v>211</v>
      </c>
      <c r="C7" s="7" t="s">
        <v>212</v>
      </c>
      <c r="D7" s="7" t="s">
        <v>13</v>
      </c>
      <c r="E7" s="11" t="s">
        <v>344</v>
      </c>
      <c r="F7" s="7" t="s">
        <v>12</v>
      </c>
      <c r="G7" s="7">
        <v>67</v>
      </c>
      <c r="H7" s="7">
        <v>91</v>
      </c>
      <c r="I7" s="7">
        <v>135</v>
      </c>
      <c r="J7" s="7">
        <v>116</v>
      </c>
      <c r="K7" s="7">
        <v>409</v>
      </c>
      <c r="L7" s="12">
        <v>61</v>
      </c>
      <c r="M7" s="12">
        <v>71.5</v>
      </c>
      <c r="N7" s="12">
        <v>89.6</v>
      </c>
      <c r="O7" s="12">
        <f t="shared" si="0"/>
        <v>73.400000000000006</v>
      </c>
      <c r="P7" s="6">
        <f t="shared" si="1"/>
        <v>77.599999999999994</v>
      </c>
      <c r="Q7" s="41"/>
      <c r="R7" s="12"/>
    </row>
    <row r="8" spans="1:18" ht="20.100000000000001" customHeight="1" x14ac:dyDescent="0.25">
      <c r="A8" s="14"/>
      <c r="B8" s="7" t="s">
        <v>150</v>
      </c>
      <c r="C8" s="7" t="s">
        <v>151</v>
      </c>
      <c r="D8" s="7" t="s">
        <v>10</v>
      </c>
      <c r="E8" s="11" t="s">
        <v>344</v>
      </c>
      <c r="F8" s="7" t="s">
        <v>12</v>
      </c>
      <c r="G8" s="7">
        <v>71</v>
      </c>
      <c r="H8" s="7">
        <v>83</v>
      </c>
      <c r="I8" s="7">
        <v>104</v>
      </c>
      <c r="J8" s="7">
        <v>111</v>
      </c>
      <c r="K8" s="7">
        <v>369</v>
      </c>
      <c r="L8" s="12">
        <v>68</v>
      </c>
      <c r="M8" s="12">
        <v>82</v>
      </c>
      <c r="N8" s="12">
        <v>87.4</v>
      </c>
      <c r="O8" s="12">
        <f t="shared" si="0"/>
        <v>79.849999999999994</v>
      </c>
      <c r="P8" s="6">
        <f t="shared" si="1"/>
        <v>76.824999999999989</v>
      </c>
      <c r="Q8" s="41"/>
      <c r="R8" s="6"/>
    </row>
    <row r="9" spans="1:18" ht="20.100000000000001" customHeight="1" x14ac:dyDescent="0.25">
      <c r="A9" s="14"/>
      <c r="B9" s="7" t="s">
        <v>127</v>
      </c>
      <c r="C9" s="7" t="s">
        <v>128</v>
      </c>
      <c r="D9" s="7" t="s">
        <v>10</v>
      </c>
      <c r="E9" s="11" t="s">
        <v>344</v>
      </c>
      <c r="F9" s="7" t="s">
        <v>12</v>
      </c>
      <c r="G9" s="7">
        <v>70</v>
      </c>
      <c r="H9" s="7">
        <v>75</v>
      </c>
      <c r="I9" s="7">
        <v>106</v>
      </c>
      <c r="J9" s="7">
        <v>110</v>
      </c>
      <c r="K9" s="7">
        <v>361</v>
      </c>
      <c r="L9" s="12">
        <v>65</v>
      </c>
      <c r="M9" s="12">
        <v>85</v>
      </c>
      <c r="N9" s="12">
        <v>87.4</v>
      </c>
      <c r="O9" s="12">
        <f t="shared" si="0"/>
        <v>80.599999999999994</v>
      </c>
      <c r="P9" s="6">
        <f t="shared" si="1"/>
        <v>76.400000000000006</v>
      </c>
      <c r="Q9" s="41"/>
      <c r="R9" s="6"/>
    </row>
    <row r="10" spans="1:18" ht="20.100000000000001" customHeight="1" x14ac:dyDescent="0.25">
      <c r="A10" s="14"/>
      <c r="B10" s="7" t="s">
        <v>117</v>
      </c>
      <c r="C10" s="7" t="s">
        <v>206</v>
      </c>
      <c r="D10" s="7" t="s">
        <v>10</v>
      </c>
      <c r="E10" s="11" t="s">
        <v>344</v>
      </c>
      <c r="F10" s="7" t="s">
        <v>12</v>
      </c>
      <c r="G10" s="7">
        <v>68</v>
      </c>
      <c r="H10" s="7">
        <v>90</v>
      </c>
      <c r="I10" s="7">
        <v>119</v>
      </c>
      <c r="J10" s="7">
        <v>121</v>
      </c>
      <c r="K10" s="7">
        <v>398</v>
      </c>
      <c r="L10" s="12">
        <v>48</v>
      </c>
      <c r="M10" s="12">
        <v>77</v>
      </c>
      <c r="N10" s="12">
        <v>88.8</v>
      </c>
      <c r="O10" s="12">
        <f t="shared" si="0"/>
        <v>72.7</v>
      </c>
      <c r="P10" s="6">
        <f t="shared" si="1"/>
        <v>76.150000000000006</v>
      </c>
      <c r="Q10" s="41"/>
      <c r="R10" s="6"/>
    </row>
    <row r="11" spans="1:18" ht="20.100000000000001" customHeight="1" x14ac:dyDescent="0.25">
      <c r="A11" s="14"/>
      <c r="B11" s="7" t="s">
        <v>193</v>
      </c>
      <c r="C11" s="7" t="s">
        <v>194</v>
      </c>
      <c r="D11" s="7" t="s">
        <v>10</v>
      </c>
      <c r="E11" s="11" t="s">
        <v>344</v>
      </c>
      <c r="F11" s="7" t="s">
        <v>12</v>
      </c>
      <c r="G11" s="7">
        <v>63</v>
      </c>
      <c r="H11" s="7">
        <v>95</v>
      </c>
      <c r="I11" s="7">
        <v>112</v>
      </c>
      <c r="J11" s="7">
        <v>116</v>
      </c>
      <c r="K11" s="7">
        <v>386</v>
      </c>
      <c r="L11" s="12">
        <v>60</v>
      </c>
      <c r="M11" s="12">
        <v>71</v>
      </c>
      <c r="N11" s="12">
        <v>87.8</v>
      </c>
      <c r="O11" s="12">
        <f t="shared" si="0"/>
        <v>72.45</v>
      </c>
      <c r="P11" s="6">
        <f t="shared" si="1"/>
        <v>74.825000000000003</v>
      </c>
      <c r="Q11" s="41"/>
      <c r="R11" s="6"/>
    </row>
    <row r="12" spans="1:18" ht="20.100000000000001" customHeight="1" x14ac:dyDescent="0.25">
      <c r="A12" s="14"/>
      <c r="B12" s="7" t="s">
        <v>121</v>
      </c>
      <c r="C12" s="7" t="s">
        <v>122</v>
      </c>
      <c r="D12" s="7" t="s">
        <v>10</v>
      </c>
      <c r="E12" s="11" t="s">
        <v>344</v>
      </c>
      <c r="F12" s="7" t="s">
        <v>12</v>
      </c>
      <c r="G12" s="7">
        <v>58</v>
      </c>
      <c r="H12" s="7">
        <v>75</v>
      </c>
      <c r="I12" s="7">
        <v>119</v>
      </c>
      <c r="J12" s="7">
        <v>107</v>
      </c>
      <c r="K12" s="7">
        <v>359</v>
      </c>
      <c r="L12" s="12">
        <v>61</v>
      </c>
      <c r="M12" s="12">
        <v>72.5</v>
      </c>
      <c r="N12" s="12">
        <v>86.2</v>
      </c>
      <c r="O12" s="12">
        <f t="shared" si="0"/>
        <v>73.05</v>
      </c>
      <c r="P12" s="6">
        <f t="shared" si="1"/>
        <v>72.424999999999997</v>
      </c>
      <c r="Q12" s="41"/>
      <c r="R12" s="12"/>
    </row>
    <row r="13" spans="1:18" ht="20.100000000000001" customHeight="1" x14ac:dyDescent="0.25">
      <c r="A13" s="14"/>
      <c r="B13" s="7" t="s">
        <v>133</v>
      </c>
      <c r="C13" s="7" t="s">
        <v>134</v>
      </c>
      <c r="D13" s="7" t="s">
        <v>10</v>
      </c>
      <c r="E13" s="11" t="s">
        <v>344</v>
      </c>
      <c r="F13" s="7" t="s">
        <v>12</v>
      </c>
      <c r="G13" s="7">
        <v>68</v>
      </c>
      <c r="H13" s="7">
        <v>88</v>
      </c>
      <c r="I13" s="7">
        <v>116</v>
      </c>
      <c r="J13" s="7">
        <v>90</v>
      </c>
      <c r="K13" s="7">
        <v>362</v>
      </c>
      <c r="L13" s="12">
        <v>62</v>
      </c>
      <c r="M13" s="12">
        <v>72.5</v>
      </c>
      <c r="N13" s="12">
        <v>79.2</v>
      </c>
      <c r="O13" s="12">
        <f t="shared" si="0"/>
        <v>71.55</v>
      </c>
      <c r="P13" s="6">
        <f t="shared" si="1"/>
        <v>71.974999999999994</v>
      </c>
      <c r="Q13" s="41"/>
      <c r="R13" s="6"/>
    </row>
    <row r="14" spans="1:18" ht="20.100000000000001" customHeight="1" x14ac:dyDescent="0.25">
      <c r="A14" s="14"/>
      <c r="B14" s="7" t="s">
        <v>140</v>
      </c>
      <c r="C14" s="7" t="s">
        <v>141</v>
      </c>
      <c r="D14" s="7" t="s">
        <v>10</v>
      </c>
      <c r="E14" s="11" t="s">
        <v>344</v>
      </c>
      <c r="F14" s="7" t="s">
        <v>12</v>
      </c>
      <c r="G14" s="7">
        <v>70</v>
      </c>
      <c r="H14" s="7">
        <v>75</v>
      </c>
      <c r="I14" s="7">
        <v>102</v>
      </c>
      <c r="J14" s="7">
        <v>118</v>
      </c>
      <c r="K14" s="7">
        <v>365</v>
      </c>
      <c r="L14" s="12">
        <v>57</v>
      </c>
      <c r="M14" s="12">
        <v>66.5</v>
      </c>
      <c r="N14" s="12">
        <v>89.6</v>
      </c>
      <c r="O14" s="12">
        <f t="shared" si="0"/>
        <v>69.900000000000006</v>
      </c>
      <c r="P14" s="6">
        <f t="shared" si="1"/>
        <v>71.45</v>
      </c>
      <c r="Q14" s="41"/>
      <c r="R14" s="6"/>
    </row>
    <row r="15" spans="1:18" ht="20.100000000000001" customHeight="1" x14ac:dyDescent="0.25">
      <c r="A15" s="14"/>
      <c r="B15" s="7" t="s">
        <v>164</v>
      </c>
      <c r="C15" s="7" t="s">
        <v>165</v>
      </c>
      <c r="D15" s="7" t="s">
        <v>10</v>
      </c>
      <c r="E15" s="11" t="s">
        <v>344</v>
      </c>
      <c r="F15" s="7" t="s">
        <v>12</v>
      </c>
      <c r="G15" s="7">
        <v>68</v>
      </c>
      <c r="H15" s="7">
        <v>84</v>
      </c>
      <c r="I15" s="7">
        <v>112</v>
      </c>
      <c r="J15" s="7">
        <v>109</v>
      </c>
      <c r="K15" s="7">
        <v>373</v>
      </c>
      <c r="L15" s="12">
        <v>52</v>
      </c>
      <c r="M15" s="12">
        <v>69.5</v>
      </c>
      <c r="N15" s="12">
        <v>77.2</v>
      </c>
      <c r="O15" s="12">
        <f t="shared" si="0"/>
        <v>67.05</v>
      </c>
      <c r="P15" s="6">
        <f t="shared" si="1"/>
        <v>70.824999999999989</v>
      </c>
      <c r="Q15" s="41"/>
      <c r="R15" s="6"/>
    </row>
    <row r="16" spans="1:18" ht="20.100000000000001" customHeight="1" x14ac:dyDescent="0.25">
      <c r="A16" s="14"/>
      <c r="B16" s="7" t="s">
        <v>161</v>
      </c>
      <c r="C16" s="7" t="s">
        <v>162</v>
      </c>
      <c r="D16" s="7" t="s">
        <v>13</v>
      </c>
      <c r="E16" s="11" t="s">
        <v>344</v>
      </c>
      <c r="F16" s="7" t="s">
        <v>12</v>
      </c>
      <c r="G16" s="7">
        <v>65</v>
      </c>
      <c r="H16" s="7">
        <v>81</v>
      </c>
      <c r="I16" s="7">
        <v>120</v>
      </c>
      <c r="J16" s="7">
        <v>105</v>
      </c>
      <c r="K16" s="7">
        <v>371</v>
      </c>
      <c r="L16" s="12">
        <v>53</v>
      </c>
      <c r="M16" s="12">
        <v>64.5</v>
      </c>
      <c r="N16" s="12">
        <v>86.4</v>
      </c>
      <c r="O16" s="12">
        <f t="shared" si="0"/>
        <v>67.099999999999994</v>
      </c>
      <c r="P16" s="6">
        <f t="shared" si="1"/>
        <v>70.650000000000006</v>
      </c>
      <c r="Q16" s="41"/>
      <c r="R16" s="6"/>
    </row>
    <row r="17" spans="1:18" ht="20.100000000000001" customHeight="1" x14ac:dyDescent="0.25">
      <c r="A17" s="14"/>
      <c r="B17" s="7" t="s">
        <v>170</v>
      </c>
      <c r="C17" s="7" t="s">
        <v>171</v>
      </c>
      <c r="D17" s="7" t="s">
        <v>10</v>
      </c>
      <c r="E17" s="11" t="s">
        <v>344</v>
      </c>
      <c r="F17" s="7" t="s">
        <v>12</v>
      </c>
      <c r="G17" s="7">
        <v>69</v>
      </c>
      <c r="H17" s="7">
        <v>80</v>
      </c>
      <c r="I17" s="7">
        <v>115</v>
      </c>
      <c r="J17" s="7">
        <v>111</v>
      </c>
      <c r="K17" s="7">
        <v>375</v>
      </c>
      <c r="L17" s="12">
        <v>57</v>
      </c>
      <c r="M17" s="12">
        <v>63.5</v>
      </c>
      <c r="N17" s="12">
        <v>80.8</v>
      </c>
      <c r="O17" s="12">
        <f t="shared" si="0"/>
        <v>66.2</v>
      </c>
      <c r="P17" s="6">
        <f t="shared" si="1"/>
        <v>70.599999999999994</v>
      </c>
      <c r="Q17" s="41"/>
      <c r="R17" s="6"/>
    </row>
    <row r="18" spans="1:18" ht="20.100000000000001" customHeight="1" x14ac:dyDescent="0.25">
      <c r="A18" s="14"/>
      <c r="B18" s="7" t="s">
        <v>159</v>
      </c>
      <c r="C18" s="7" t="s">
        <v>160</v>
      </c>
      <c r="D18" s="7" t="s">
        <v>10</v>
      </c>
      <c r="E18" s="11" t="s">
        <v>344</v>
      </c>
      <c r="F18" s="7" t="s">
        <v>12</v>
      </c>
      <c r="G18" s="7">
        <v>66</v>
      </c>
      <c r="H18" s="7">
        <v>81</v>
      </c>
      <c r="I18" s="7">
        <v>112</v>
      </c>
      <c r="J18" s="7">
        <v>112</v>
      </c>
      <c r="K18" s="7">
        <v>371</v>
      </c>
      <c r="L18" s="12">
        <v>46</v>
      </c>
      <c r="M18" s="12">
        <v>70.5</v>
      </c>
      <c r="N18" s="12">
        <v>78.400000000000006</v>
      </c>
      <c r="O18" s="12">
        <f t="shared" si="0"/>
        <v>66.349999999999994</v>
      </c>
      <c r="P18" s="6">
        <f t="shared" si="1"/>
        <v>70.275000000000006</v>
      </c>
      <c r="Q18" s="41"/>
      <c r="R18" s="6"/>
    </row>
    <row r="19" spans="1:18" s="4" customFormat="1" ht="20.100000000000001" customHeight="1" x14ac:dyDescent="0.25">
      <c r="A19" s="14"/>
      <c r="B19" s="7" t="s">
        <v>154</v>
      </c>
      <c r="C19" s="7" t="s">
        <v>155</v>
      </c>
      <c r="D19" s="7" t="s">
        <v>13</v>
      </c>
      <c r="E19" s="11" t="s">
        <v>344</v>
      </c>
      <c r="F19" s="7" t="s">
        <v>12</v>
      </c>
      <c r="G19" s="7">
        <v>64</v>
      </c>
      <c r="H19" s="7">
        <v>93</v>
      </c>
      <c r="I19" s="7">
        <v>117</v>
      </c>
      <c r="J19" s="7">
        <v>95</v>
      </c>
      <c r="K19" s="7">
        <v>369</v>
      </c>
      <c r="L19" s="12">
        <v>69</v>
      </c>
      <c r="M19" s="12">
        <v>52.5</v>
      </c>
      <c r="N19" s="12">
        <v>80.400000000000006</v>
      </c>
      <c r="O19" s="12">
        <f t="shared" si="0"/>
        <v>63.6</v>
      </c>
      <c r="P19" s="6">
        <f t="shared" si="1"/>
        <v>68.7</v>
      </c>
      <c r="Q19" s="41"/>
      <c r="R19" s="6"/>
    </row>
    <row r="20" spans="1:18" s="4" customFormat="1" ht="20.100000000000001" customHeight="1" x14ac:dyDescent="0.25">
      <c r="A20" s="14"/>
      <c r="B20" s="7" t="s">
        <v>129</v>
      </c>
      <c r="C20" s="7" t="s">
        <v>130</v>
      </c>
      <c r="D20" s="7" t="s">
        <v>10</v>
      </c>
      <c r="E20" s="11" t="s">
        <v>344</v>
      </c>
      <c r="F20" s="7" t="s">
        <v>12</v>
      </c>
      <c r="G20" s="7">
        <v>68</v>
      </c>
      <c r="H20" s="7">
        <v>69</v>
      </c>
      <c r="I20" s="7">
        <v>113</v>
      </c>
      <c r="J20" s="7">
        <v>112</v>
      </c>
      <c r="K20" s="7">
        <v>362</v>
      </c>
      <c r="L20" s="12">
        <v>46</v>
      </c>
      <c r="M20" s="12">
        <v>63</v>
      </c>
      <c r="N20" s="12">
        <v>81.400000000000006</v>
      </c>
      <c r="O20" s="12">
        <f t="shared" si="0"/>
        <v>63.35</v>
      </c>
      <c r="P20" s="12">
        <f t="shared" si="1"/>
        <v>67.875</v>
      </c>
      <c r="Q20" s="44"/>
      <c r="R20" s="12"/>
    </row>
    <row r="21" spans="1:18" ht="20.100000000000001" customHeight="1" x14ac:dyDescent="0.25">
      <c r="A21" s="14"/>
      <c r="B21" s="7"/>
      <c r="C21" s="7"/>
      <c r="D21" s="7"/>
      <c r="E21" s="11"/>
      <c r="F21" s="7"/>
      <c r="G21" s="7"/>
      <c r="H21" s="7"/>
      <c r="I21" s="7"/>
      <c r="J21" s="7"/>
      <c r="K21" s="7"/>
      <c r="L21" s="12"/>
      <c r="M21" s="12"/>
      <c r="N21" s="12"/>
      <c r="O21" s="12"/>
      <c r="P21" s="6"/>
      <c r="Q21" s="9"/>
      <c r="R21" s="6"/>
    </row>
    <row r="22" spans="1:18" ht="20.100000000000001" customHeight="1" x14ac:dyDescent="0.25">
      <c r="A22" s="14"/>
      <c r="B22" s="7" t="s">
        <v>438</v>
      </c>
      <c r="C22" s="7" t="s">
        <v>135</v>
      </c>
      <c r="D22" s="7" t="s">
        <v>10</v>
      </c>
      <c r="E22" s="11" t="s">
        <v>344</v>
      </c>
      <c r="F22" s="7" t="s">
        <v>12</v>
      </c>
      <c r="G22" s="25">
        <v>69</v>
      </c>
      <c r="H22" s="25">
        <v>80</v>
      </c>
      <c r="I22" s="25">
        <v>108</v>
      </c>
      <c r="J22" s="25">
        <v>106</v>
      </c>
      <c r="K22" s="25">
        <v>363</v>
      </c>
      <c r="L22" s="25">
        <v>29</v>
      </c>
      <c r="M22" s="25">
        <v>64</v>
      </c>
      <c r="N22" s="25">
        <v>80.400000000000006</v>
      </c>
      <c r="O22" s="25">
        <f t="shared" si="0"/>
        <v>59.35</v>
      </c>
      <c r="P22" s="20">
        <f t="shared" si="1"/>
        <v>65.974999999999994</v>
      </c>
      <c r="Q22" s="41"/>
      <c r="R22" s="6"/>
    </row>
    <row r="23" spans="1:18" ht="20.100000000000001" customHeight="1" x14ac:dyDescent="0.25">
      <c r="A23" s="14"/>
      <c r="B23" s="7" t="s">
        <v>439</v>
      </c>
      <c r="C23" s="7" t="s">
        <v>190</v>
      </c>
      <c r="D23" s="7" t="s">
        <v>10</v>
      </c>
      <c r="E23" s="11" t="s">
        <v>344</v>
      </c>
      <c r="F23" s="7" t="s">
        <v>12</v>
      </c>
      <c r="G23" s="25">
        <v>61</v>
      </c>
      <c r="H23" s="25">
        <v>96</v>
      </c>
      <c r="I23" s="25">
        <v>113</v>
      </c>
      <c r="J23" s="25">
        <v>113</v>
      </c>
      <c r="K23" s="25">
        <v>383</v>
      </c>
      <c r="L23" s="25">
        <v>43</v>
      </c>
      <c r="M23" s="25">
        <v>49</v>
      </c>
      <c r="N23" s="25">
        <v>77</v>
      </c>
      <c r="O23" s="25">
        <f t="shared" si="0"/>
        <v>54.5</v>
      </c>
      <c r="P23" s="20">
        <f t="shared" si="1"/>
        <v>65.55</v>
      </c>
      <c r="Q23" s="41"/>
      <c r="R23" s="6"/>
    </row>
    <row r="24" spans="1:18" x14ac:dyDescent="0.25">
      <c r="B24" s="60"/>
      <c r="O24" s="12"/>
      <c r="P24" s="6"/>
    </row>
    <row r="25" spans="1:18" ht="20.100000000000001" customHeight="1" x14ac:dyDescent="0.25">
      <c r="A25" s="14"/>
      <c r="B25" s="24" t="s">
        <v>380</v>
      </c>
      <c r="C25" s="25" t="s">
        <v>381</v>
      </c>
      <c r="D25" s="44" t="s">
        <v>406</v>
      </c>
      <c r="E25" s="26" t="s">
        <v>382</v>
      </c>
      <c r="F25" s="6"/>
      <c r="G25" s="51">
        <v>81</v>
      </c>
      <c r="H25" s="51">
        <v>66</v>
      </c>
      <c r="I25" s="51">
        <v>105</v>
      </c>
      <c r="J25" s="51">
        <v>109</v>
      </c>
      <c r="K25" s="51">
        <v>361</v>
      </c>
      <c r="L25" s="50">
        <v>50</v>
      </c>
      <c r="M25" s="50">
        <v>85</v>
      </c>
      <c r="N25" s="50">
        <v>86.4</v>
      </c>
      <c r="O25" s="50">
        <f>SUM(L25*0.25+M25*0.5+N25*0.25)</f>
        <v>76.599999999999994</v>
      </c>
      <c r="P25" s="51">
        <f>SUM(K25/5*0.2+O25*0.8)</f>
        <v>75.72</v>
      </c>
      <c r="Q25" s="41"/>
      <c r="R25" s="40" t="s">
        <v>410</v>
      </c>
    </row>
    <row r="26" spans="1:18" ht="20.100000000000001" customHeight="1" x14ac:dyDescent="0.25">
      <c r="A26" s="14"/>
      <c r="B26" s="25" t="s">
        <v>440</v>
      </c>
      <c r="C26" s="25" t="s">
        <v>383</v>
      </c>
      <c r="D26" s="44" t="s">
        <v>407</v>
      </c>
      <c r="E26" s="26" t="s">
        <v>382</v>
      </c>
      <c r="F26" s="6"/>
      <c r="G26" s="51">
        <v>90</v>
      </c>
      <c r="H26" s="51">
        <v>60</v>
      </c>
      <c r="I26" s="51">
        <v>117</v>
      </c>
      <c r="J26" s="51">
        <v>102</v>
      </c>
      <c r="K26" s="51">
        <v>369</v>
      </c>
      <c r="L26" s="50">
        <v>44</v>
      </c>
      <c r="M26" s="50">
        <v>47</v>
      </c>
      <c r="N26" s="50">
        <v>84.2</v>
      </c>
      <c r="O26" s="50">
        <f>SUM(L26*0.25+M26*0.5+N26*0.25)</f>
        <v>55.55</v>
      </c>
      <c r="P26" s="51">
        <f>SUM(K26/5*0.2+O26*0.8)</f>
        <v>59.199999999999996</v>
      </c>
      <c r="Q26" s="41"/>
      <c r="R26" s="40" t="s">
        <v>410</v>
      </c>
    </row>
    <row r="27" spans="1:18" x14ac:dyDescent="0.25">
      <c r="G27" s="52"/>
      <c r="H27" s="52"/>
      <c r="I27" s="52"/>
      <c r="J27" s="52"/>
      <c r="K27" s="53"/>
      <c r="L27" s="54"/>
      <c r="M27" s="52"/>
      <c r="N27" s="54"/>
      <c r="O27" s="52"/>
      <c r="P27" s="52"/>
    </row>
    <row r="28" spans="1:18" ht="20.100000000000001" customHeight="1" x14ac:dyDescent="0.25">
      <c r="A28" s="14"/>
      <c r="B28" s="23" t="s">
        <v>352</v>
      </c>
      <c r="C28" s="7" t="s">
        <v>118</v>
      </c>
      <c r="D28" s="7" t="s">
        <v>10</v>
      </c>
      <c r="E28" s="11" t="s">
        <v>344</v>
      </c>
      <c r="F28" s="7" t="s">
        <v>14</v>
      </c>
      <c r="G28" s="50">
        <v>67</v>
      </c>
      <c r="H28" s="50">
        <v>66</v>
      </c>
      <c r="I28" s="50">
        <v>97</v>
      </c>
      <c r="J28" s="50">
        <v>98</v>
      </c>
      <c r="K28" s="50">
        <v>328</v>
      </c>
      <c r="L28" s="50">
        <v>51</v>
      </c>
      <c r="M28" s="50">
        <v>69</v>
      </c>
      <c r="N28" s="50">
        <v>83.6</v>
      </c>
      <c r="O28" s="50">
        <f>SUM(L28*0.25+M28*0.5+N28*0.25)</f>
        <v>68.150000000000006</v>
      </c>
      <c r="P28" s="51">
        <f>SUM(K28/5*0.5+O28*0.5)</f>
        <v>66.875</v>
      </c>
      <c r="Q28" s="41"/>
      <c r="R28" s="6"/>
    </row>
  </sheetData>
  <mergeCells count="1">
    <mergeCell ref="A1:R1"/>
  </mergeCells>
  <phoneticPr fontId="1" type="noConversion"/>
  <pageMargins left="0.35433070866141736" right="0.15748031496062992" top="0.59055118110236227" bottom="0.19685039370078741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opLeftCell="A16" zoomScale="142" zoomScaleNormal="142" workbookViewId="0">
      <selection activeCell="H31" sqref="H31"/>
    </sheetView>
  </sheetViews>
  <sheetFormatPr defaultRowHeight="13.2" x14ac:dyDescent="0.25"/>
  <cols>
    <col min="1" max="1" width="4.33203125" style="1" customWidth="1"/>
    <col min="2" max="2" width="8" customWidth="1"/>
    <col min="3" max="3" width="17.44140625" customWidth="1"/>
    <col min="4" max="4" width="6.44140625" customWidth="1"/>
    <col min="5" max="5" width="15" customWidth="1"/>
    <col min="6" max="6" width="6.33203125" customWidth="1"/>
    <col min="7" max="7" width="6.5546875" customWidth="1"/>
    <col min="8" max="8" width="7.33203125" customWidth="1"/>
    <col min="9" max="9" width="6.109375" customWidth="1"/>
    <col min="10" max="10" width="6.44140625" customWidth="1"/>
    <col min="11" max="11" width="5.5546875" style="4" customWidth="1"/>
    <col min="12" max="12" width="6.33203125" style="4" customWidth="1"/>
    <col min="13" max="13" width="6.109375" style="4" customWidth="1"/>
    <col min="14" max="14" width="8.44140625" customWidth="1"/>
    <col min="15" max="15" width="6.5546875" customWidth="1"/>
    <col min="17" max="17" width="18.33203125" customWidth="1"/>
  </cols>
  <sheetData>
    <row r="1" spans="1:17" ht="27" customHeight="1" x14ac:dyDescent="0.25">
      <c r="A1" s="67" t="s">
        <v>366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17" x14ac:dyDescent="0.25">
      <c r="A2" s="9"/>
      <c r="B2" s="5" t="s">
        <v>0</v>
      </c>
      <c r="C2" s="5" t="s">
        <v>1</v>
      </c>
      <c r="D2" s="5" t="s">
        <v>2</v>
      </c>
      <c r="E2" s="10" t="s">
        <v>343</v>
      </c>
      <c r="F2" s="5" t="s">
        <v>6</v>
      </c>
      <c r="G2" s="5" t="s">
        <v>7</v>
      </c>
      <c r="H2" s="5" t="s">
        <v>8</v>
      </c>
      <c r="I2" s="5" t="s">
        <v>9</v>
      </c>
      <c r="J2" s="21" t="s">
        <v>355</v>
      </c>
      <c r="K2" s="16" t="s">
        <v>356</v>
      </c>
      <c r="L2" s="16" t="s">
        <v>357</v>
      </c>
      <c r="M2" s="16" t="s">
        <v>358</v>
      </c>
      <c r="N2" s="17" t="s">
        <v>359</v>
      </c>
      <c r="O2" s="17" t="s">
        <v>360</v>
      </c>
      <c r="P2" s="18" t="s">
        <v>361</v>
      </c>
      <c r="Q2" s="18" t="s">
        <v>362</v>
      </c>
    </row>
    <row r="3" spans="1:17" s="4" customFormat="1" x14ac:dyDescent="0.25">
      <c r="A3" s="14"/>
      <c r="B3" s="7" t="s">
        <v>182</v>
      </c>
      <c r="C3" s="7" t="s">
        <v>183</v>
      </c>
      <c r="D3" s="7" t="s">
        <v>10</v>
      </c>
      <c r="E3" s="29" t="s">
        <v>400</v>
      </c>
      <c r="F3" s="7">
        <v>68</v>
      </c>
      <c r="G3" s="7">
        <v>84</v>
      </c>
      <c r="H3" s="7">
        <v>113</v>
      </c>
      <c r="I3" s="7">
        <v>113</v>
      </c>
      <c r="J3" s="7">
        <v>378</v>
      </c>
      <c r="K3" s="16"/>
      <c r="L3" s="16"/>
      <c r="M3" s="16"/>
      <c r="N3" s="16"/>
      <c r="O3" s="16"/>
      <c r="P3" s="44"/>
      <c r="Q3" s="42" t="s">
        <v>404</v>
      </c>
    </row>
    <row r="4" spans="1:17" ht="20.100000000000001" customHeight="1" x14ac:dyDescent="0.25">
      <c r="A4" s="9"/>
      <c r="B4" s="5" t="s">
        <v>202</v>
      </c>
      <c r="C4" s="5" t="s">
        <v>203</v>
      </c>
      <c r="D4" s="5" t="s">
        <v>13</v>
      </c>
      <c r="E4" s="10" t="s">
        <v>345</v>
      </c>
      <c r="F4" s="5">
        <v>65</v>
      </c>
      <c r="G4" s="5">
        <v>93</v>
      </c>
      <c r="H4" s="5">
        <v>117</v>
      </c>
      <c r="I4" s="5">
        <v>118</v>
      </c>
      <c r="J4" s="5">
        <v>393</v>
      </c>
      <c r="K4" s="12">
        <v>64</v>
      </c>
      <c r="L4" s="12">
        <v>77</v>
      </c>
      <c r="M4" s="12">
        <v>94.4</v>
      </c>
      <c r="N4" s="6">
        <f t="shared" ref="N4:N25" si="0">SUM(K4*0.25+L4*0.5+M4*0.25)</f>
        <v>78.099999999999994</v>
      </c>
      <c r="O4" s="6">
        <f t="shared" ref="O4:O25" si="1">SUM(J4/5*0.5+N4*0.5)</f>
        <v>78.349999999999994</v>
      </c>
      <c r="P4" s="44"/>
      <c r="Q4" s="5" t="s">
        <v>12</v>
      </c>
    </row>
    <row r="5" spans="1:17" ht="20.100000000000001" customHeight="1" x14ac:dyDescent="0.25">
      <c r="A5" s="9"/>
      <c r="B5" s="7" t="s">
        <v>152</v>
      </c>
      <c r="C5" s="7" t="s">
        <v>153</v>
      </c>
      <c r="D5" s="7" t="s">
        <v>10</v>
      </c>
      <c r="E5" s="11" t="s">
        <v>345</v>
      </c>
      <c r="F5" s="7">
        <v>67</v>
      </c>
      <c r="G5" s="7">
        <v>85</v>
      </c>
      <c r="H5" s="7">
        <v>111</v>
      </c>
      <c r="I5" s="7">
        <v>106</v>
      </c>
      <c r="J5" s="7">
        <v>369</v>
      </c>
      <c r="K5" s="12">
        <v>59</v>
      </c>
      <c r="L5" s="12">
        <v>92</v>
      </c>
      <c r="M5" s="12">
        <v>87.8</v>
      </c>
      <c r="N5" s="6">
        <f t="shared" si="0"/>
        <v>82.7</v>
      </c>
      <c r="O5" s="6">
        <f t="shared" si="1"/>
        <v>78.25</v>
      </c>
      <c r="P5" s="44"/>
      <c r="Q5" s="7" t="s">
        <v>12</v>
      </c>
    </row>
    <row r="6" spans="1:17" ht="20.100000000000001" customHeight="1" x14ac:dyDescent="0.25">
      <c r="A6" s="9"/>
      <c r="B6" s="5" t="s">
        <v>215</v>
      </c>
      <c r="C6" s="5" t="s">
        <v>216</v>
      </c>
      <c r="D6" s="5" t="s">
        <v>10</v>
      </c>
      <c r="E6" s="10" t="s">
        <v>345</v>
      </c>
      <c r="F6" s="5">
        <v>73</v>
      </c>
      <c r="G6" s="5">
        <v>90</v>
      </c>
      <c r="H6" s="5">
        <v>135</v>
      </c>
      <c r="I6" s="5">
        <v>113</v>
      </c>
      <c r="J6" s="5">
        <v>411</v>
      </c>
      <c r="K6" s="12">
        <v>59</v>
      </c>
      <c r="L6" s="12">
        <v>71.5</v>
      </c>
      <c r="M6" s="12">
        <v>94.2</v>
      </c>
      <c r="N6" s="6">
        <f t="shared" si="0"/>
        <v>74.05</v>
      </c>
      <c r="O6" s="6">
        <f t="shared" si="1"/>
        <v>78.125</v>
      </c>
      <c r="P6" s="44"/>
      <c r="Q6" s="5" t="s">
        <v>12</v>
      </c>
    </row>
    <row r="7" spans="1:17" ht="20.100000000000001" customHeight="1" x14ac:dyDescent="0.25">
      <c r="A7" s="9"/>
      <c r="B7" s="7" t="s">
        <v>174</v>
      </c>
      <c r="C7" s="7" t="s">
        <v>175</v>
      </c>
      <c r="D7" s="7" t="s">
        <v>10</v>
      </c>
      <c r="E7" s="11" t="s">
        <v>345</v>
      </c>
      <c r="F7" s="7">
        <v>62</v>
      </c>
      <c r="G7" s="7">
        <v>84</v>
      </c>
      <c r="H7" s="7">
        <v>118</v>
      </c>
      <c r="I7" s="7">
        <v>113</v>
      </c>
      <c r="J7" s="7">
        <v>377</v>
      </c>
      <c r="K7" s="12">
        <v>71</v>
      </c>
      <c r="L7" s="12">
        <v>76.5</v>
      </c>
      <c r="M7" s="12">
        <v>92.2</v>
      </c>
      <c r="N7" s="6">
        <f t="shared" si="0"/>
        <v>79.05</v>
      </c>
      <c r="O7" s="6">
        <f t="shared" si="1"/>
        <v>77.224999999999994</v>
      </c>
      <c r="P7" s="44"/>
      <c r="Q7" s="42" t="s">
        <v>402</v>
      </c>
    </row>
    <row r="8" spans="1:17" ht="20.100000000000001" customHeight="1" x14ac:dyDescent="0.25">
      <c r="A8" s="9"/>
      <c r="B8" s="7" t="s">
        <v>146</v>
      </c>
      <c r="C8" s="7" t="s">
        <v>147</v>
      </c>
      <c r="D8" s="7" t="s">
        <v>13</v>
      </c>
      <c r="E8" s="11" t="s">
        <v>345</v>
      </c>
      <c r="F8" s="7">
        <v>68</v>
      </c>
      <c r="G8" s="7">
        <v>79</v>
      </c>
      <c r="H8" s="7">
        <v>109</v>
      </c>
      <c r="I8" s="7">
        <v>111</v>
      </c>
      <c r="J8" s="7">
        <v>367</v>
      </c>
      <c r="K8" s="12">
        <v>57</v>
      </c>
      <c r="L8" s="12">
        <v>87.5</v>
      </c>
      <c r="M8" s="12">
        <v>89.4</v>
      </c>
      <c r="N8" s="6">
        <f t="shared" si="0"/>
        <v>80.349999999999994</v>
      </c>
      <c r="O8" s="6">
        <f t="shared" si="1"/>
        <v>76.875</v>
      </c>
      <c r="P8" s="44"/>
      <c r="Q8" s="7" t="s">
        <v>12</v>
      </c>
    </row>
    <row r="9" spans="1:17" ht="20.100000000000001" customHeight="1" x14ac:dyDescent="0.25">
      <c r="A9" s="9"/>
      <c r="B9" s="5" t="s">
        <v>207</v>
      </c>
      <c r="C9" s="5" t="s">
        <v>208</v>
      </c>
      <c r="D9" s="5" t="s">
        <v>10</v>
      </c>
      <c r="E9" s="10" t="s">
        <v>345</v>
      </c>
      <c r="F9" s="5">
        <v>68</v>
      </c>
      <c r="G9" s="5">
        <v>99</v>
      </c>
      <c r="H9" s="5">
        <v>125</v>
      </c>
      <c r="I9" s="5">
        <v>107</v>
      </c>
      <c r="J9" s="5">
        <v>399</v>
      </c>
      <c r="K9" s="12">
        <v>60</v>
      </c>
      <c r="L9" s="12">
        <v>71</v>
      </c>
      <c r="M9" s="12">
        <v>85</v>
      </c>
      <c r="N9" s="6">
        <f t="shared" si="0"/>
        <v>71.75</v>
      </c>
      <c r="O9" s="6">
        <f t="shared" si="1"/>
        <v>75.775000000000006</v>
      </c>
      <c r="P9" s="44"/>
      <c r="Q9" s="5" t="s">
        <v>12</v>
      </c>
    </row>
    <row r="10" spans="1:17" ht="20.100000000000001" customHeight="1" x14ac:dyDescent="0.25">
      <c r="A10" s="9"/>
      <c r="B10" s="7" t="s">
        <v>123</v>
      </c>
      <c r="C10" s="7" t="s">
        <v>124</v>
      </c>
      <c r="D10" s="7" t="s">
        <v>10</v>
      </c>
      <c r="E10" s="11" t="s">
        <v>345</v>
      </c>
      <c r="F10" s="7">
        <v>62</v>
      </c>
      <c r="G10" s="7">
        <v>80</v>
      </c>
      <c r="H10" s="7">
        <v>101</v>
      </c>
      <c r="I10" s="7">
        <v>116</v>
      </c>
      <c r="J10" s="7">
        <v>359</v>
      </c>
      <c r="K10" s="12">
        <v>62</v>
      </c>
      <c r="L10" s="12">
        <v>78.5</v>
      </c>
      <c r="M10" s="12">
        <v>89.8</v>
      </c>
      <c r="N10" s="6">
        <f t="shared" si="0"/>
        <v>77.2</v>
      </c>
      <c r="O10" s="6">
        <f t="shared" si="1"/>
        <v>74.5</v>
      </c>
      <c r="P10" s="44"/>
      <c r="Q10" s="7"/>
    </row>
    <row r="11" spans="1:17" ht="20.100000000000001" customHeight="1" x14ac:dyDescent="0.25">
      <c r="A11" s="9"/>
      <c r="B11" s="5" t="s">
        <v>184</v>
      </c>
      <c r="C11" s="5" t="s">
        <v>185</v>
      </c>
      <c r="D11" s="5" t="s">
        <v>10</v>
      </c>
      <c r="E11" s="10" t="s">
        <v>345</v>
      </c>
      <c r="F11" s="5">
        <v>67</v>
      </c>
      <c r="G11" s="5">
        <v>95</v>
      </c>
      <c r="H11" s="5">
        <v>115</v>
      </c>
      <c r="I11" s="5">
        <v>103</v>
      </c>
      <c r="J11" s="5">
        <v>380</v>
      </c>
      <c r="K11" s="12">
        <v>45</v>
      </c>
      <c r="L11" s="12">
        <v>78</v>
      </c>
      <c r="M11" s="12">
        <v>88</v>
      </c>
      <c r="N11" s="6">
        <f t="shared" si="0"/>
        <v>72.25</v>
      </c>
      <c r="O11" s="6">
        <f t="shared" si="1"/>
        <v>74.125</v>
      </c>
      <c r="P11" s="44"/>
      <c r="Q11" s="5" t="s">
        <v>12</v>
      </c>
    </row>
    <row r="12" spans="1:17" ht="20.100000000000001" customHeight="1" x14ac:dyDescent="0.25">
      <c r="A12" s="9"/>
      <c r="B12" s="7" t="s">
        <v>178</v>
      </c>
      <c r="C12" s="7" t="s">
        <v>179</v>
      </c>
      <c r="D12" s="7" t="s">
        <v>10</v>
      </c>
      <c r="E12" s="11" t="s">
        <v>345</v>
      </c>
      <c r="F12" s="7">
        <v>64</v>
      </c>
      <c r="G12" s="7">
        <v>93</v>
      </c>
      <c r="H12" s="7">
        <v>110</v>
      </c>
      <c r="I12" s="7">
        <v>110</v>
      </c>
      <c r="J12" s="7">
        <v>377</v>
      </c>
      <c r="K12" s="12">
        <v>54</v>
      </c>
      <c r="L12" s="12">
        <v>74</v>
      </c>
      <c r="M12" s="12">
        <v>85</v>
      </c>
      <c r="N12" s="6">
        <f t="shared" si="0"/>
        <v>71.75</v>
      </c>
      <c r="O12" s="6">
        <f t="shared" si="1"/>
        <v>73.575000000000003</v>
      </c>
      <c r="P12" s="44"/>
      <c r="Q12" s="29" t="s">
        <v>397</v>
      </c>
    </row>
    <row r="13" spans="1:17" ht="20.100000000000001" customHeight="1" x14ac:dyDescent="0.25">
      <c r="A13" s="9"/>
      <c r="B13" s="7" t="s">
        <v>172</v>
      </c>
      <c r="C13" s="7" t="s">
        <v>173</v>
      </c>
      <c r="D13" s="7" t="s">
        <v>10</v>
      </c>
      <c r="E13" s="11" t="s">
        <v>345</v>
      </c>
      <c r="F13" s="7">
        <v>67</v>
      </c>
      <c r="G13" s="7">
        <v>84</v>
      </c>
      <c r="H13" s="7">
        <v>109</v>
      </c>
      <c r="I13" s="7">
        <v>116</v>
      </c>
      <c r="J13" s="7">
        <v>376</v>
      </c>
      <c r="K13" s="12">
        <v>47</v>
      </c>
      <c r="L13" s="12">
        <v>73.5</v>
      </c>
      <c r="M13" s="12">
        <v>93.2</v>
      </c>
      <c r="N13" s="6">
        <f t="shared" si="0"/>
        <v>71.8</v>
      </c>
      <c r="O13" s="6">
        <f t="shared" si="1"/>
        <v>73.5</v>
      </c>
      <c r="P13" s="44"/>
      <c r="Q13" s="42" t="s">
        <v>402</v>
      </c>
    </row>
    <row r="14" spans="1:17" ht="20.100000000000001" customHeight="1" x14ac:dyDescent="0.25">
      <c r="A14" s="9"/>
      <c r="B14" s="7" t="s">
        <v>176</v>
      </c>
      <c r="C14" s="7" t="s">
        <v>177</v>
      </c>
      <c r="D14" s="7" t="s">
        <v>10</v>
      </c>
      <c r="E14" s="11" t="s">
        <v>345</v>
      </c>
      <c r="F14" s="7">
        <v>73</v>
      </c>
      <c r="G14" s="7">
        <v>87</v>
      </c>
      <c r="H14" s="7">
        <v>100</v>
      </c>
      <c r="I14" s="7">
        <v>117</v>
      </c>
      <c r="J14" s="7">
        <v>377</v>
      </c>
      <c r="K14" s="12">
        <v>52</v>
      </c>
      <c r="L14" s="12">
        <v>74</v>
      </c>
      <c r="M14" s="12">
        <v>84.6</v>
      </c>
      <c r="N14" s="6">
        <f t="shared" si="0"/>
        <v>71.150000000000006</v>
      </c>
      <c r="O14" s="6">
        <f t="shared" si="1"/>
        <v>73.275000000000006</v>
      </c>
      <c r="P14" s="44"/>
      <c r="Q14" s="6"/>
    </row>
    <row r="15" spans="1:17" ht="20.100000000000001" customHeight="1" x14ac:dyDescent="0.25">
      <c r="A15" s="9"/>
      <c r="B15" s="7" t="s">
        <v>144</v>
      </c>
      <c r="C15" s="7" t="s">
        <v>145</v>
      </c>
      <c r="D15" s="7" t="s">
        <v>10</v>
      </c>
      <c r="E15" s="11" t="s">
        <v>345</v>
      </c>
      <c r="F15" s="7">
        <v>69</v>
      </c>
      <c r="G15" s="7">
        <v>93</v>
      </c>
      <c r="H15" s="7">
        <v>111</v>
      </c>
      <c r="I15" s="7">
        <v>93</v>
      </c>
      <c r="J15" s="7">
        <v>366</v>
      </c>
      <c r="K15" s="12">
        <v>57</v>
      </c>
      <c r="L15" s="12">
        <v>75</v>
      </c>
      <c r="M15" s="12">
        <v>85.2</v>
      </c>
      <c r="N15" s="6">
        <f t="shared" si="0"/>
        <v>73.05</v>
      </c>
      <c r="O15" s="6">
        <f t="shared" si="1"/>
        <v>73.125</v>
      </c>
      <c r="P15" s="44"/>
      <c r="Q15" s="6"/>
    </row>
    <row r="16" spans="1:17" ht="20.100000000000001" customHeight="1" x14ac:dyDescent="0.25">
      <c r="A16" s="9"/>
      <c r="B16" s="7" t="s">
        <v>142</v>
      </c>
      <c r="C16" s="7" t="s">
        <v>143</v>
      </c>
      <c r="D16" s="7" t="s">
        <v>13</v>
      </c>
      <c r="E16" s="11" t="s">
        <v>345</v>
      </c>
      <c r="F16" s="7">
        <v>67</v>
      </c>
      <c r="G16" s="7">
        <v>86</v>
      </c>
      <c r="H16" s="7">
        <v>109</v>
      </c>
      <c r="I16" s="7">
        <v>104</v>
      </c>
      <c r="J16" s="7">
        <v>366</v>
      </c>
      <c r="K16" s="12">
        <v>54</v>
      </c>
      <c r="L16" s="12">
        <v>76.5</v>
      </c>
      <c r="M16" s="12">
        <v>85</v>
      </c>
      <c r="N16" s="6">
        <f t="shared" si="0"/>
        <v>73</v>
      </c>
      <c r="O16" s="6">
        <f t="shared" si="1"/>
        <v>73.099999999999994</v>
      </c>
      <c r="P16" s="44"/>
      <c r="Q16" s="6"/>
    </row>
    <row r="17" spans="1:17" ht="20.100000000000001" customHeight="1" x14ac:dyDescent="0.25">
      <c r="A17" s="9"/>
      <c r="B17" s="5" t="s">
        <v>197</v>
      </c>
      <c r="C17" s="5" t="s">
        <v>198</v>
      </c>
      <c r="D17" s="5" t="s">
        <v>10</v>
      </c>
      <c r="E17" s="10" t="s">
        <v>345</v>
      </c>
      <c r="F17" s="5">
        <v>68</v>
      </c>
      <c r="G17" s="5">
        <v>98</v>
      </c>
      <c r="H17" s="5">
        <v>120</v>
      </c>
      <c r="I17" s="5">
        <v>101</v>
      </c>
      <c r="J17" s="5">
        <v>387</v>
      </c>
      <c r="K17" s="12">
        <v>45</v>
      </c>
      <c r="L17" s="12">
        <v>74</v>
      </c>
      <c r="M17" s="12">
        <v>82.2</v>
      </c>
      <c r="N17" s="6">
        <f t="shared" si="0"/>
        <v>68.8</v>
      </c>
      <c r="O17" s="6">
        <f t="shared" si="1"/>
        <v>73.099999999999994</v>
      </c>
      <c r="P17" s="44"/>
      <c r="Q17" s="6"/>
    </row>
    <row r="18" spans="1:17" ht="20.100000000000001" customHeight="1" x14ac:dyDescent="0.25">
      <c r="A18" s="9"/>
      <c r="B18" s="7" t="s">
        <v>17</v>
      </c>
      <c r="C18" s="7" t="s">
        <v>136</v>
      </c>
      <c r="D18" s="7" t="s">
        <v>10</v>
      </c>
      <c r="E18" s="11" t="s">
        <v>345</v>
      </c>
      <c r="F18" s="7">
        <v>66</v>
      </c>
      <c r="G18" s="7">
        <v>85</v>
      </c>
      <c r="H18" s="7">
        <v>103</v>
      </c>
      <c r="I18" s="7">
        <v>109</v>
      </c>
      <c r="J18" s="7">
        <v>363</v>
      </c>
      <c r="K18" s="12">
        <v>48</v>
      </c>
      <c r="L18" s="12">
        <v>79</v>
      </c>
      <c r="M18" s="12">
        <v>87.6</v>
      </c>
      <c r="N18" s="6">
        <f t="shared" si="0"/>
        <v>73.400000000000006</v>
      </c>
      <c r="O18" s="6">
        <f t="shared" si="1"/>
        <v>73</v>
      </c>
      <c r="P18" s="44"/>
      <c r="Q18" s="12"/>
    </row>
    <row r="19" spans="1:17" s="4" customFormat="1" ht="20.100000000000001" customHeight="1" x14ac:dyDescent="0.25">
      <c r="A19" s="14"/>
      <c r="B19" s="7" t="s">
        <v>125</v>
      </c>
      <c r="C19" s="7" t="s">
        <v>126</v>
      </c>
      <c r="D19" s="7" t="s">
        <v>10</v>
      </c>
      <c r="E19" s="11" t="s">
        <v>345</v>
      </c>
      <c r="F19" s="7">
        <v>65</v>
      </c>
      <c r="G19" s="7">
        <v>62</v>
      </c>
      <c r="H19" s="7">
        <v>119</v>
      </c>
      <c r="I19" s="7">
        <v>114</v>
      </c>
      <c r="J19" s="7">
        <v>360</v>
      </c>
      <c r="K19" s="12">
        <v>62</v>
      </c>
      <c r="L19" s="12">
        <v>73</v>
      </c>
      <c r="M19" s="12">
        <v>86.2</v>
      </c>
      <c r="N19" s="12">
        <f t="shared" si="0"/>
        <v>73.55</v>
      </c>
      <c r="O19" s="12">
        <f t="shared" si="1"/>
        <v>72.775000000000006</v>
      </c>
      <c r="P19" s="44"/>
      <c r="Q19" s="12"/>
    </row>
    <row r="20" spans="1:17" ht="20.100000000000001" customHeight="1" x14ac:dyDescent="0.25">
      <c r="A20" s="9"/>
      <c r="B20" s="7"/>
      <c r="C20" s="7"/>
      <c r="D20" s="7"/>
      <c r="E20" s="11"/>
      <c r="F20" s="7"/>
      <c r="G20" s="7"/>
      <c r="H20" s="7"/>
      <c r="I20" s="7"/>
      <c r="J20" s="7"/>
      <c r="K20" s="12"/>
      <c r="L20" s="12"/>
      <c r="M20" s="12"/>
      <c r="N20" s="6"/>
      <c r="O20" s="6"/>
      <c r="P20" s="12"/>
      <c r="Q20" s="12"/>
    </row>
    <row r="21" spans="1:17" ht="20.100000000000001" customHeight="1" x14ac:dyDescent="0.25">
      <c r="A21" s="14"/>
      <c r="B21" s="7" t="s">
        <v>441</v>
      </c>
      <c r="C21" s="7" t="s">
        <v>158</v>
      </c>
      <c r="D21" s="7" t="s">
        <v>10</v>
      </c>
      <c r="E21" s="11" t="s">
        <v>345</v>
      </c>
      <c r="F21" s="7">
        <v>66</v>
      </c>
      <c r="G21" s="7">
        <v>84</v>
      </c>
      <c r="H21" s="7">
        <v>107</v>
      </c>
      <c r="I21" s="7">
        <v>113</v>
      </c>
      <c r="J21" s="7">
        <v>370</v>
      </c>
      <c r="K21" s="12">
        <v>54</v>
      </c>
      <c r="L21" s="12">
        <v>74.5</v>
      </c>
      <c r="M21" s="12">
        <v>82.8</v>
      </c>
      <c r="N21" s="12">
        <f t="shared" si="0"/>
        <v>71.45</v>
      </c>
      <c r="O21" s="12">
        <f t="shared" si="1"/>
        <v>72.724999999999994</v>
      </c>
      <c r="P21" s="41"/>
      <c r="Q21" s="6"/>
    </row>
    <row r="22" spans="1:17" ht="20.100000000000001" customHeight="1" x14ac:dyDescent="0.25">
      <c r="A22" s="9"/>
      <c r="B22" s="7" t="s">
        <v>442</v>
      </c>
      <c r="C22" s="7" t="s">
        <v>169</v>
      </c>
      <c r="D22" s="7" t="s">
        <v>10</v>
      </c>
      <c r="E22" s="11" t="s">
        <v>345</v>
      </c>
      <c r="F22" s="7">
        <v>72</v>
      </c>
      <c r="G22" s="7">
        <v>71</v>
      </c>
      <c r="H22" s="7">
        <v>120</v>
      </c>
      <c r="I22" s="7">
        <v>112</v>
      </c>
      <c r="J22" s="7">
        <v>375</v>
      </c>
      <c r="K22" s="12">
        <v>57</v>
      </c>
      <c r="L22" s="12">
        <v>68.5</v>
      </c>
      <c r="M22" s="12">
        <v>83</v>
      </c>
      <c r="N22" s="6">
        <f t="shared" si="0"/>
        <v>69.25</v>
      </c>
      <c r="O22" s="6">
        <f t="shared" si="1"/>
        <v>72.125</v>
      </c>
      <c r="P22" s="41"/>
      <c r="Q22" s="6"/>
    </row>
    <row r="23" spans="1:17" s="4" customFormat="1" ht="20.100000000000001" customHeight="1" x14ac:dyDescent="0.25">
      <c r="A23" s="9"/>
      <c r="B23" s="7" t="s">
        <v>443</v>
      </c>
      <c r="C23" s="7" t="s">
        <v>139</v>
      </c>
      <c r="D23" s="7" t="s">
        <v>10</v>
      </c>
      <c r="E23" s="11" t="s">
        <v>345</v>
      </c>
      <c r="F23" s="7">
        <v>67</v>
      </c>
      <c r="G23" s="7">
        <v>84</v>
      </c>
      <c r="H23" s="7">
        <v>108</v>
      </c>
      <c r="I23" s="7">
        <v>105</v>
      </c>
      <c r="J23" s="7">
        <v>364</v>
      </c>
      <c r="K23" s="12">
        <v>45</v>
      </c>
      <c r="L23" s="12">
        <v>75</v>
      </c>
      <c r="M23" s="12">
        <v>83.8</v>
      </c>
      <c r="N23" s="6">
        <f t="shared" si="0"/>
        <v>69.7</v>
      </c>
      <c r="O23" s="6">
        <f t="shared" si="1"/>
        <v>71.25</v>
      </c>
      <c r="P23" s="41"/>
      <c r="Q23" s="6"/>
    </row>
    <row r="24" spans="1:17" s="4" customFormat="1" ht="20.100000000000001" customHeight="1" x14ac:dyDescent="0.25">
      <c r="A24" s="9"/>
      <c r="B24" s="7" t="s">
        <v>444</v>
      </c>
      <c r="C24" s="7" t="s">
        <v>166</v>
      </c>
      <c r="D24" s="7" t="s">
        <v>10</v>
      </c>
      <c r="E24" s="11" t="s">
        <v>345</v>
      </c>
      <c r="F24" s="7">
        <v>67</v>
      </c>
      <c r="G24" s="7">
        <v>97</v>
      </c>
      <c r="H24" s="7">
        <v>105</v>
      </c>
      <c r="I24" s="7">
        <v>104</v>
      </c>
      <c r="J24" s="7">
        <v>373</v>
      </c>
      <c r="K24" s="12">
        <v>42</v>
      </c>
      <c r="L24" s="12">
        <v>74.5</v>
      </c>
      <c r="M24" s="12">
        <v>79.8</v>
      </c>
      <c r="N24" s="6">
        <f t="shared" si="0"/>
        <v>67.7</v>
      </c>
      <c r="O24" s="6">
        <f t="shared" si="1"/>
        <v>71.150000000000006</v>
      </c>
      <c r="P24" s="41"/>
      <c r="Q24" s="6"/>
    </row>
    <row r="25" spans="1:17" s="4" customFormat="1" ht="20.100000000000001" customHeight="1" x14ac:dyDescent="0.25">
      <c r="A25" s="9"/>
      <c r="B25" s="7" t="s">
        <v>445</v>
      </c>
      <c r="C25" s="7" t="s">
        <v>156</v>
      </c>
      <c r="D25" s="7" t="s">
        <v>10</v>
      </c>
      <c r="E25" s="11" t="s">
        <v>345</v>
      </c>
      <c r="F25" s="7">
        <v>61</v>
      </c>
      <c r="G25" s="7">
        <v>96</v>
      </c>
      <c r="H25" s="7">
        <v>111</v>
      </c>
      <c r="I25" s="7">
        <v>101</v>
      </c>
      <c r="J25" s="7">
        <v>369</v>
      </c>
      <c r="K25" s="12">
        <v>45</v>
      </c>
      <c r="L25" s="12">
        <v>65</v>
      </c>
      <c r="M25" s="12">
        <v>81</v>
      </c>
      <c r="N25" s="6">
        <f t="shared" si="0"/>
        <v>64</v>
      </c>
      <c r="O25" s="6">
        <f t="shared" si="1"/>
        <v>68.900000000000006</v>
      </c>
      <c r="P25" s="41"/>
      <c r="Q25" s="6"/>
    </row>
    <row r="26" spans="1:17" x14ac:dyDescent="0.25">
      <c r="N26" s="6"/>
      <c r="O26" s="6"/>
    </row>
    <row r="27" spans="1:17" ht="20.100000000000001" customHeight="1" x14ac:dyDescent="0.25">
      <c r="A27" s="9"/>
      <c r="B27" s="20" t="s">
        <v>385</v>
      </c>
      <c r="C27" s="20" t="s">
        <v>386</v>
      </c>
      <c r="D27" s="41" t="s">
        <v>398</v>
      </c>
      <c r="E27" s="10" t="s">
        <v>345</v>
      </c>
      <c r="F27" s="5">
        <v>74</v>
      </c>
      <c r="G27" s="5">
        <v>66</v>
      </c>
      <c r="H27" s="5">
        <v>113</v>
      </c>
      <c r="I27" s="5">
        <v>120</v>
      </c>
      <c r="J27" s="5">
        <v>373</v>
      </c>
      <c r="K27" s="7">
        <v>49</v>
      </c>
      <c r="L27" s="7">
        <v>89.5</v>
      </c>
      <c r="M27" s="7">
        <v>89</v>
      </c>
      <c r="N27" s="5">
        <f>SUM(K27*0.25+L27*0.5+M27*0.25)</f>
        <v>79.25</v>
      </c>
      <c r="O27" s="5">
        <f>SUM(J27/5*0.2+N27*0.8)</f>
        <v>78.320000000000007</v>
      </c>
      <c r="P27" s="41"/>
      <c r="Q27" s="40" t="s">
        <v>410</v>
      </c>
    </row>
  </sheetData>
  <mergeCells count="1">
    <mergeCell ref="A1:Q1"/>
  </mergeCells>
  <phoneticPr fontId="1" type="noConversion"/>
  <pageMargins left="0.35433070866141736" right="0.15748031496062992" top="0.78740157480314965" bottom="0.39370078740157483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5"/>
  <sheetViews>
    <sheetView zoomScale="148" zoomScaleNormal="148" workbookViewId="0">
      <selection activeCell="E10" sqref="E10"/>
    </sheetView>
  </sheetViews>
  <sheetFormatPr defaultRowHeight="13.2" x14ac:dyDescent="0.25"/>
  <cols>
    <col min="1" max="1" width="2.33203125" customWidth="1"/>
    <col min="3" max="3" width="17.33203125" customWidth="1"/>
    <col min="4" max="4" width="6.5546875" customWidth="1"/>
    <col min="5" max="5" width="12.5546875" customWidth="1"/>
    <col min="6" max="6" width="5.5546875" customWidth="1"/>
    <col min="7" max="7" width="6.5546875" customWidth="1"/>
    <col min="8" max="8" width="6.33203125" customWidth="1"/>
    <col min="9" max="11" width="6.6640625" customWidth="1"/>
    <col min="12" max="12" width="4.88671875" customWidth="1"/>
    <col min="13" max="13" width="5.33203125" customWidth="1"/>
    <col min="14" max="14" width="5.109375" customWidth="1"/>
    <col min="15" max="15" width="7.6640625" customWidth="1"/>
    <col min="16" max="16" width="6.5546875" customWidth="1"/>
    <col min="18" max="18" width="14.6640625" customWidth="1"/>
  </cols>
  <sheetData>
    <row r="1" spans="2:18" ht="25.5" customHeight="1" x14ac:dyDescent="0.25">
      <c r="B1" s="67" t="s">
        <v>366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2:18" x14ac:dyDescent="0.25">
      <c r="B2" s="55" t="s">
        <v>0</v>
      </c>
      <c r="C2" s="5" t="s">
        <v>1</v>
      </c>
      <c r="D2" s="5" t="s">
        <v>2</v>
      </c>
      <c r="E2" s="10" t="s">
        <v>343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21" t="s">
        <v>355</v>
      </c>
      <c r="L2" s="16" t="s">
        <v>356</v>
      </c>
      <c r="M2" s="16" t="s">
        <v>357</v>
      </c>
      <c r="N2" s="17" t="s">
        <v>358</v>
      </c>
      <c r="O2" s="17" t="s">
        <v>359</v>
      </c>
      <c r="P2" s="17" t="s">
        <v>360</v>
      </c>
      <c r="Q2" s="18" t="s">
        <v>361</v>
      </c>
      <c r="R2" s="18" t="s">
        <v>362</v>
      </c>
    </row>
    <row r="3" spans="2:18" x14ac:dyDescent="0.25">
      <c r="B3" s="56" t="s">
        <v>204</v>
      </c>
      <c r="C3" s="7" t="s">
        <v>205</v>
      </c>
      <c r="D3" s="7" t="s">
        <v>10</v>
      </c>
      <c r="E3" s="11" t="s">
        <v>346</v>
      </c>
      <c r="F3" s="7" t="s">
        <v>12</v>
      </c>
      <c r="G3" s="7">
        <v>62</v>
      </c>
      <c r="H3" s="5">
        <v>74</v>
      </c>
      <c r="I3" s="5">
        <v>129</v>
      </c>
      <c r="J3" s="5">
        <v>131</v>
      </c>
      <c r="K3" s="5">
        <v>396</v>
      </c>
      <c r="L3" s="12">
        <v>90</v>
      </c>
      <c r="M3" s="12">
        <v>95</v>
      </c>
      <c r="N3" s="12">
        <v>86</v>
      </c>
      <c r="O3" s="12">
        <f>SUM(L3*0.25+M3*0.5+N3*0.25)</f>
        <v>91.5</v>
      </c>
      <c r="P3" s="6">
        <f>SUM(K3/5*0.5+O3*0.5)</f>
        <v>85.35</v>
      </c>
      <c r="Q3" s="41"/>
      <c r="R3" s="6"/>
    </row>
    <row r="4" spans="2:18" x14ac:dyDescent="0.25">
      <c r="B4" s="56" t="s">
        <v>199</v>
      </c>
      <c r="C4" s="7" t="s">
        <v>200</v>
      </c>
      <c r="D4" s="7" t="s">
        <v>10</v>
      </c>
      <c r="E4" s="11" t="s">
        <v>346</v>
      </c>
      <c r="F4" s="7" t="s">
        <v>12</v>
      </c>
      <c r="G4" s="7">
        <v>70</v>
      </c>
      <c r="H4" s="5">
        <v>56</v>
      </c>
      <c r="I4" s="5">
        <v>125</v>
      </c>
      <c r="J4" s="5">
        <v>140</v>
      </c>
      <c r="K4" s="5">
        <v>391</v>
      </c>
      <c r="L4" s="12">
        <v>92</v>
      </c>
      <c r="M4" s="12">
        <v>92</v>
      </c>
      <c r="N4" s="12">
        <v>86</v>
      </c>
      <c r="O4" s="12">
        <f>SUM(L4*0.25+M4*0.5+N4*0.25)</f>
        <v>90.5</v>
      </c>
      <c r="P4" s="6">
        <f>SUM(K4/5*0.5+O4*0.5)</f>
        <v>84.35</v>
      </c>
      <c r="Q4" s="41"/>
      <c r="R4" s="43" t="s">
        <v>402</v>
      </c>
    </row>
    <row r="5" spans="2:18" x14ac:dyDescent="0.25">
      <c r="B5" s="7" t="s">
        <v>446</v>
      </c>
      <c r="C5" s="7" t="s">
        <v>163</v>
      </c>
      <c r="D5" s="7" t="s">
        <v>10</v>
      </c>
      <c r="E5" s="11" t="s">
        <v>346</v>
      </c>
      <c r="F5" s="7" t="s">
        <v>12</v>
      </c>
      <c r="G5" s="7">
        <v>66</v>
      </c>
      <c r="H5" s="5">
        <v>58</v>
      </c>
      <c r="I5" s="5">
        <v>122</v>
      </c>
      <c r="J5" s="5">
        <v>126</v>
      </c>
      <c r="K5" s="5">
        <v>372</v>
      </c>
      <c r="L5" s="6">
        <v>90</v>
      </c>
      <c r="M5" s="6">
        <v>90</v>
      </c>
      <c r="N5" s="6">
        <v>80</v>
      </c>
      <c r="O5" s="12">
        <f>SUM(L5*0.25+M5*0.5+N5*0.25)</f>
        <v>87.5</v>
      </c>
      <c r="P5" s="6">
        <f>SUM(K5/5*0.5+O5*0.5)</f>
        <v>80.95</v>
      </c>
      <c r="Q5" s="41"/>
      <c r="R5" s="6"/>
    </row>
  </sheetData>
  <mergeCells count="1">
    <mergeCell ref="B1:R1"/>
  </mergeCells>
  <phoneticPr fontId="1" type="noConversion"/>
  <pageMargins left="0.55118110236220474" right="0.35433070866141736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"/>
  <sheetViews>
    <sheetView zoomScale="148" zoomScaleNormal="148" workbookViewId="0">
      <selection activeCell="F10" sqref="F10"/>
    </sheetView>
  </sheetViews>
  <sheetFormatPr defaultRowHeight="13.2" x14ac:dyDescent="0.25"/>
  <cols>
    <col min="1" max="1" width="2.44140625" customWidth="1"/>
    <col min="2" max="2" width="6.88671875" customWidth="1"/>
    <col min="3" max="3" width="16.44140625" customWidth="1"/>
    <col min="4" max="4" width="5.5546875" customWidth="1"/>
    <col min="5" max="5" width="12.44140625" customWidth="1"/>
    <col min="6" max="6" width="7.88671875" customWidth="1"/>
    <col min="7" max="7" width="7.6640625" customWidth="1"/>
    <col min="8" max="8" width="7.88671875" customWidth="1"/>
    <col min="9" max="9" width="7.5546875" customWidth="1"/>
    <col min="10" max="10" width="8.5546875" customWidth="1"/>
    <col min="11" max="11" width="6.109375" customWidth="1"/>
    <col min="12" max="12" width="5.88671875" customWidth="1"/>
    <col min="13" max="13" width="5.5546875" customWidth="1"/>
    <col min="15" max="15" width="8.44140625" customWidth="1"/>
    <col min="17" max="17" width="8.44140625" customWidth="1"/>
  </cols>
  <sheetData>
    <row r="1" spans="1:17" ht="31.5" customHeight="1" x14ac:dyDescent="0.25">
      <c r="A1" s="67" t="s">
        <v>363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A2" s="6"/>
      <c r="B2" s="5" t="s">
        <v>0</v>
      </c>
      <c r="C2" s="5" t="s">
        <v>1</v>
      </c>
      <c r="D2" s="5" t="s">
        <v>2</v>
      </c>
      <c r="E2" s="10" t="s">
        <v>348</v>
      </c>
      <c r="F2" s="5" t="s">
        <v>6</v>
      </c>
      <c r="G2" s="5" t="s">
        <v>7</v>
      </c>
      <c r="H2" s="5" t="s">
        <v>8</v>
      </c>
      <c r="I2" s="5" t="s">
        <v>9</v>
      </c>
      <c r="J2" s="19" t="s">
        <v>355</v>
      </c>
      <c r="K2" s="16" t="s">
        <v>356</v>
      </c>
      <c r="L2" s="16" t="s">
        <v>357</v>
      </c>
      <c r="M2" s="17" t="s">
        <v>358</v>
      </c>
      <c r="N2" s="17" t="s">
        <v>359</v>
      </c>
      <c r="O2" s="17" t="s">
        <v>360</v>
      </c>
      <c r="P2" s="18" t="s">
        <v>361</v>
      </c>
      <c r="Q2" s="18" t="s">
        <v>362</v>
      </c>
    </row>
    <row r="3" spans="1:17" x14ac:dyDescent="0.25">
      <c r="A3" s="6"/>
      <c r="B3" s="5" t="s">
        <v>131</v>
      </c>
      <c r="C3" s="5" t="s">
        <v>132</v>
      </c>
      <c r="D3" s="5" t="s">
        <v>13</v>
      </c>
      <c r="E3" s="10" t="s">
        <v>347</v>
      </c>
      <c r="F3" s="5">
        <v>67</v>
      </c>
      <c r="G3" s="5">
        <v>79</v>
      </c>
      <c r="H3" s="5">
        <v>114</v>
      </c>
      <c r="I3" s="5">
        <v>102</v>
      </c>
      <c r="J3" s="5">
        <v>362</v>
      </c>
      <c r="K3" s="6">
        <v>78</v>
      </c>
      <c r="L3" s="6">
        <v>68</v>
      </c>
      <c r="M3" s="6">
        <v>73</v>
      </c>
      <c r="N3" s="6">
        <f>SUM(K3*0.3+L3*0.4+M3*0.3)</f>
        <v>72.5</v>
      </c>
      <c r="O3" s="6">
        <f>SUM(J3/5*0.5+N3*0.5)</f>
        <v>72.45</v>
      </c>
      <c r="P3" s="41"/>
      <c r="Q3" s="6"/>
    </row>
    <row r="4" spans="1:17" s="4" customFormat="1" ht="13.5" customHeight="1" x14ac:dyDescent="0.25">
      <c r="A4" s="12"/>
      <c r="B4" s="7" t="s">
        <v>447</v>
      </c>
      <c r="C4" s="7" t="s">
        <v>119</v>
      </c>
      <c r="D4" s="7" t="s">
        <v>10</v>
      </c>
      <c r="E4" s="11" t="s">
        <v>347</v>
      </c>
      <c r="F4" s="7">
        <v>67</v>
      </c>
      <c r="G4" s="7">
        <v>72</v>
      </c>
      <c r="H4" s="7">
        <v>102</v>
      </c>
      <c r="I4" s="7">
        <v>115</v>
      </c>
      <c r="J4" s="7">
        <v>356</v>
      </c>
      <c r="K4" s="12">
        <v>52</v>
      </c>
      <c r="L4" s="12">
        <v>57</v>
      </c>
      <c r="M4" s="12">
        <v>53</v>
      </c>
      <c r="N4" s="6">
        <f>SUM(K4*0.3+L4*0.4+M4*0.3)</f>
        <v>54.3</v>
      </c>
      <c r="O4" s="6">
        <f>SUM(J4/5*0.5+N4*0.5)</f>
        <v>62.75</v>
      </c>
      <c r="P4" s="44"/>
      <c r="Q4" s="12"/>
    </row>
  </sheetData>
  <mergeCells count="1">
    <mergeCell ref="A1:Q1"/>
  </mergeCells>
  <phoneticPr fontId="1" type="noConversion"/>
  <pageMargins left="0.55118110236220474" right="0.15748031496062992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topLeftCell="A13" zoomScale="142" zoomScaleNormal="142" workbookViewId="0">
      <selection activeCell="B29" sqref="B29:B33"/>
    </sheetView>
  </sheetViews>
  <sheetFormatPr defaultRowHeight="13.2" x14ac:dyDescent="0.25"/>
  <cols>
    <col min="1" max="1" width="3.109375" style="1" customWidth="1"/>
    <col min="3" max="3" width="17" customWidth="1"/>
    <col min="4" max="4" width="5" customWidth="1"/>
    <col min="5" max="5" width="13" customWidth="1"/>
    <col min="6" max="6" width="8" customWidth="1"/>
    <col min="7" max="7" width="7.6640625" customWidth="1"/>
    <col min="8" max="8" width="8.33203125" customWidth="1"/>
    <col min="9" max="9" width="7.88671875" customWidth="1"/>
    <col min="10" max="10" width="8.33203125" customWidth="1"/>
    <col min="11" max="12" width="5.44140625" customWidth="1"/>
    <col min="13" max="13" width="5.109375" customWidth="1"/>
    <col min="14" max="14" width="7.88671875" customWidth="1"/>
    <col min="15" max="15" width="6.44140625" customWidth="1"/>
    <col min="16" max="16" width="10" customWidth="1"/>
    <col min="17" max="17" width="18.5546875" customWidth="1"/>
  </cols>
  <sheetData>
    <row r="1" spans="1:17" ht="35.25" customHeight="1" x14ac:dyDescent="0.25">
      <c r="B1" s="67" t="s">
        <v>363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5" t="s">
        <v>0</v>
      </c>
      <c r="C2" s="5" t="s">
        <v>1</v>
      </c>
      <c r="D2" s="5" t="s">
        <v>2</v>
      </c>
      <c r="E2" s="5" t="s">
        <v>4</v>
      </c>
      <c r="F2" s="5" t="s">
        <v>6</v>
      </c>
      <c r="G2" s="5" t="s">
        <v>7</v>
      </c>
      <c r="H2" s="5" t="s">
        <v>8</v>
      </c>
      <c r="I2" s="5" t="s">
        <v>9</v>
      </c>
      <c r="J2" s="21" t="s">
        <v>355</v>
      </c>
      <c r="K2" s="16" t="s">
        <v>356</v>
      </c>
      <c r="L2" s="16" t="s">
        <v>357</v>
      </c>
      <c r="M2" s="17" t="s">
        <v>358</v>
      </c>
      <c r="N2" s="17" t="s">
        <v>359</v>
      </c>
      <c r="O2" s="17" t="s">
        <v>360</v>
      </c>
      <c r="P2" s="30" t="s">
        <v>399</v>
      </c>
      <c r="Q2" s="18" t="s">
        <v>362</v>
      </c>
    </row>
    <row r="3" spans="1:17" x14ac:dyDescent="0.25">
      <c r="B3" s="5" t="s">
        <v>195</v>
      </c>
      <c r="C3" s="5" t="s">
        <v>196</v>
      </c>
      <c r="D3" s="5" t="s">
        <v>10</v>
      </c>
      <c r="E3" s="10" t="s">
        <v>349</v>
      </c>
      <c r="F3" s="5">
        <v>67</v>
      </c>
      <c r="G3" s="5">
        <v>67</v>
      </c>
      <c r="H3" s="5">
        <v>135</v>
      </c>
      <c r="I3" s="5">
        <v>118</v>
      </c>
      <c r="J3" s="5">
        <v>387</v>
      </c>
      <c r="K3" s="6">
        <v>71</v>
      </c>
      <c r="L3" s="6">
        <v>92</v>
      </c>
      <c r="M3" s="6">
        <v>92.4</v>
      </c>
      <c r="N3" s="6">
        <f>SUM(K3*0.25+L3*0.25+M3*0.5)</f>
        <v>86.95</v>
      </c>
      <c r="O3" s="6">
        <f t="shared" ref="O3:O10" si="0">SUM(J3/5*0.5+N3*0.5)</f>
        <v>82.175000000000011</v>
      </c>
      <c r="P3" s="41"/>
      <c r="Q3" s="6"/>
    </row>
    <row r="4" spans="1:17" x14ac:dyDescent="0.25">
      <c r="B4" s="5" t="s">
        <v>180</v>
      </c>
      <c r="C4" s="5" t="s">
        <v>181</v>
      </c>
      <c r="D4" s="5" t="s">
        <v>10</v>
      </c>
      <c r="E4" s="10" t="s">
        <v>349</v>
      </c>
      <c r="F4" s="5">
        <v>70</v>
      </c>
      <c r="G4" s="5">
        <v>60</v>
      </c>
      <c r="H4" s="5">
        <v>132</v>
      </c>
      <c r="I4" s="5">
        <v>116</v>
      </c>
      <c r="J4" s="5">
        <v>378</v>
      </c>
      <c r="K4" s="6">
        <v>62</v>
      </c>
      <c r="L4" s="6">
        <v>92</v>
      </c>
      <c r="M4" s="6">
        <v>92.4</v>
      </c>
      <c r="N4" s="6">
        <f t="shared" ref="N4:N10" si="1">SUM(K4*0.25+L4*0.25+M4*0.5)</f>
        <v>84.7</v>
      </c>
      <c r="O4" s="6">
        <f t="shared" si="0"/>
        <v>80.150000000000006</v>
      </c>
      <c r="P4" s="41"/>
      <c r="Q4" s="6"/>
    </row>
    <row r="5" spans="1:17" x14ac:dyDescent="0.25">
      <c r="B5" s="7" t="s">
        <v>137</v>
      </c>
      <c r="C5" s="7" t="s">
        <v>138</v>
      </c>
      <c r="D5" s="7" t="s">
        <v>10</v>
      </c>
      <c r="E5" s="11" t="s">
        <v>349</v>
      </c>
      <c r="F5" s="7">
        <v>61</v>
      </c>
      <c r="G5" s="7">
        <v>63</v>
      </c>
      <c r="H5" s="7">
        <v>118</v>
      </c>
      <c r="I5" s="7">
        <v>122</v>
      </c>
      <c r="J5" s="7">
        <v>364</v>
      </c>
      <c r="K5" s="12">
        <v>69</v>
      </c>
      <c r="L5" s="12">
        <v>92</v>
      </c>
      <c r="M5" s="12">
        <v>91.2</v>
      </c>
      <c r="N5" s="6">
        <f t="shared" si="1"/>
        <v>85.85</v>
      </c>
      <c r="O5" s="6">
        <f t="shared" si="0"/>
        <v>79.324999999999989</v>
      </c>
      <c r="P5" s="41"/>
      <c r="Q5" s="40" t="s">
        <v>402</v>
      </c>
    </row>
    <row r="6" spans="1:17" x14ac:dyDescent="0.25">
      <c r="B6" s="5" t="s">
        <v>167</v>
      </c>
      <c r="C6" s="5" t="s">
        <v>168</v>
      </c>
      <c r="D6" s="5" t="s">
        <v>10</v>
      </c>
      <c r="E6" s="10" t="s">
        <v>349</v>
      </c>
      <c r="F6" s="5">
        <v>64</v>
      </c>
      <c r="G6" s="5">
        <v>69</v>
      </c>
      <c r="H6" s="5">
        <v>119</v>
      </c>
      <c r="I6" s="5">
        <v>122</v>
      </c>
      <c r="J6" s="5">
        <v>374</v>
      </c>
      <c r="K6" s="6">
        <v>57</v>
      </c>
      <c r="L6" s="6">
        <v>92</v>
      </c>
      <c r="M6" s="6">
        <v>90</v>
      </c>
      <c r="N6" s="6">
        <f t="shared" si="1"/>
        <v>82.25</v>
      </c>
      <c r="O6" s="6">
        <f t="shared" si="0"/>
        <v>78.525000000000006</v>
      </c>
      <c r="P6" s="41"/>
      <c r="Q6" s="6"/>
    </row>
    <row r="7" spans="1:17" x14ac:dyDescent="0.25">
      <c r="B7" s="7" t="s">
        <v>148</v>
      </c>
      <c r="C7" s="7" t="s">
        <v>149</v>
      </c>
      <c r="D7" s="7" t="s">
        <v>10</v>
      </c>
      <c r="E7" s="11" t="s">
        <v>349</v>
      </c>
      <c r="F7" s="7">
        <v>70</v>
      </c>
      <c r="G7" s="7">
        <v>67</v>
      </c>
      <c r="H7" s="7">
        <v>120</v>
      </c>
      <c r="I7" s="7">
        <v>112</v>
      </c>
      <c r="J7" s="7">
        <v>369</v>
      </c>
      <c r="K7" s="12">
        <v>60</v>
      </c>
      <c r="L7" s="12">
        <v>92</v>
      </c>
      <c r="M7" s="12">
        <v>90.4</v>
      </c>
      <c r="N7" s="12">
        <f t="shared" si="1"/>
        <v>83.2</v>
      </c>
      <c r="O7" s="12">
        <f t="shared" si="0"/>
        <v>78.5</v>
      </c>
      <c r="P7" s="44"/>
      <c r="Q7" s="6"/>
    </row>
    <row r="8" spans="1:17" x14ac:dyDescent="0.25">
      <c r="B8" s="7"/>
      <c r="C8" s="7"/>
      <c r="D8" s="7"/>
      <c r="E8" s="11"/>
      <c r="F8" s="7"/>
      <c r="G8" s="7"/>
      <c r="H8" s="7"/>
      <c r="I8" s="7"/>
      <c r="J8" s="7"/>
      <c r="K8" s="12"/>
      <c r="L8" s="12"/>
      <c r="M8" s="12"/>
      <c r="N8" s="6"/>
      <c r="O8" s="6"/>
      <c r="P8" s="6"/>
      <c r="Q8" s="6"/>
    </row>
    <row r="9" spans="1:17" s="4" customFormat="1" ht="15" customHeight="1" x14ac:dyDescent="0.25">
      <c r="A9" s="3"/>
      <c r="B9" s="5" t="s">
        <v>448</v>
      </c>
      <c r="C9" s="5" t="s">
        <v>201</v>
      </c>
      <c r="D9" s="5" t="s">
        <v>10</v>
      </c>
      <c r="E9" s="10" t="s">
        <v>349</v>
      </c>
      <c r="F9" s="5">
        <v>76</v>
      </c>
      <c r="G9" s="5">
        <v>68</v>
      </c>
      <c r="H9" s="5">
        <v>121</v>
      </c>
      <c r="I9" s="5">
        <v>127</v>
      </c>
      <c r="J9" s="5">
        <v>392</v>
      </c>
      <c r="K9" s="6">
        <v>56</v>
      </c>
      <c r="L9" s="6">
        <v>72</v>
      </c>
      <c r="M9" s="6">
        <v>61.2</v>
      </c>
      <c r="N9" s="6">
        <f t="shared" si="1"/>
        <v>62.6</v>
      </c>
      <c r="O9" s="6">
        <f t="shared" si="0"/>
        <v>70.5</v>
      </c>
      <c r="P9" s="41"/>
      <c r="Q9" s="12"/>
    </row>
    <row r="10" spans="1:17" x14ac:dyDescent="0.25">
      <c r="B10" s="7" t="s">
        <v>449</v>
      </c>
      <c r="C10" s="7" t="s">
        <v>157</v>
      </c>
      <c r="D10" s="7" t="s">
        <v>10</v>
      </c>
      <c r="E10" s="11" t="s">
        <v>349</v>
      </c>
      <c r="F10" s="7">
        <v>61</v>
      </c>
      <c r="G10" s="7">
        <v>65</v>
      </c>
      <c r="H10" s="7">
        <v>129</v>
      </c>
      <c r="I10" s="7">
        <v>115</v>
      </c>
      <c r="J10" s="7">
        <v>370</v>
      </c>
      <c r="K10" s="12">
        <v>51</v>
      </c>
      <c r="L10" s="12">
        <v>68</v>
      </c>
      <c r="M10" s="12">
        <v>53.6</v>
      </c>
      <c r="N10" s="6">
        <f t="shared" si="1"/>
        <v>56.55</v>
      </c>
      <c r="O10" s="6">
        <f t="shared" si="0"/>
        <v>65.275000000000006</v>
      </c>
      <c r="P10" s="41"/>
      <c r="Q10" s="6"/>
    </row>
    <row r="11" spans="1:17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6"/>
      <c r="O11" s="6"/>
      <c r="P11" s="6"/>
      <c r="Q11" s="6"/>
    </row>
    <row r="12" spans="1:17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6"/>
      <c r="O12" s="6"/>
      <c r="P12" s="6"/>
      <c r="Q12" s="6"/>
    </row>
    <row r="13" spans="1:17" x14ac:dyDescent="0.25">
      <c r="B13" s="7" t="s">
        <v>335</v>
      </c>
      <c r="C13" s="7" t="s">
        <v>336</v>
      </c>
      <c r="D13" s="7" t="s">
        <v>10</v>
      </c>
      <c r="E13" s="7" t="s">
        <v>307</v>
      </c>
      <c r="F13" s="7">
        <v>63</v>
      </c>
      <c r="G13" s="7">
        <v>82</v>
      </c>
      <c r="H13" s="7">
        <v>123</v>
      </c>
      <c r="I13" s="7">
        <v>132</v>
      </c>
      <c r="J13" s="7">
        <v>400</v>
      </c>
      <c r="K13" s="12">
        <v>71</v>
      </c>
      <c r="L13" s="12">
        <v>88</v>
      </c>
      <c r="M13" s="12">
        <v>92.4</v>
      </c>
      <c r="N13" s="6">
        <f t="shared" ref="N13:N33" si="2">SUM(K13*0.25+L13*0.25+M13*0.5)</f>
        <v>85.95</v>
      </c>
      <c r="O13" s="6">
        <f t="shared" ref="O13:O33" si="3">SUM(J13/5*0.5+N13*0.5)</f>
        <v>82.974999999999994</v>
      </c>
      <c r="P13" s="41"/>
      <c r="Q13" s="6"/>
    </row>
    <row r="14" spans="1:17" x14ac:dyDescent="0.25">
      <c r="B14" s="7" t="s">
        <v>333</v>
      </c>
      <c r="C14" s="7" t="s">
        <v>334</v>
      </c>
      <c r="D14" s="7" t="s">
        <v>10</v>
      </c>
      <c r="E14" s="7" t="s">
        <v>307</v>
      </c>
      <c r="F14" s="7">
        <v>67</v>
      </c>
      <c r="G14" s="7">
        <v>81</v>
      </c>
      <c r="H14" s="7">
        <v>124</v>
      </c>
      <c r="I14" s="7">
        <v>125</v>
      </c>
      <c r="J14" s="7">
        <v>397</v>
      </c>
      <c r="K14" s="12">
        <v>74</v>
      </c>
      <c r="L14" s="12">
        <v>92</v>
      </c>
      <c r="M14" s="12">
        <v>86.8</v>
      </c>
      <c r="N14" s="6">
        <f t="shared" si="2"/>
        <v>84.9</v>
      </c>
      <c r="O14" s="6">
        <f t="shared" si="3"/>
        <v>82.15</v>
      </c>
      <c r="P14" s="41"/>
      <c r="Q14" s="6"/>
    </row>
    <row r="15" spans="1:17" x14ac:dyDescent="0.25">
      <c r="B15" s="7" t="s">
        <v>328</v>
      </c>
      <c r="C15" s="7" t="s">
        <v>329</v>
      </c>
      <c r="D15" s="7" t="s">
        <v>10</v>
      </c>
      <c r="E15" s="7" t="s">
        <v>307</v>
      </c>
      <c r="F15" s="7">
        <v>63</v>
      </c>
      <c r="G15" s="7">
        <v>80</v>
      </c>
      <c r="H15" s="7">
        <v>121</v>
      </c>
      <c r="I15" s="7">
        <v>127</v>
      </c>
      <c r="J15" s="7">
        <v>391</v>
      </c>
      <c r="K15" s="12">
        <v>67</v>
      </c>
      <c r="L15" s="12">
        <v>92</v>
      </c>
      <c r="M15" s="12">
        <v>90.4</v>
      </c>
      <c r="N15" s="6">
        <f t="shared" si="2"/>
        <v>84.95</v>
      </c>
      <c r="O15" s="6">
        <f t="shared" si="3"/>
        <v>81.575000000000003</v>
      </c>
      <c r="P15" s="41"/>
      <c r="Q15" s="6"/>
    </row>
    <row r="16" spans="1:17" x14ac:dyDescent="0.25">
      <c r="B16" s="7" t="s">
        <v>324</v>
      </c>
      <c r="C16" s="7" t="s">
        <v>325</v>
      </c>
      <c r="D16" s="7" t="s">
        <v>13</v>
      </c>
      <c r="E16" s="7" t="s">
        <v>307</v>
      </c>
      <c r="F16" s="7">
        <v>69</v>
      </c>
      <c r="G16" s="7">
        <v>81</v>
      </c>
      <c r="H16" s="7">
        <v>121</v>
      </c>
      <c r="I16" s="7">
        <v>118</v>
      </c>
      <c r="J16" s="7">
        <v>389</v>
      </c>
      <c r="K16" s="12">
        <v>66</v>
      </c>
      <c r="L16" s="12">
        <v>88</v>
      </c>
      <c r="M16" s="12">
        <v>91.6</v>
      </c>
      <c r="N16" s="6">
        <f t="shared" si="2"/>
        <v>84.3</v>
      </c>
      <c r="O16" s="6">
        <f t="shared" si="3"/>
        <v>81.05</v>
      </c>
      <c r="P16" s="41"/>
      <c r="Q16" s="6"/>
    </row>
    <row r="17" spans="1:17" x14ac:dyDescent="0.25">
      <c r="B17" s="7" t="s">
        <v>339</v>
      </c>
      <c r="C17" s="7" t="s">
        <v>340</v>
      </c>
      <c r="D17" s="7" t="s">
        <v>10</v>
      </c>
      <c r="E17" s="7" t="s">
        <v>307</v>
      </c>
      <c r="F17" s="7">
        <v>71</v>
      </c>
      <c r="G17" s="7">
        <v>84</v>
      </c>
      <c r="H17" s="7">
        <v>122</v>
      </c>
      <c r="I17" s="7">
        <v>130</v>
      </c>
      <c r="J17" s="7">
        <v>407</v>
      </c>
      <c r="K17" s="12">
        <v>50</v>
      </c>
      <c r="L17" s="12">
        <v>92</v>
      </c>
      <c r="M17" s="12">
        <v>90</v>
      </c>
      <c r="N17" s="6">
        <f t="shared" si="2"/>
        <v>80.5</v>
      </c>
      <c r="O17" s="6">
        <f t="shared" si="3"/>
        <v>80.95</v>
      </c>
      <c r="P17" s="41"/>
      <c r="Q17" s="6"/>
    </row>
    <row r="18" spans="1:17" x14ac:dyDescent="0.25">
      <c r="B18" s="7" t="s">
        <v>337</v>
      </c>
      <c r="C18" s="7" t="s">
        <v>338</v>
      </c>
      <c r="D18" s="7" t="s">
        <v>10</v>
      </c>
      <c r="E18" s="7" t="s">
        <v>307</v>
      </c>
      <c r="F18" s="7">
        <v>65</v>
      </c>
      <c r="G18" s="7">
        <v>86</v>
      </c>
      <c r="H18" s="7">
        <v>121</v>
      </c>
      <c r="I18" s="7">
        <v>130</v>
      </c>
      <c r="J18" s="7">
        <v>402</v>
      </c>
      <c r="K18" s="12">
        <v>50</v>
      </c>
      <c r="L18" s="12">
        <v>92</v>
      </c>
      <c r="M18" s="12">
        <v>92</v>
      </c>
      <c r="N18" s="6">
        <f t="shared" si="2"/>
        <v>81.5</v>
      </c>
      <c r="O18" s="6">
        <f t="shared" si="3"/>
        <v>80.95</v>
      </c>
      <c r="P18" s="41"/>
      <c r="Q18" s="6"/>
    </row>
    <row r="19" spans="1:17" x14ac:dyDescent="0.25">
      <c r="B19" s="7" t="s">
        <v>341</v>
      </c>
      <c r="C19" s="7" t="s">
        <v>342</v>
      </c>
      <c r="D19" s="7" t="s">
        <v>10</v>
      </c>
      <c r="E19" s="7" t="s">
        <v>307</v>
      </c>
      <c r="F19" s="7">
        <v>66</v>
      </c>
      <c r="G19" s="7">
        <v>82</v>
      </c>
      <c r="H19" s="7">
        <v>131</v>
      </c>
      <c r="I19" s="7">
        <v>129</v>
      </c>
      <c r="J19" s="7">
        <v>408</v>
      </c>
      <c r="K19" s="12">
        <v>50</v>
      </c>
      <c r="L19" s="12">
        <v>92</v>
      </c>
      <c r="M19" s="12">
        <v>89.6</v>
      </c>
      <c r="N19" s="6">
        <f t="shared" si="2"/>
        <v>80.3</v>
      </c>
      <c r="O19" s="6">
        <f t="shared" si="3"/>
        <v>80.949999999999989</v>
      </c>
      <c r="P19" s="41"/>
      <c r="Q19" s="6"/>
    </row>
    <row r="20" spans="1:17" x14ac:dyDescent="0.25">
      <c r="B20" s="7" t="s">
        <v>316</v>
      </c>
      <c r="C20" s="7" t="s">
        <v>317</v>
      </c>
      <c r="D20" s="7" t="s">
        <v>10</v>
      </c>
      <c r="E20" s="7" t="s">
        <v>307</v>
      </c>
      <c r="F20" s="7">
        <v>66</v>
      </c>
      <c r="G20" s="7">
        <v>78</v>
      </c>
      <c r="H20" s="7">
        <v>127</v>
      </c>
      <c r="I20" s="7">
        <v>114</v>
      </c>
      <c r="J20" s="7">
        <v>385</v>
      </c>
      <c r="K20" s="12">
        <v>64</v>
      </c>
      <c r="L20" s="12">
        <v>92</v>
      </c>
      <c r="M20" s="12">
        <v>90.4</v>
      </c>
      <c r="N20" s="6">
        <f t="shared" si="2"/>
        <v>84.2</v>
      </c>
      <c r="O20" s="6">
        <f t="shared" si="3"/>
        <v>80.599999999999994</v>
      </c>
      <c r="P20" s="41"/>
      <c r="Q20" s="6"/>
    </row>
    <row r="21" spans="1:17" x14ac:dyDescent="0.25">
      <c r="B21" s="7" t="s">
        <v>326</v>
      </c>
      <c r="C21" s="7" t="s">
        <v>327</v>
      </c>
      <c r="D21" s="7" t="s">
        <v>10</v>
      </c>
      <c r="E21" s="7" t="s">
        <v>307</v>
      </c>
      <c r="F21" s="7">
        <v>63</v>
      </c>
      <c r="G21" s="7">
        <v>77</v>
      </c>
      <c r="H21" s="7">
        <v>127</v>
      </c>
      <c r="I21" s="7">
        <v>124</v>
      </c>
      <c r="J21" s="7">
        <v>391</v>
      </c>
      <c r="K21" s="12">
        <v>56</v>
      </c>
      <c r="L21" s="12">
        <v>92</v>
      </c>
      <c r="M21" s="12">
        <v>91.2</v>
      </c>
      <c r="N21" s="6">
        <f t="shared" si="2"/>
        <v>82.6</v>
      </c>
      <c r="O21" s="6">
        <f t="shared" si="3"/>
        <v>80.400000000000006</v>
      </c>
      <c r="P21" s="41"/>
      <c r="Q21" s="6"/>
    </row>
    <row r="22" spans="1:17" x14ac:dyDescent="0.25">
      <c r="B22" s="7" t="s">
        <v>322</v>
      </c>
      <c r="C22" s="7" t="s">
        <v>323</v>
      </c>
      <c r="D22" s="7" t="s">
        <v>13</v>
      </c>
      <c r="E22" s="7" t="s">
        <v>307</v>
      </c>
      <c r="F22" s="7">
        <v>61</v>
      </c>
      <c r="G22" s="7">
        <v>77</v>
      </c>
      <c r="H22" s="7">
        <v>122</v>
      </c>
      <c r="I22" s="7">
        <v>127</v>
      </c>
      <c r="J22" s="7">
        <v>387</v>
      </c>
      <c r="K22" s="12">
        <v>61</v>
      </c>
      <c r="L22" s="12">
        <v>88</v>
      </c>
      <c r="M22" s="12">
        <v>90.8</v>
      </c>
      <c r="N22" s="6">
        <f t="shared" si="2"/>
        <v>82.65</v>
      </c>
      <c r="O22" s="6">
        <f t="shared" si="3"/>
        <v>80.025000000000006</v>
      </c>
      <c r="P22" s="41"/>
      <c r="Q22" s="6"/>
    </row>
    <row r="23" spans="1:17" x14ac:dyDescent="0.25">
      <c r="B23" s="7" t="s">
        <v>320</v>
      </c>
      <c r="C23" s="7" t="s">
        <v>321</v>
      </c>
      <c r="D23" s="7" t="s">
        <v>10</v>
      </c>
      <c r="E23" s="7" t="s">
        <v>307</v>
      </c>
      <c r="F23" s="7">
        <v>65</v>
      </c>
      <c r="G23" s="7">
        <v>88</v>
      </c>
      <c r="H23" s="7">
        <v>121</v>
      </c>
      <c r="I23" s="7">
        <v>112</v>
      </c>
      <c r="J23" s="7">
        <v>386</v>
      </c>
      <c r="K23" s="12">
        <v>59</v>
      </c>
      <c r="L23" s="12">
        <v>88</v>
      </c>
      <c r="M23" s="12">
        <v>90</v>
      </c>
      <c r="N23" s="6">
        <f t="shared" si="2"/>
        <v>81.75</v>
      </c>
      <c r="O23" s="6">
        <f t="shared" si="3"/>
        <v>79.474999999999994</v>
      </c>
      <c r="P23" s="41"/>
      <c r="Q23" s="6"/>
    </row>
    <row r="24" spans="1:17" x14ac:dyDescent="0.25">
      <c r="B24" s="7" t="s">
        <v>330</v>
      </c>
      <c r="C24" s="7" t="s">
        <v>331</v>
      </c>
      <c r="D24" s="7" t="s">
        <v>10</v>
      </c>
      <c r="E24" s="7" t="s">
        <v>307</v>
      </c>
      <c r="F24" s="7">
        <v>61</v>
      </c>
      <c r="G24" s="7">
        <v>73</v>
      </c>
      <c r="H24" s="7">
        <v>128</v>
      </c>
      <c r="I24" s="7">
        <v>131</v>
      </c>
      <c r="J24" s="7">
        <v>393</v>
      </c>
      <c r="K24" s="12">
        <v>50</v>
      </c>
      <c r="L24" s="12">
        <v>88</v>
      </c>
      <c r="M24" s="12">
        <v>81.2</v>
      </c>
      <c r="N24" s="6">
        <f t="shared" si="2"/>
        <v>75.099999999999994</v>
      </c>
      <c r="O24" s="6">
        <f t="shared" si="3"/>
        <v>76.849999999999994</v>
      </c>
      <c r="P24" s="41"/>
      <c r="Q24" s="6"/>
    </row>
    <row r="25" spans="1:17" x14ac:dyDescent="0.25">
      <c r="B25" s="7" t="s">
        <v>311</v>
      </c>
      <c r="C25" s="7" t="s">
        <v>312</v>
      </c>
      <c r="D25" s="7" t="s">
        <v>10</v>
      </c>
      <c r="E25" s="7" t="s">
        <v>307</v>
      </c>
      <c r="F25" s="7">
        <v>55</v>
      </c>
      <c r="G25" s="7">
        <v>86</v>
      </c>
      <c r="H25" s="7">
        <v>103</v>
      </c>
      <c r="I25" s="7">
        <v>132</v>
      </c>
      <c r="J25" s="7">
        <v>376</v>
      </c>
      <c r="K25" s="12">
        <v>68</v>
      </c>
      <c r="L25" s="12">
        <v>80</v>
      </c>
      <c r="M25" s="12">
        <v>81.599999999999994</v>
      </c>
      <c r="N25" s="6">
        <f t="shared" si="2"/>
        <v>77.8</v>
      </c>
      <c r="O25" s="6">
        <f t="shared" si="3"/>
        <v>76.5</v>
      </c>
      <c r="P25" s="41"/>
      <c r="Q25" s="6"/>
    </row>
    <row r="26" spans="1:17" x14ac:dyDescent="0.25">
      <c r="B26" s="7" t="s">
        <v>313</v>
      </c>
      <c r="C26" s="7" t="s">
        <v>314</v>
      </c>
      <c r="D26" s="7" t="s">
        <v>10</v>
      </c>
      <c r="E26" s="7" t="s">
        <v>307</v>
      </c>
      <c r="F26" s="7">
        <v>67</v>
      </c>
      <c r="G26" s="7">
        <v>80</v>
      </c>
      <c r="H26" s="7">
        <v>108</v>
      </c>
      <c r="I26" s="7">
        <v>122</v>
      </c>
      <c r="J26" s="7">
        <v>377</v>
      </c>
      <c r="K26" s="12">
        <v>54</v>
      </c>
      <c r="L26" s="12">
        <v>80</v>
      </c>
      <c r="M26" s="12">
        <v>81.599999999999994</v>
      </c>
      <c r="N26" s="6">
        <f t="shared" si="2"/>
        <v>74.3</v>
      </c>
      <c r="O26" s="6">
        <f t="shared" si="3"/>
        <v>74.849999999999994</v>
      </c>
      <c r="P26" s="41"/>
      <c r="Q26" s="6"/>
    </row>
    <row r="27" spans="1:17" s="4" customFormat="1" x14ac:dyDescent="0.25">
      <c r="A27" s="3"/>
      <c r="B27" s="7" t="s">
        <v>308</v>
      </c>
      <c r="C27" s="7" t="s">
        <v>309</v>
      </c>
      <c r="D27" s="7" t="s">
        <v>10</v>
      </c>
      <c r="E27" s="7" t="s">
        <v>307</v>
      </c>
      <c r="F27" s="7">
        <v>61</v>
      </c>
      <c r="G27" s="7">
        <v>74</v>
      </c>
      <c r="H27" s="7">
        <v>128</v>
      </c>
      <c r="I27" s="7">
        <v>113</v>
      </c>
      <c r="J27" s="7">
        <v>376</v>
      </c>
      <c r="K27" s="12">
        <v>46</v>
      </c>
      <c r="L27" s="12">
        <v>88</v>
      </c>
      <c r="M27" s="12">
        <v>80.8</v>
      </c>
      <c r="N27" s="12">
        <f t="shared" si="2"/>
        <v>73.900000000000006</v>
      </c>
      <c r="O27" s="12">
        <f t="shared" si="3"/>
        <v>74.550000000000011</v>
      </c>
      <c r="P27" s="44"/>
      <c r="Q27" s="12"/>
    </row>
    <row r="28" spans="1:17" x14ac:dyDescent="0.25">
      <c r="B28" s="7"/>
      <c r="C28" s="7"/>
      <c r="D28" s="7"/>
      <c r="E28" s="7"/>
      <c r="F28" s="7"/>
      <c r="G28" s="7"/>
      <c r="H28" s="7"/>
      <c r="I28" s="7"/>
      <c r="J28" s="7"/>
      <c r="K28" s="12"/>
      <c r="L28" s="12"/>
      <c r="M28" s="12"/>
      <c r="N28" s="6"/>
      <c r="O28" s="6"/>
      <c r="P28" s="6"/>
      <c r="Q28" s="6"/>
    </row>
    <row r="29" spans="1:17" x14ac:dyDescent="0.25">
      <c r="B29" s="7" t="s">
        <v>450</v>
      </c>
      <c r="C29" s="7" t="s">
        <v>332</v>
      </c>
      <c r="D29" s="7" t="s">
        <v>10</v>
      </c>
      <c r="E29" s="7" t="s">
        <v>307</v>
      </c>
      <c r="F29" s="7">
        <v>61</v>
      </c>
      <c r="G29" s="7">
        <v>68</v>
      </c>
      <c r="H29" s="7">
        <v>135</v>
      </c>
      <c r="I29" s="7">
        <v>131</v>
      </c>
      <c r="J29" s="7">
        <v>395</v>
      </c>
      <c r="K29" s="12">
        <v>66</v>
      </c>
      <c r="L29" s="12">
        <v>72</v>
      </c>
      <c r="M29" s="12">
        <v>56</v>
      </c>
      <c r="N29" s="6">
        <f t="shared" si="2"/>
        <v>62.5</v>
      </c>
      <c r="O29" s="6">
        <f t="shared" si="3"/>
        <v>70.75</v>
      </c>
      <c r="P29" s="41"/>
      <c r="Q29" s="6"/>
    </row>
    <row r="30" spans="1:17" x14ac:dyDescent="0.25">
      <c r="B30" s="7" t="s">
        <v>451</v>
      </c>
      <c r="C30" s="7" t="s">
        <v>319</v>
      </c>
      <c r="D30" s="7" t="s">
        <v>10</v>
      </c>
      <c r="E30" s="7" t="s">
        <v>307</v>
      </c>
      <c r="F30" s="7">
        <v>58</v>
      </c>
      <c r="G30" s="7">
        <v>78</v>
      </c>
      <c r="H30" s="7">
        <v>122</v>
      </c>
      <c r="I30" s="7">
        <v>128</v>
      </c>
      <c r="J30" s="7">
        <v>386</v>
      </c>
      <c r="K30" s="12">
        <v>37</v>
      </c>
      <c r="L30" s="12">
        <v>60</v>
      </c>
      <c r="M30" s="12">
        <v>54</v>
      </c>
      <c r="N30" s="6">
        <f t="shared" si="2"/>
        <v>51.25</v>
      </c>
      <c r="O30" s="6">
        <f t="shared" si="3"/>
        <v>64.224999999999994</v>
      </c>
      <c r="P30" s="41"/>
      <c r="Q30" s="6"/>
    </row>
    <row r="31" spans="1:17" x14ac:dyDescent="0.25">
      <c r="B31" s="7" t="s">
        <v>452</v>
      </c>
      <c r="C31" s="7" t="s">
        <v>318</v>
      </c>
      <c r="D31" s="7" t="s">
        <v>10</v>
      </c>
      <c r="E31" s="7" t="s">
        <v>307</v>
      </c>
      <c r="F31" s="7">
        <v>62</v>
      </c>
      <c r="G31" s="7">
        <v>89</v>
      </c>
      <c r="H31" s="7">
        <v>111</v>
      </c>
      <c r="I31" s="7">
        <v>123</v>
      </c>
      <c r="J31" s="7">
        <v>385</v>
      </c>
      <c r="K31" s="12">
        <v>29</v>
      </c>
      <c r="L31" s="12">
        <v>60</v>
      </c>
      <c r="M31" s="12">
        <v>52.8</v>
      </c>
      <c r="N31" s="6">
        <f t="shared" si="2"/>
        <v>48.65</v>
      </c>
      <c r="O31" s="6">
        <f t="shared" si="3"/>
        <v>62.825000000000003</v>
      </c>
      <c r="P31" s="41"/>
      <c r="Q31" s="6"/>
    </row>
    <row r="32" spans="1:17" x14ac:dyDescent="0.25">
      <c r="B32" s="7" t="s">
        <v>453</v>
      </c>
      <c r="C32" s="7" t="s">
        <v>315</v>
      </c>
      <c r="D32" s="7" t="s">
        <v>10</v>
      </c>
      <c r="E32" s="7" t="s">
        <v>307</v>
      </c>
      <c r="F32" s="7">
        <v>60</v>
      </c>
      <c r="G32" s="7">
        <v>76</v>
      </c>
      <c r="H32" s="7">
        <v>117</v>
      </c>
      <c r="I32" s="7">
        <v>128</v>
      </c>
      <c r="J32" s="7">
        <v>381</v>
      </c>
      <c r="K32" s="12">
        <v>26</v>
      </c>
      <c r="L32" s="12">
        <v>60</v>
      </c>
      <c r="M32" s="12">
        <v>51.6</v>
      </c>
      <c r="N32" s="6">
        <f t="shared" si="2"/>
        <v>47.3</v>
      </c>
      <c r="O32" s="6">
        <f t="shared" si="3"/>
        <v>61.75</v>
      </c>
      <c r="P32" s="41"/>
      <c r="Q32" s="6"/>
    </row>
    <row r="33" spans="1:17" s="4" customFormat="1" ht="15" customHeight="1" x14ac:dyDescent="0.25">
      <c r="A33" s="8"/>
      <c r="B33" s="7" t="s">
        <v>454</v>
      </c>
      <c r="C33" s="7" t="s">
        <v>310</v>
      </c>
      <c r="D33" s="7" t="s">
        <v>10</v>
      </c>
      <c r="E33" s="7" t="s">
        <v>307</v>
      </c>
      <c r="F33" s="7">
        <v>62</v>
      </c>
      <c r="G33" s="7">
        <v>79</v>
      </c>
      <c r="H33" s="7">
        <v>127</v>
      </c>
      <c r="I33" s="7">
        <v>108</v>
      </c>
      <c r="J33" s="7">
        <v>376</v>
      </c>
      <c r="K33" s="12">
        <v>28</v>
      </c>
      <c r="L33" s="12">
        <v>60</v>
      </c>
      <c r="M33" s="12">
        <v>52</v>
      </c>
      <c r="N33" s="6">
        <f t="shared" si="2"/>
        <v>48</v>
      </c>
      <c r="O33" s="6">
        <f t="shared" si="3"/>
        <v>61.6</v>
      </c>
      <c r="P33" s="41"/>
      <c r="Q33" s="12"/>
    </row>
    <row r="34" spans="1:17" x14ac:dyDescent="0.25">
      <c r="P34" s="1"/>
    </row>
    <row r="35" spans="1:17" ht="14.4" x14ac:dyDescent="0.25">
      <c r="A35" s="9"/>
      <c r="B35" s="46" t="s">
        <v>364</v>
      </c>
      <c r="C35" s="20" t="s">
        <v>365</v>
      </c>
      <c r="D35" s="7" t="s">
        <v>10</v>
      </c>
      <c r="E35" s="7" t="s">
        <v>307</v>
      </c>
      <c r="F35" s="5">
        <v>72</v>
      </c>
      <c r="G35" s="5">
        <v>67</v>
      </c>
      <c r="H35" s="5">
        <v>126</v>
      </c>
      <c r="I35" s="5">
        <v>135</v>
      </c>
      <c r="J35" s="5">
        <v>400</v>
      </c>
      <c r="K35" s="6">
        <v>57</v>
      </c>
      <c r="L35" s="6">
        <v>92</v>
      </c>
      <c r="M35" s="6">
        <v>90</v>
      </c>
      <c r="N35" s="6">
        <f>SUM(K35*0.25+L35*0.25+M35*0.5)</f>
        <v>82.25</v>
      </c>
      <c r="O35" s="6">
        <f>SUM(J35/5*0.2+N35*0.8)</f>
        <v>81.8</v>
      </c>
      <c r="P35" s="41"/>
      <c r="Q35" s="40" t="s">
        <v>410</v>
      </c>
    </row>
  </sheetData>
  <mergeCells count="1">
    <mergeCell ref="B1:Q1"/>
  </mergeCells>
  <phoneticPr fontId="1" type="noConversion"/>
  <pageMargins left="0.55118110236220474" right="0.35433070866141736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"/>
  <sheetViews>
    <sheetView zoomScale="148" zoomScaleNormal="148" workbookViewId="0">
      <selection activeCell="E11" sqref="E11"/>
    </sheetView>
  </sheetViews>
  <sheetFormatPr defaultRowHeight="13.2" x14ac:dyDescent="0.25"/>
  <cols>
    <col min="1" max="1" width="2.88671875" customWidth="1"/>
    <col min="3" max="3" width="17.5546875" customWidth="1"/>
    <col min="4" max="4" width="5.88671875" customWidth="1"/>
    <col min="5" max="5" width="12.6640625" customWidth="1"/>
    <col min="6" max="6" width="6.33203125" customWidth="1"/>
    <col min="7" max="7" width="5.5546875" customWidth="1"/>
    <col min="8" max="8" width="6.109375" customWidth="1"/>
    <col min="9" max="9" width="5.88671875" customWidth="1"/>
    <col min="10" max="10" width="6.33203125" customWidth="1"/>
    <col min="11" max="11" width="8" customWidth="1"/>
    <col min="12" max="13" width="5.6640625" customWidth="1"/>
    <col min="14" max="14" width="7.109375" customWidth="1"/>
    <col min="15" max="15" width="8.44140625" style="33" customWidth="1"/>
    <col min="16" max="16" width="7.6640625" style="33" customWidth="1"/>
  </cols>
  <sheetData>
    <row r="1" spans="1:18" ht="23.25" customHeight="1" x14ac:dyDescent="0.25">
      <c r="A1" s="67" t="s">
        <v>366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18" x14ac:dyDescent="0.25">
      <c r="A2" s="6"/>
      <c r="B2" s="55" t="s">
        <v>0</v>
      </c>
      <c r="C2" s="5" t="s">
        <v>1</v>
      </c>
      <c r="D2" s="5" t="s">
        <v>2</v>
      </c>
      <c r="E2" s="10" t="s">
        <v>343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19" t="s">
        <v>355</v>
      </c>
      <c r="L2" s="16" t="s">
        <v>356</v>
      </c>
      <c r="M2" s="16" t="s">
        <v>357</v>
      </c>
      <c r="N2" s="17" t="s">
        <v>358</v>
      </c>
      <c r="O2" s="31" t="s">
        <v>359</v>
      </c>
      <c r="P2" s="31" t="s">
        <v>360</v>
      </c>
      <c r="Q2" s="18" t="s">
        <v>361</v>
      </c>
      <c r="R2" s="18" t="s">
        <v>362</v>
      </c>
    </row>
    <row r="3" spans="1:18" x14ac:dyDescent="0.25">
      <c r="A3" s="6"/>
      <c r="B3" s="55" t="s">
        <v>217</v>
      </c>
      <c r="C3" s="5" t="s">
        <v>218</v>
      </c>
      <c r="D3" s="5" t="s">
        <v>10</v>
      </c>
      <c r="E3" s="10" t="s">
        <v>350</v>
      </c>
      <c r="F3" s="5" t="s">
        <v>12</v>
      </c>
      <c r="G3" s="5">
        <v>73</v>
      </c>
      <c r="H3" s="5">
        <v>79</v>
      </c>
      <c r="I3" s="5">
        <v>145</v>
      </c>
      <c r="J3" s="5">
        <v>146</v>
      </c>
      <c r="K3" s="5">
        <v>443</v>
      </c>
      <c r="L3" s="6">
        <v>92.75</v>
      </c>
      <c r="M3" s="6">
        <v>96</v>
      </c>
      <c r="N3" s="6">
        <v>95.5</v>
      </c>
      <c r="O3" s="32">
        <f>SUM(L3*0.3+M3*0.4+N3*0.3)</f>
        <v>94.875</v>
      </c>
      <c r="P3" s="32">
        <f>SUM(K3/5*0.5+O3*0.5)</f>
        <v>91.737499999999997</v>
      </c>
      <c r="Q3" s="41"/>
      <c r="R3" s="6"/>
    </row>
    <row r="4" spans="1:18" x14ac:dyDescent="0.25">
      <c r="A4" s="6"/>
      <c r="B4" s="55" t="s">
        <v>186</v>
      </c>
      <c r="C4" s="5" t="s">
        <v>187</v>
      </c>
      <c r="D4" s="5" t="s">
        <v>10</v>
      </c>
      <c r="E4" s="10" t="s">
        <v>350</v>
      </c>
      <c r="F4" s="5" t="s">
        <v>12</v>
      </c>
      <c r="G4" s="5">
        <v>66</v>
      </c>
      <c r="H4" s="5">
        <v>63</v>
      </c>
      <c r="I4" s="5">
        <v>108</v>
      </c>
      <c r="J4" s="5">
        <v>145</v>
      </c>
      <c r="K4" s="5">
        <v>382</v>
      </c>
      <c r="L4" s="12">
        <v>92.5</v>
      </c>
      <c r="M4" s="12">
        <v>91</v>
      </c>
      <c r="N4" s="12">
        <v>93.75</v>
      </c>
      <c r="O4" s="32">
        <f>SUM(L4*0.3+M4*0.4+N4*0.3)</f>
        <v>92.275000000000006</v>
      </c>
      <c r="P4" s="32">
        <f>SUM(K4/5*0.5+O4*0.5)</f>
        <v>84.337500000000006</v>
      </c>
      <c r="Q4" s="41"/>
      <c r="R4" s="12"/>
    </row>
    <row r="5" spans="1:18" s="4" customFormat="1" x14ac:dyDescent="0.25">
      <c r="A5" s="12"/>
      <c r="B5" s="7" t="s">
        <v>455</v>
      </c>
      <c r="C5" s="7" t="s">
        <v>120</v>
      </c>
      <c r="D5" s="7" t="s">
        <v>10</v>
      </c>
      <c r="E5" s="11" t="s">
        <v>350</v>
      </c>
      <c r="F5" s="7" t="s">
        <v>12</v>
      </c>
      <c r="G5" s="7">
        <v>55</v>
      </c>
      <c r="H5" s="7">
        <v>69</v>
      </c>
      <c r="I5" s="7">
        <v>119</v>
      </c>
      <c r="J5" s="7">
        <v>114</v>
      </c>
      <c r="K5" s="7">
        <v>357</v>
      </c>
      <c r="L5" s="12">
        <v>90.25</v>
      </c>
      <c r="M5" s="12">
        <v>95</v>
      </c>
      <c r="N5" s="12">
        <v>84</v>
      </c>
      <c r="O5" s="32">
        <f>SUM(L5*0.3+M5*0.4+N5*0.3)</f>
        <v>90.275000000000006</v>
      </c>
      <c r="P5" s="32">
        <f>SUM(K5/5*0.5+O5*0.5)</f>
        <v>80.837500000000006</v>
      </c>
      <c r="Q5" s="41"/>
      <c r="R5" s="12"/>
    </row>
  </sheetData>
  <mergeCells count="1">
    <mergeCell ref="A1:R1"/>
  </mergeCells>
  <phoneticPr fontId="1" type="noConversion"/>
  <pageMargins left="0.35433070866141736" right="0.15748031496062992" top="0.98425196850393704" bottom="0.98425196850393704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3"/>
  <sheetViews>
    <sheetView topLeftCell="A49" zoomScale="142" zoomScaleNormal="142" workbookViewId="0">
      <selection activeCell="G70" sqref="G70"/>
    </sheetView>
  </sheetViews>
  <sheetFormatPr defaultRowHeight="13.2" x14ac:dyDescent="0.25"/>
  <cols>
    <col min="1" max="1" width="4.109375" style="1" customWidth="1"/>
    <col min="2" max="2" width="8.109375" customWidth="1"/>
    <col min="3" max="3" width="18.33203125" customWidth="1"/>
    <col min="4" max="4" width="4.44140625" customWidth="1"/>
    <col min="5" max="5" width="10.6640625" customWidth="1"/>
    <col min="6" max="6" width="8.33203125" customWidth="1"/>
    <col min="7" max="7" width="6" customWidth="1"/>
    <col min="8" max="8" width="4.5546875" customWidth="1"/>
    <col min="9" max="9" width="4.88671875" customWidth="1"/>
    <col min="10" max="10" width="4.6640625" customWidth="1"/>
    <col min="11" max="11" width="7.5546875" customWidth="1"/>
    <col min="12" max="12" width="5" style="4" customWidth="1"/>
    <col min="13" max="14" width="5.109375" style="4" customWidth="1"/>
    <col min="15" max="16" width="8" customWidth="1"/>
    <col min="17" max="17" width="9.109375" style="1" customWidth="1"/>
    <col min="18" max="18" width="18.33203125" customWidth="1"/>
  </cols>
  <sheetData>
    <row r="1" spans="1:18" ht="22.5" customHeight="1" x14ac:dyDescent="0.25">
      <c r="A1" s="67" t="s">
        <v>366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x14ac:dyDescent="0.25">
      <c r="A2" s="27"/>
      <c r="B2" s="5" t="s">
        <v>0</v>
      </c>
      <c r="C2" s="5" t="s">
        <v>1</v>
      </c>
      <c r="D2" s="5" t="s">
        <v>2</v>
      </c>
      <c r="E2" s="5" t="s">
        <v>3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21" t="s">
        <v>355</v>
      </c>
      <c r="L2" s="16" t="s">
        <v>356</v>
      </c>
      <c r="M2" s="16" t="s">
        <v>357</v>
      </c>
      <c r="N2" s="16" t="s">
        <v>358</v>
      </c>
      <c r="O2" s="17" t="s">
        <v>359</v>
      </c>
      <c r="P2" s="17" t="s">
        <v>360</v>
      </c>
      <c r="Q2" s="18" t="s">
        <v>361</v>
      </c>
      <c r="R2" s="18" t="s">
        <v>362</v>
      </c>
    </row>
    <row r="3" spans="1:18" ht="13.5" customHeight="1" x14ac:dyDescent="0.25">
      <c r="A3" s="27"/>
      <c r="B3" s="5" t="s">
        <v>279</v>
      </c>
      <c r="C3" s="5" t="s">
        <v>280</v>
      </c>
      <c r="D3" s="5" t="s">
        <v>13</v>
      </c>
      <c r="E3" s="5" t="s">
        <v>219</v>
      </c>
      <c r="F3" s="5" t="s">
        <v>12</v>
      </c>
      <c r="G3" s="5">
        <v>69</v>
      </c>
      <c r="H3" s="5">
        <v>80</v>
      </c>
      <c r="I3" s="5">
        <v>126</v>
      </c>
      <c r="J3" s="5">
        <v>128</v>
      </c>
      <c r="K3" s="5">
        <v>403</v>
      </c>
      <c r="L3" s="12">
        <v>61</v>
      </c>
      <c r="M3" s="12">
        <v>73</v>
      </c>
      <c r="N3" s="12">
        <v>91.2</v>
      </c>
      <c r="O3" s="6">
        <f t="shared" ref="O3:O35" si="0">SUM(L3*0.3+M3*0.3+N3*0.4)</f>
        <v>76.680000000000007</v>
      </c>
      <c r="P3" s="6">
        <f t="shared" ref="P3:P35" si="1">SUM(K3/5*0.5+O3*0.5)</f>
        <v>78.64</v>
      </c>
      <c r="Q3" s="41"/>
      <c r="R3" s="6"/>
    </row>
    <row r="4" spans="1:18" ht="13.5" customHeight="1" x14ac:dyDescent="0.25">
      <c r="A4" s="27"/>
      <c r="B4" s="5" t="s">
        <v>277</v>
      </c>
      <c r="C4" s="5" t="s">
        <v>278</v>
      </c>
      <c r="D4" s="36" t="s">
        <v>398</v>
      </c>
      <c r="E4" s="5" t="s">
        <v>219</v>
      </c>
      <c r="F4" s="5" t="s">
        <v>12</v>
      </c>
      <c r="G4" s="5">
        <v>67</v>
      </c>
      <c r="H4" s="5">
        <v>83</v>
      </c>
      <c r="I4" s="5">
        <v>123</v>
      </c>
      <c r="J4" s="5">
        <v>124</v>
      </c>
      <c r="K4" s="5">
        <v>397</v>
      </c>
      <c r="L4" s="12">
        <v>55</v>
      </c>
      <c r="M4" s="12">
        <v>73</v>
      </c>
      <c r="N4" s="12">
        <v>91</v>
      </c>
      <c r="O4" s="6">
        <f t="shared" si="0"/>
        <v>74.8</v>
      </c>
      <c r="P4" s="6">
        <f t="shared" si="1"/>
        <v>77.099999999999994</v>
      </c>
      <c r="Q4" s="41"/>
      <c r="R4" s="6"/>
    </row>
    <row r="5" spans="1:18" ht="13.5" customHeight="1" x14ac:dyDescent="0.25">
      <c r="A5" s="27"/>
      <c r="B5" s="5" t="s">
        <v>226</v>
      </c>
      <c r="C5" s="5" t="s">
        <v>227</v>
      </c>
      <c r="D5" s="5" t="s">
        <v>10</v>
      </c>
      <c r="E5" s="5" t="s">
        <v>219</v>
      </c>
      <c r="F5" s="5" t="s">
        <v>12</v>
      </c>
      <c r="G5" s="5">
        <v>72</v>
      </c>
      <c r="H5" s="5">
        <v>67</v>
      </c>
      <c r="I5" s="5">
        <v>119</v>
      </c>
      <c r="J5" s="5">
        <v>123</v>
      </c>
      <c r="K5" s="5">
        <v>381</v>
      </c>
      <c r="L5" s="12">
        <v>61</v>
      </c>
      <c r="M5" s="12">
        <v>76</v>
      </c>
      <c r="N5" s="12">
        <v>89.4</v>
      </c>
      <c r="O5" s="6">
        <f t="shared" si="0"/>
        <v>76.860000000000014</v>
      </c>
      <c r="P5" s="6">
        <f t="shared" si="1"/>
        <v>76.53</v>
      </c>
      <c r="Q5" s="41"/>
      <c r="R5" s="6"/>
    </row>
    <row r="6" spans="1:18" ht="13.5" customHeight="1" x14ac:dyDescent="0.25">
      <c r="A6" s="27"/>
      <c r="B6" s="5" t="s">
        <v>248</v>
      </c>
      <c r="C6" s="5" t="s">
        <v>249</v>
      </c>
      <c r="D6" s="5" t="s">
        <v>13</v>
      </c>
      <c r="E6" s="5" t="s">
        <v>219</v>
      </c>
      <c r="F6" s="5" t="s">
        <v>12</v>
      </c>
      <c r="G6" s="5">
        <v>67</v>
      </c>
      <c r="H6" s="5">
        <v>81</v>
      </c>
      <c r="I6" s="5">
        <v>116</v>
      </c>
      <c r="J6" s="5">
        <v>120</v>
      </c>
      <c r="K6" s="5">
        <v>384</v>
      </c>
      <c r="L6" s="12">
        <v>72</v>
      </c>
      <c r="M6" s="12">
        <v>64</v>
      </c>
      <c r="N6" s="12">
        <v>88.6</v>
      </c>
      <c r="O6" s="6">
        <f t="shared" si="0"/>
        <v>76.239999999999995</v>
      </c>
      <c r="P6" s="6">
        <f t="shared" si="1"/>
        <v>76.52</v>
      </c>
      <c r="Q6" s="41"/>
      <c r="R6" s="6"/>
    </row>
    <row r="7" spans="1:18" ht="13.5" customHeight="1" x14ac:dyDescent="0.25">
      <c r="A7" s="27"/>
      <c r="B7" s="5" t="s">
        <v>265</v>
      </c>
      <c r="C7" s="5" t="s">
        <v>266</v>
      </c>
      <c r="D7" s="5" t="s">
        <v>10</v>
      </c>
      <c r="E7" s="5" t="s">
        <v>219</v>
      </c>
      <c r="F7" s="5" t="s">
        <v>12</v>
      </c>
      <c r="G7" s="5">
        <v>66</v>
      </c>
      <c r="H7" s="5">
        <v>76</v>
      </c>
      <c r="I7" s="5">
        <v>117</v>
      </c>
      <c r="J7" s="5">
        <v>130</v>
      </c>
      <c r="K7" s="5">
        <v>389</v>
      </c>
      <c r="L7" s="12">
        <v>60</v>
      </c>
      <c r="M7" s="12">
        <v>70</v>
      </c>
      <c r="N7" s="12">
        <v>89.6</v>
      </c>
      <c r="O7" s="6">
        <f t="shared" si="0"/>
        <v>74.84</v>
      </c>
      <c r="P7" s="6">
        <f t="shared" si="1"/>
        <v>76.319999999999993</v>
      </c>
      <c r="Q7" s="41"/>
      <c r="R7" s="6"/>
    </row>
    <row r="8" spans="1:18" ht="13.5" customHeight="1" x14ac:dyDescent="0.25">
      <c r="A8" s="27"/>
      <c r="B8" s="5" t="s">
        <v>255</v>
      </c>
      <c r="C8" s="5" t="s">
        <v>256</v>
      </c>
      <c r="D8" s="5" t="s">
        <v>10</v>
      </c>
      <c r="E8" s="5" t="s">
        <v>219</v>
      </c>
      <c r="F8" s="5" t="s">
        <v>12</v>
      </c>
      <c r="G8" s="5">
        <v>64</v>
      </c>
      <c r="H8" s="5">
        <v>82</v>
      </c>
      <c r="I8" s="5">
        <v>118</v>
      </c>
      <c r="J8" s="5">
        <v>122</v>
      </c>
      <c r="K8" s="5">
        <v>386</v>
      </c>
      <c r="L8" s="12">
        <v>57</v>
      </c>
      <c r="M8" s="12">
        <v>77</v>
      </c>
      <c r="N8" s="12">
        <v>87</v>
      </c>
      <c r="O8" s="6">
        <f t="shared" si="0"/>
        <v>75</v>
      </c>
      <c r="P8" s="6">
        <f t="shared" si="1"/>
        <v>76.099999999999994</v>
      </c>
      <c r="Q8" s="41"/>
      <c r="R8" s="6"/>
    </row>
    <row r="9" spans="1:18" ht="13.5" customHeight="1" x14ac:dyDescent="0.25">
      <c r="A9" s="27"/>
      <c r="B9" s="5" t="s">
        <v>261</v>
      </c>
      <c r="C9" s="5" t="s">
        <v>262</v>
      </c>
      <c r="D9" s="5" t="s">
        <v>13</v>
      </c>
      <c r="E9" s="5" t="s">
        <v>219</v>
      </c>
      <c r="F9" s="5" t="s">
        <v>12</v>
      </c>
      <c r="G9" s="5">
        <v>64</v>
      </c>
      <c r="H9" s="5">
        <v>79</v>
      </c>
      <c r="I9" s="5">
        <v>123</v>
      </c>
      <c r="J9" s="5">
        <v>122</v>
      </c>
      <c r="K9" s="5">
        <v>388</v>
      </c>
      <c r="L9" s="12">
        <v>59</v>
      </c>
      <c r="M9" s="12">
        <v>71</v>
      </c>
      <c r="N9" s="12">
        <v>89</v>
      </c>
      <c r="O9" s="6">
        <f t="shared" si="0"/>
        <v>74.599999999999994</v>
      </c>
      <c r="P9" s="6">
        <f t="shared" si="1"/>
        <v>76.099999999999994</v>
      </c>
      <c r="Q9" s="41"/>
      <c r="R9" s="6"/>
    </row>
    <row r="10" spans="1:18" ht="13.5" customHeight="1" x14ac:dyDescent="0.25">
      <c r="A10" s="27"/>
      <c r="B10" s="5" t="s">
        <v>245</v>
      </c>
      <c r="C10" s="5" t="s">
        <v>246</v>
      </c>
      <c r="D10" s="5" t="s">
        <v>10</v>
      </c>
      <c r="E10" s="5" t="s">
        <v>219</v>
      </c>
      <c r="F10" s="5" t="s">
        <v>12</v>
      </c>
      <c r="G10" s="5">
        <v>70</v>
      </c>
      <c r="H10" s="5">
        <v>74</v>
      </c>
      <c r="I10" s="5">
        <v>115</v>
      </c>
      <c r="J10" s="5">
        <v>125</v>
      </c>
      <c r="K10" s="5">
        <v>384</v>
      </c>
      <c r="L10" s="12">
        <v>62</v>
      </c>
      <c r="M10" s="12">
        <v>72</v>
      </c>
      <c r="N10" s="12">
        <v>87.2</v>
      </c>
      <c r="O10" s="6">
        <f t="shared" si="0"/>
        <v>75.08</v>
      </c>
      <c r="P10" s="6">
        <f t="shared" si="1"/>
        <v>75.94</v>
      </c>
      <c r="Q10" s="41"/>
      <c r="R10" s="6"/>
    </row>
    <row r="11" spans="1:18" ht="13.5" customHeight="1" x14ac:dyDescent="0.25">
      <c r="A11" s="27"/>
      <c r="B11" s="5" t="s">
        <v>263</v>
      </c>
      <c r="C11" s="5" t="s">
        <v>264</v>
      </c>
      <c r="D11" s="5" t="s">
        <v>10</v>
      </c>
      <c r="E11" s="5" t="s">
        <v>219</v>
      </c>
      <c r="F11" s="5" t="s">
        <v>12</v>
      </c>
      <c r="G11" s="5">
        <v>69</v>
      </c>
      <c r="H11" s="5">
        <v>84</v>
      </c>
      <c r="I11" s="5">
        <v>106</v>
      </c>
      <c r="J11" s="5">
        <v>129</v>
      </c>
      <c r="K11" s="5">
        <v>388</v>
      </c>
      <c r="L11" s="12">
        <v>56</v>
      </c>
      <c r="M11" s="12">
        <v>76</v>
      </c>
      <c r="N11" s="12">
        <v>85.8</v>
      </c>
      <c r="O11" s="6">
        <f t="shared" si="0"/>
        <v>73.92</v>
      </c>
      <c r="P11" s="6">
        <f t="shared" si="1"/>
        <v>75.759999999999991</v>
      </c>
      <c r="Q11" s="41"/>
      <c r="R11" s="6"/>
    </row>
    <row r="12" spans="1:18" ht="13.5" customHeight="1" x14ac:dyDescent="0.25">
      <c r="A12" s="27"/>
      <c r="B12" s="5" t="s">
        <v>269</v>
      </c>
      <c r="C12" s="5" t="s">
        <v>270</v>
      </c>
      <c r="D12" s="5" t="s">
        <v>13</v>
      </c>
      <c r="E12" s="5" t="s">
        <v>219</v>
      </c>
      <c r="F12" s="5" t="s">
        <v>12</v>
      </c>
      <c r="G12" s="5">
        <v>66</v>
      </c>
      <c r="H12" s="5">
        <v>72</v>
      </c>
      <c r="I12" s="5">
        <v>121</v>
      </c>
      <c r="J12" s="5">
        <v>132</v>
      </c>
      <c r="K12" s="5">
        <v>391</v>
      </c>
      <c r="L12" s="12">
        <v>53</v>
      </c>
      <c r="M12" s="12">
        <v>73</v>
      </c>
      <c r="N12" s="12">
        <v>87.6</v>
      </c>
      <c r="O12" s="6">
        <f t="shared" si="0"/>
        <v>72.84</v>
      </c>
      <c r="P12" s="6">
        <f t="shared" si="1"/>
        <v>75.52000000000001</v>
      </c>
      <c r="Q12" s="41"/>
      <c r="R12" s="6"/>
    </row>
    <row r="13" spans="1:18" ht="13.5" customHeight="1" x14ac:dyDescent="0.25">
      <c r="A13" s="27"/>
      <c r="B13" s="7" t="s">
        <v>224</v>
      </c>
      <c r="C13" s="7" t="s">
        <v>225</v>
      </c>
      <c r="D13" s="7" t="s">
        <v>10</v>
      </c>
      <c r="E13" s="7" t="s">
        <v>219</v>
      </c>
      <c r="F13" s="7" t="s">
        <v>12</v>
      </c>
      <c r="G13" s="7">
        <v>66</v>
      </c>
      <c r="H13" s="7">
        <v>69</v>
      </c>
      <c r="I13" s="7">
        <v>121</v>
      </c>
      <c r="J13" s="7">
        <v>124</v>
      </c>
      <c r="K13" s="7">
        <v>380</v>
      </c>
      <c r="L13" s="12">
        <v>60</v>
      </c>
      <c r="M13" s="12">
        <v>74</v>
      </c>
      <c r="N13" s="12">
        <v>86</v>
      </c>
      <c r="O13" s="6">
        <f t="shared" si="0"/>
        <v>74.599999999999994</v>
      </c>
      <c r="P13" s="6">
        <f t="shared" si="1"/>
        <v>75.3</v>
      </c>
      <c r="Q13" s="41"/>
      <c r="R13" s="6"/>
    </row>
    <row r="14" spans="1:18" ht="13.5" customHeight="1" x14ac:dyDescent="0.25">
      <c r="A14" s="27"/>
      <c r="B14" s="5" t="s">
        <v>259</v>
      </c>
      <c r="C14" s="5" t="s">
        <v>260</v>
      </c>
      <c r="D14" s="5" t="s">
        <v>10</v>
      </c>
      <c r="E14" s="5" t="s">
        <v>219</v>
      </c>
      <c r="F14" s="5" t="s">
        <v>12</v>
      </c>
      <c r="G14" s="5">
        <v>67</v>
      </c>
      <c r="H14" s="5">
        <v>75</v>
      </c>
      <c r="I14" s="5">
        <v>120</v>
      </c>
      <c r="J14" s="5">
        <v>126</v>
      </c>
      <c r="K14" s="5">
        <v>388</v>
      </c>
      <c r="L14" s="12">
        <v>59</v>
      </c>
      <c r="M14" s="12">
        <v>66</v>
      </c>
      <c r="N14" s="12">
        <v>88.6</v>
      </c>
      <c r="O14" s="6">
        <f t="shared" si="0"/>
        <v>72.94</v>
      </c>
      <c r="P14" s="6">
        <f t="shared" si="1"/>
        <v>75.27</v>
      </c>
      <c r="Q14" s="41"/>
      <c r="R14" s="6"/>
    </row>
    <row r="15" spans="1:18" ht="13.5" customHeight="1" x14ac:dyDescent="0.25">
      <c r="A15" s="27"/>
      <c r="B15" s="5" t="s">
        <v>273</v>
      </c>
      <c r="C15" s="5" t="s">
        <v>274</v>
      </c>
      <c r="D15" s="5" t="s">
        <v>10</v>
      </c>
      <c r="E15" s="5" t="s">
        <v>219</v>
      </c>
      <c r="F15" s="5" t="s">
        <v>12</v>
      </c>
      <c r="G15" s="5">
        <v>71</v>
      </c>
      <c r="H15" s="5">
        <v>75</v>
      </c>
      <c r="I15" s="5">
        <v>121</v>
      </c>
      <c r="J15" s="5">
        <v>127</v>
      </c>
      <c r="K15" s="5">
        <v>394</v>
      </c>
      <c r="L15" s="12">
        <v>54</v>
      </c>
      <c r="M15" s="12">
        <v>65</v>
      </c>
      <c r="N15" s="12">
        <v>87.8</v>
      </c>
      <c r="O15" s="6">
        <f t="shared" si="0"/>
        <v>70.819999999999993</v>
      </c>
      <c r="P15" s="6">
        <f t="shared" si="1"/>
        <v>74.81</v>
      </c>
      <c r="Q15" s="41"/>
      <c r="R15" s="6"/>
    </row>
    <row r="16" spans="1:18" ht="13.5" customHeight="1" x14ac:dyDescent="0.25">
      <c r="A16" s="27"/>
      <c r="B16" s="5" t="s">
        <v>243</v>
      </c>
      <c r="C16" s="5" t="s">
        <v>244</v>
      </c>
      <c r="D16" s="5" t="s">
        <v>10</v>
      </c>
      <c r="E16" s="5" t="s">
        <v>219</v>
      </c>
      <c r="F16" s="5" t="s">
        <v>12</v>
      </c>
      <c r="G16" s="5">
        <v>71</v>
      </c>
      <c r="H16" s="5">
        <v>64</v>
      </c>
      <c r="I16" s="5">
        <v>119</v>
      </c>
      <c r="J16" s="5">
        <v>130</v>
      </c>
      <c r="K16" s="5">
        <v>384</v>
      </c>
      <c r="L16" s="12">
        <v>49</v>
      </c>
      <c r="M16" s="12">
        <v>75</v>
      </c>
      <c r="N16" s="12">
        <v>87.4</v>
      </c>
      <c r="O16" s="6">
        <f t="shared" si="0"/>
        <v>72.16</v>
      </c>
      <c r="P16" s="6">
        <f t="shared" si="1"/>
        <v>74.47999999999999</v>
      </c>
      <c r="Q16" s="41"/>
      <c r="R16" s="6"/>
    </row>
    <row r="17" spans="1:18" ht="13.5" customHeight="1" x14ac:dyDescent="0.25">
      <c r="A17" s="27"/>
      <c r="B17" s="5" t="s">
        <v>275</v>
      </c>
      <c r="C17" s="5" t="s">
        <v>276</v>
      </c>
      <c r="D17" s="5" t="s">
        <v>10</v>
      </c>
      <c r="E17" s="5" t="s">
        <v>219</v>
      </c>
      <c r="F17" s="5" t="s">
        <v>12</v>
      </c>
      <c r="G17" s="5">
        <v>65</v>
      </c>
      <c r="H17" s="5">
        <v>79</v>
      </c>
      <c r="I17" s="5">
        <v>128</v>
      </c>
      <c r="J17" s="5">
        <v>124</v>
      </c>
      <c r="K17" s="5">
        <v>396</v>
      </c>
      <c r="L17" s="12">
        <v>55</v>
      </c>
      <c r="M17" s="12">
        <v>62</v>
      </c>
      <c r="N17" s="12">
        <v>86.6</v>
      </c>
      <c r="O17" s="6">
        <f t="shared" si="0"/>
        <v>69.739999999999995</v>
      </c>
      <c r="P17" s="6">
        <f t="shared" si="1"/>
        <v>74.47</v>
      </c>
      <c r="Q17" s="41"/>
      <c r="R17" s="6"/>
    </row>
    <row r="18" spans="1:18" ht="13.5" customHeight="1" x14ac:dyDescent="0.25">
      <c r="A18" s="27"/>
      <c r="B18" s="5" t="s">
        <v>267</v>
      </c>
      <c r="C18" s="5" t="s">
        <v>268</v>
      </c>
      <c r="D18" s="5" t="s">
        <v>10</v>
      </c>
      <c r="E18" s="5" t="s">
        <v>219</v>
      </c>
      <c r="F18" s="5" t="s">
        <v>12</v>
      </c>
      <c r="G18" s="5">
        <v>74</v>
      </c>
      <c r="H18" s="5">
        <v>79</v>
      </c>
      <c r="I18" s="5">
        <v>119</v>
      </c>
      <c r="J18" s="5">
        <v>118</v>
      </c>
      <c r="K18" s="5">
        <v>390</v>
      </c>
      <c r="L18" s="12">
        <v>50</v>
      </c>
      <c r="M18" s="12">
        <v>70</v>
      </c>
      <c r="N18" s="12">
        <v>85</v>
      </c>
      <c r="O18" s="6">
        <f t="shared" si="0"/>
        <v>70</v>
      </c>
      <c r="P18" s="6">
        <f t="shared" si="1"/>
        <v>74</v>
      </c>
      <c r="Q18" s="41"/>
      <c r="R18" s="6"/>
    </row>
    <row r="19" spans="1:18" ht="13.5" customHeight="1" x14ac:dyDescent="0.25">
      <c r="A19" s="27"/>
      <c r="B19" s="5" t="s">
        <v>257</v>
      </c>
      <c r="C19" s="5" t="s">
        <v>258</v>
      </c>
      <c r="D19" s="5" t="s">
        <v>10</v>
      </c>
      <c r="E19" s="5" t="s">
        <v>219</v>
      </c>
      <c r="F19" s="5" t="s">
        <v>12</v>
      </c>
      <c r="G19" s="5">
        <v>72</v>
      </c>
      <c r="H19" s="5">
        <v>80</v>
      </c>
      <c r="I19" s="5">
        <v>117</v>
      </c>
      <c r="J19" s="5">
        <v>118</v>
      </c>
      <c r="K19" s="5">
        <v>387</v>
      </c>
      <c r="L19" s="12">
        <v>56</v>
      </c>
      <c r="M19" s="12">
        <v>72</v>
      </c>
      <c r="N19" s="12">
        <v>79.599999999999994</v>
      </c>
      <c r="O19" s="6">
        <f t="shared" si="0"/>
        <v>70.239999999999995</v>
      </c>
      <c r="P19" s="6">
        <f t="shared" si="1"/>
        <v>73.819999999999993</v>
      </c>
      <c r="Q19" s="41"/>
      <c r="R19" s="6"/>
    </row>
    <row r="20" spans="1:18" ht="13.5" customHeight="1" x14ac:dyDescent="0.25">
      <c r="A20" s="27"/>
      <c r="B20" s="5" t="s">
        <v>253</v>
      </c>
      <c r="C20" s="5" t="s">
        <v>254</v>
      </c>
      <c r="D20" s="5" t="s">
        <v>10</v>
      </c>
      <c r="E20" s="5" t="s">
        <v>219</v>
      </c>
      <c r="F20" s="5" t="s">
        <v>12</v>
      </c>
      <c r="G20" s="5">
        <v>67</v>
      </c>
      <c r="H20" s="5">
        <v>75</v>
      </c>
      <c r="I20" s="5">
        <v>117</v>
      </c>
      <c r="J20" s="5">
        <v>126</v>
      </c>
      <c r="K20" s="5">
        <v>385</v>
      </c>
      <c r="L20" s="12">
        <v>52</v>
      </c>
      <c r="M20" s="12">
        <v>68</v>
      </c>
      <c r="N20" s="12">
        <v>85.4</v>
      </c>
      <c r="O20" s="6">
        <f t="shared" si="0"/>
        <v>70.16</v>
      </c>
      <c r="P20" s="6">
        <f t="shared" si="1"/>
        <v>73.58</v>
      </c>
      <c r="Q20" s="41"/>
      <c r="R20" s="6"/>
    </row>
    <row r="21" spans="1:18" ht="13.5" customHeight="1" x14ac:dyDescent="0.25">
      <c r="A21" s="27"/>
      <c r="B21" s="5" t="s">
        <v>241</v>
      </c>
      <c r="C21" s="5" t="s">
        <v>242</v>
      </c>
      <c r="D21" s="5" t="s">
        <v>10</v>
      </c>
      <c r="E21" s="5" t="s">
        <v>219</v>
      </c>
      <c r="F21" s="5" t="s">
        <v>12</v>
      </c>
      <c r="G21" s="5">
        <v>72</v>
      </c>
      <c r="H21" s="5">
        <v>68</v>
      </c>
      <c r="I21" s="5">
        <v>121</v>
      </c>
      <c r="J21" s="5">
        <v>122</v>
      </c>
      <c r="K21" s="5">
        <v>383</v>
      </c>
      <c r="L21" s="12">
        <v>52</v>
      </c>
      <c r="M21" s="12">
        <v>68</v>
      </c>
      <c r="N21" s="12">
        <v>84.6</v>
      </c>
      <c r="O21" s="6">
        <f t="shared" si="0"/>
        <v>69.84</v>
      </c>
      <c r="P21" s="6">
        <f t="shared" si="1"/>
        <v>73.22</v>
      </c>
      <c r="Q21" s="41"/>
      <c r="R21" s="6"/>
    </row>
    <row r="22" spans="1:18" ht="13.5" customHeight="1" x14ac:dyDescent="0.25">
      <c r="A22" s="27"/>
      <c r="B22" s="7" t="s">
        <v>222</v>
      </c>
      <c r="C22" s="7" t="s">
        <v>223</v>
      </c>
      <c r="D22" s="7" t="s">
        <v>10</v>
      </c>
      <c r="E22" s="7" t="s">
        <v>219</v>
      </c>
      <c r="G22" s="7">
        <v>62</v>
      </c>
      <c r="H22" s="7">
        <v>73</v>
      </c>
      <c r="I22" s="7">
        <v>115</v>
      </c>
      <c r="J22" s="7">
        <v>127</v>
      </c>
      <c r="K22" s="7">
        <v>377</v>
      </c>
      <c r="L22" s="12">
        <v>51</v>
      </c>
      <c r="M22" s="12">
        <v>69</v>
      </c>
      <c r="N22" s="12">
        <v>86.4</v>
      </c>
      <c r="O22" s="6">
        <f t="shared" si="0"/>
        <v>70.56</v>
      </c>
      <c r="P22" s="6">
        <f t="shared" si="1"/>
        <v>72.98</v>
      </c>
      <c r="Q22" s="41"/>
      <c r="R22" s="40" t="s">
        <v>403</v>
      </c>
    </row>
    <row r="23" spans="1:18" ht="13.5" customHeight="1" x14ac:dyDescent="0.25">
      <c r="A23" s="27"/>
      <c r="B23" s="5" t="s">
        <v>237</v>
      </c>
      <c r="C23" s="5" t="s">
        <v>238</v>
      </c>
      <c r="D23" s="5" t="s">
        <v>10</v>
      </c>
      <c r="E23" s="5" t="s">
        <v>219</v>
      </c>
      <c r="F23" s="5" t="s">
        <v>12</v>
      </c>
      <c r="G23" s="5">
        <v>64</v>
      </c>
      <c r="H23" s="5">
        <v>74</v>
      </c>
      <c r="I23" s="5">
        <v>121</v>
      </c>
      <c r="J23" s="5">
        <v>123</v>
      </c>
      <c r="K23" s="5">
        <v>382</v>
      </c>
      <c r="L23" s="12">
        <v>51</v>
      </c>
      <c r="M23" s="12">
        <v>67</v>
      </c>
      <c r="N23" s="12">
        <v>85.2</v>
      </c>
      <c r="O23" s="6">
        <f t="shared" si="0"/>
        <v>69.48</v>
      </c>
      <c r="P23" s="6">
        <f t="shared" si="1"/>
        <v>72.94</v>
      </c>
      <c r="Q23" s="41"/>
      <c r="R23" s="6"/>
    </row>
    <row r="24" spans="1:18" ht="13.5" customHeight="1" x14ac:dyDescent="0.25">
      <c r="A24" s="27"/>
      <c r="B24" s="5" t="s">
        <v>271</v>
      </c>
      <c r="C24" s="5" t="s">
        <v>272</v>
      </c>
      <c r="D24" s="5" t="s">
        <v>10</v>
      </c>
      <c r="E24" s="5" t="s">
        <v>219</v>
      </c>
      <c r="F24" s="5" t="s">
        <v>12</v>
      </c>
      <c r="G24" s="5">
        <v>71</v>
      </c>
      <c r="H24" s="5">
        <v>82</v>
      </c>
      <c r="I24" s="5">
        <v>120</v>
      </c>
      <c r="J24" s="5">
        <v>120</v>
      </c>
      <c r="K24" s="5">
        <v>393</v>
      </c>
      <c r="L24" s="12">
        <v>42</v>
      </c>
      <c r="M24" s="12">
        <v>63</v>
      </c>
      <c r="N24" s="12">
        <v>89.4</v>
      </c>
      <c r="O24" s="6">
        <f t="shared" si="0"/>
        <v>67.260000000000005</v>
      </c>
      <c r="P24" s="6">
        <f t="shared" si="1"/>
        <v>72.930000000000007</v>
      </c>
      <c r="Q24" s="41"/>
      <c r="R24" s="6"/>
    </row>
    <row r="25" spans="1:18" ht="13.5" customHeight="1" x14ac:dyDescent="0.25">
      <c r="A25" s="27"/>
      <c r="B25" s="7" t="s">
        <v>230</v>
      </c>
      <c r="C25" s="7" t="s">
        <v>231</v>
      </c>
      <c r="D25" s="7" t="s">
        <v>10</v>
      </c>
      <c r="E25" s="7" t="s">
        <v>219</v>
      </c>
      <c r="F25" s="7" t="s">
        <v>12</v>
      </c>
      <c r="G25" s="7">
        <v>67</v>
      </c>
      <c r="H25" s="7">
        <v>75</v>
      </c>
      <c r="I25" s="7">
        <v>120</v>
      </c>
      <c r="J25" s="7">
        <v>119</v>
      </c>
      <c r="K25" s="7">
        <v>381</v>
      </c>
      <c r="L25" s="12">
        <v>46</v>
      </c>
      <c r="M25" s="12">
        <v>68</v>
      </c>
      <c r="N25" s="12">
        <v>86.2</v>
      </c>
      <c r="O25" s="6">
        <f t="shared" si="0"/>
        <v>68.680000000000007</v>
      </c>
      <c r="P25" s="6">
        <f t="shared" si="1"/>
        <v>72.44</v>
      </c>
      <c r="Q25" s="41"/>
      <c r="R25" s="6"/>
    </row>
    <row r="26" spans="1:18" ht="13.5" customHeight="1" x14ac:dyDescent="0.25">
      <c r="A26" s="27"/>
      <c r="B26" s="5" t="s">
        <v>15</v>
      </c>
      <c r="C26" s="5" t="s">
        <v>240</v>
      </c>
      <c r="D26" s="5" t="s">
        <v>10</v>
      </c>
      <c r="E26" s="5" t="s">
        <v>219</v>
      </c>
      <c r="F26" s="5" t="s">
        <v>12</v>
      </c>
      <c r="G26" s="5">
        <v>65</v>
      </c>
      <c r="H26" s="5">
        <v>78</v>
      </c>
      <c r="I26" s="5">
        <v>117</v>
      </c>
      <c r="J26" s="5">
        <v>122</v>
      </c>
      <c r="K26" s="5">
        <v>382</v>
      </c>
      <c r="L26" s="12">
        <v>57</v>
      </c>
      <c r="M26" s="12">
        <v>60</v>
      </c>
      <c r="N26" s="12">
        <v>81.2</v>
      </c>
      <c r="O26" s="6">
        <f t="shared" si="0"/>
        <v>67.58</v>
      </c>
      <c r="P26" s="6">
        <f t="shared" si="1"/>
        <v>71.990000000000009</v>
      </c>
      <c r="Q26" s="41"/>
      <c r="R26" s="6"/>
    </row>
    <row r="27" spans="1:18" ht="13.5" customHeight="1" x14ac:dyDescent="0.25">
      <c r="A27" s="27"/>
      <c r="B27" s="5" t="s">
        <v>251</v>
      </c>
      <c r="C27" s="5" t="s">
        <v>252</v>
      </c>
      <c r="D27" s="5" t="s">
        <v>10</v>
      </c>
      <c r="E27" s="5" t="s">
        <v>219</v>
      </c>
      <c r="F27" s="5" t="s">
        <v>12</v>
      </c>
      <c r="G27" s="5">
        <v>64</v>
      </c>
      <c r="H27" s="5">
        <v>73</v>
      </c>
      <c r="I27" s="5">
        <v>120</v>
      </c>
      <c r="J27" s="5">
        <v>128</v>
      </c>
      <c r="K27" s="5">
        <v>385</v>
      </c>
      <c r="L27" s="12">
        <v>47</v>
      </c>
      <c r="M27" s="12">
        <v>55</v>
      </c>
      <c r="N27" s="12">
        <v>89.4</v>
      </c>
      <c r="O27" s="6">
        <f t="shared" si="0"/>
        <v>66.360000000000014</v>
      </c>
      <c r="P27" s="6">
        <f t="shared" si="1"/>
        <v>71.680000000000007</v>
      </c>
      <c r="Q27" s="41"/>
      <c r="R27" s="6"/>
    </row>
    <row r="28" spans="1:18" ht="13.5" customHeight="1" x14ac:dyDescent="0.25">
      <c r="A28" s="27"/>
      <c r="B28" s="5" t="s">
        <v>228</v>
      </c>
      <c r="C28" s="5" t="s">
        <v>229</v>
      </c>
      <c r="D28" s="5" t="s">
        <v>10</v>
      </c>
      <c r="E28" s="5" t="s">
        <v>219</v>
      </c>
      <c r="F28" s="5" t="s">
        <v>12</v>
      </c>
      <c r="G28" s="5">
        <v>68</v>
      </c>
      <c r="H28" s="5">
        <v>73</v>
      </c>
      <c r="I28" s="5">
        <v>118</v>
      </c>
      <c r="J28" s="5">
        <v>122</v>
      </c>
      <c r="K28" s="5">
        <v>381</v>
      </c>
      <c r="L28" s="12">
        <v>40</v>
      </c>
      <c r="M28" s="12">
        <v>69</v>
      </c>
      <c r="N28" s="12">
        <v>82.8</v>
      </c>
      <c r="O28" s="6">
        <f t="shared" si="0"/>
        <v>65.819999999999993</v>
      </c>
      <c r="P28" s="6">
        <f t="shared" si="1"/>
        <v>71.009999999999991</v>
      </c>
      <c r="Q28" s="41"/>
      <c r="R28" s="6"/>
    </row>
    <row r="29" spans="1:18" s="4" customFormat="1" ht="13.5" customHeight="1" x14ac:dyDescent="0.25">
      <c r="A29" s="45"/>
      <c r="B29" s="7" t="s">
        <v>233</v>
      </c>
      <c r="C29" s="7" t="s">
        <v>234</v>
      </c>
      <c r="D29" s="7" t="s">
        <v>10</v>
      </c>
      <c r="E29" s="7" t="s">
        <v>219</v>
      </c>
      <c r="F29" s="7" t="s">
        <v>12</v>
      </c>
      <c r="G29" s="7">
        <v>71</v>
      </c>
      <c r="H29" s="7">
        <v>67</v>
      </c>
      <c r="I29" s="7">
        <v>121</v>
      </c>
      <c r="J29" s="7">
        <v>123</v>
      </c>
      <c r="K29" s="7">
        <v>382</v>
      </c>
      <c r="L29" s="12">
        <v>46</v>
      </c>
      <c r="M29" s="12">
        <v>56</v>
      </c>
      <c r="N29" s="12">
        <v>86.2</v>
      </c>
      <c r="O29" s="12">
        <f t="shared" si="0"/>
        <v>65.080000000000013</v>
      </c>
      <c r="P29" s="12">
        <f t="shared" si="1"/>
        <v>70.740000000000009</v>
      </c>
      <c r="Q29" s="41"/>
      <c r="R29" s="12"/>
    </row>
    <row r="30" spans="1:18" ht="9.75" customHeight="1" x14ac:dyDescent="0.25">
      <c r="A30" s="27"/>
      <c r="B30" s="5"/>
      <c r="C30" s="5"/>
      <c r="D30" s="5"/>
      <c r="E30" s="5"/>
      <c r="F30" s="5"/>
      <c r="G30" s="5"/>
      <c r="H30" s="5"/>
      <c r="I30" s="5"/>
      <c r="J30" s="5"/>
      <c r="K30" s="5"/>
      <c r="L30" s="12"/>
      <c r="M30" s="12"/>
      <c r="N30" s="12"/>
      <c r="O30" s="6"/>
      <c r="P30" s="6"/>
      <c r="Q30" s="9"/>
      <c r="R30" s="6"/>
    </row>
    <row r="31" spans="1:18" s="4" customFormat="1" ht="13.5" customHeight="1" x14ac:dyDescent="0.25">
      <c r="A31" s="27"/>
      <c r="B31" s="7" t="s">
        <v>456</v>
      </c>
      <c r="C31" s="7" t="s">
        <v>232</v>
      </c>
      <c r="D31" s="7" t="s">
        <v>10</v>
      </c>
      <c r="E31" s="7" t="s">
        <v>219</v>
      </c>
      <c r="F31" s="7" t="s">
        <v>12</v>
      </c>
      <c r="G31" s="7">
        <v>69</v>
      </c>
      <c r="H31" s="7">
        <v>80</v>
      </c>
      <c r="I31" s="7">
        <v>120</v>
      </c>
      <c r="J31" s="7">
        <v>112</v>
      </c>
      <c r="K31" s="7">
        <v>381</v>
      </c>
      <c r="L31" s="12">
        <v>40</v>
      </c>
      <c r="M31" s="12">
        <v>61</v>
      </c>
      <c r="N31" s="12">
        <v>78.8</v>
      </c>
      <c r="O31" s="6">
        <f t="shared" si="0"/>
        <v>61.82</v>
      </c>
      <c r="P31" s="6">
        <f t="shared" si="1"/>
        <v>69.010000000000005</v>
      </c>
      <c r="Q31" s="41"/>
      <c r="R31" s="6"/>
    </row>
    <row r="32" spans="1:18" ht="13.5" customHeight="1" x14ac:dyDescent="0.25">
      <c r="A32" s="27"/>
      <c r="B32" s="5" t="s">
        <v>457</v>
      </c>
      <c r="C32" s="5" t="s">
        <v>250</v>
      </c>
      <c r="D32" s="5" t="s">
        <v>10</v>
      </c>
      <c r="E32" s="5" t="s">
        <v>219</v>
      </c>
      <c r="F32" s="5" t="s">
        <v>12</v>
      </c>
      <c r="G32" s="5">
        <v>70</v>
      </c>
      <c r="H32" s="5">
        <v>70</v>
      </c>
      <c r="I32" s="5">
        <v>122</v>
      </c>
      <c r="J32" s="5">
        <v>123</v>
      </c>
      <c r="K32" s="5">
        <v>385</v>
      </c>
      <c r="L32" s="12">
        <v>27</v>
      </c>
      <c r="M32" s="12">
        <v>65</v>
      </c>
      <c r="N32" s="12">
        <v>82.4</v>
      </c>
      <c r="O32" s="6">
        <f t="shared" si="0"/>
        <v>60.56</v>
      </c>
      <c r="P32" s="6">
        <f t="shared" si="1"/>
        <v>68.78</v>
      </c>
      <c r="Q32" s="41"/>
      <c r="R32" s="6"/>
    </row>
    <row r="33" spans="1:18" ht="13.5" customHeight="1" x14ac:dyDescent="0.25">
      <c r="A33" s="27"/>
      <c r="B33" s="5" t="s">
        <v>458</v>
      </c>
      <c r="C33" s="5" t="s">
        <v>247</v>
      </c>
      <c r="D33" s="5" t="s">
        <v>10</v>
      </c>
      <c r="E33" s="5" t="s">
        <v>219</v>
      </c>
      <c r="F33" s="5" t="s">
        <v>12</v>
      </c>
      <c r="G33" s="5">
        <v>67</v>
      </c>
      <c r="H33" s="5">
        <v>77</v>
      </c>
      <c r="I33" s="5">
        <v>117</v>
      </c>
      <c r="J33" s="5">
        <v>123</v>
      </c>
      <c r="K33" s="5">
        <v>384</v>
      </c>
      <c r="L33" s="12">
        <v>35</v>
      </c>
      <c r="M33" s="12">
        <v>57</v>
      </c>
      <c r="N33" s="12">
        <v>79.400000000000006</v>
      </c>
      <c r="O33" s="6">
        <f t="shared" si="0"/>
        <v>59.36</v>
      </c>
      <c r="P33" s="6">
        <f t="shared" si="1"/>
        <v>68.08</v>
      </c>
      <c r="Q33" s="41"/>
      <c r="R33" s="6"/>
    </row>
    <row r="34" spans="1:18" ht="13.5" customHeight="1" x14ac:dyDescent="0.25">
      <c r="A34" s="27"/>
      <c r="B34" s="5" t="s">
        <v>459</v>
      </c>
      <c r="C34" s="5" t="s">
        <v>239</v>
      </c>
      <c r="D34" s="5" t="s">
        <v>10</v>
      </c>
      <c r="E34" s="5" t="s">
        <v>219</v>
      </c>
      <c r="F34" s="5" t="s">
        <v>12</v>
      </c>
      <c r="G34" s="5">
        <v>67</v>
      </c>
      <c r="H34" s="5">
        <v>77</v>
      </c>
      <c r="I34" s="5">
        <v>116</v>
      </c>
      <c r="J34" s="5">
        <v>122</v>
      </c>
      <c r="K34" s="5">
        <v>382</v>
      </c>
      <c r="L34" s="12">
        <v>27</v>
      </c>
      <c r="M34" s="12">
        <v>59</v>
      </c>
      <c r="N34" s="12">
        <v>80.400000000000006</v>
      </c>
      <c r="O34" s="6">
        <f t="shared" si="0"/>
        <v>57.96</v>
      </c>
      <c r="P34" s="6">
        <f t="shared" si="1"/>
        <v>67.180000000000007</v>
      </c>
      <c r="Q34" s="41"/>
      <c r="R34" s="6"/>
    </row>
    <row r="35" spans="1:18" ht="61.5" hidden="1" customHeight="1" x14ac:dyDescent="0.25">
      <c r="O35" s="6">
        <f t="shared" si="0"/>
        <v>0</v>
      </c>
      <c r="P35" s="6">
        <f t="shared" si="1"/>
        <v>0</v>
      </c>
    </row>
    <row r="36" spans="1:18" ht="10.5" customHeight="1" x14ac:dyDescent="0.25">
      <c r="O36" s="6"/>
      <c r="P36" s="6"/>
    </row>
    <row r="37" spans="1:18" ht="13.5" customHeight="1" x14ac:dyDescent="0.25">
      <c r="A37" s="27"/>
      <c r="B37" s="5" t="s">
        <v>235</v>
      </c>
      <c r="C37" s="5" t="s">
        <v>236</v>
      </c>
      <c r="D37" s="5" t="s">
        <v>13</v>
      </c>
      <c r="E37" s="5" t="s">
        <v>219</v>
      </c>
      <c r="F37" s="47" t="s">
        <v>408</v>
      </c>
      <c r="G37" s="5">
        <v>65</v>
      </c>
      <c r="H37" s="5">
        <v>72</v>
      </c>
      <c r="I37" s="5">
        <v>118</v>
      </c>
      <c r="J37" s="5">
        <v>127</v>
      </c>
      <c r="K37" s="5">
        <v>382</v>
      </c>
      <c r="L37" s="48">
        <v>45</v>
      </c>
      <c r="M37" s="48">
        <v>71</v>
      </c>
      <c r="N37" s="48">
        <v>89.6</v>
      </c>
      <c r="O37" s="49">
        <f>SUM(L37*0.3+M37*0.3+N37*0.4)</f>
        <v>70.639999999999986</v>
      </c>
      <c r="P37" s="49">
        <f>SUM(K37/5*0.5+O37*0.5)</f>
        <v>73.52</v>
      </c>
      <c r="Q37" s="41"/>
      <c r="R37" s="6"/>
    </row>
    <row r="38" spans="1:18" ht="13.5" customHeight="1" x14ac:dyDescent="0.25">
      <c r="A38" s="27"/>
      <c r="B38" s="23" t="s">
        <v>353</v>
      </c>
      <c r="C38" s="7" t="s">
        <v>221</v>
      </c>
      <c r="D38" s="7" t="s">
        <v>10</v>
      </c>
      <c r="E38" s="7" t="s">
        <v>219</v>
      </c>
      <c r="F38" s="7" t="s">
        <v>14</v>
      </c>
      <c r="G38" s="7">
        <v>62</v>
      </c>
      <c r="H38" s="7">
        <v>65</v>
      </c>
      <c r="I38" s="7">
        <v>109</v>
      </c>
      <c r="J38" s="7">
        <v>112</v>
      </c>
      <c r="K38" s="7">
        <v>348</v>
      </c>
      <c r="L38" s="50">
        <v>46</v>
      </c>
      <c r="M38" s="48">
        <v>67</v>
      </c>
      <c r="N38" s="48">
        <v>84</v>
      </c>
      <c r="O38" s="49">
        <f>SUM(L38*0.3+M38*0.3+N38*0.4)</f>
        <v>67.5</v>
      </c>
      <c r="P38" s="49">
        <f>SUM(K38/5*0.5+O38*0.5)</f>
        <v>68.55</v>
      </c>
      <c r="Q38" s="41"/>
      <c r="R38" s="6"/>
    </row>
    <row r="39" spans="1:18" ht="13.5" customHeight="1" x14ac:dyDescent="0.25">
      <c r="A39" s="27"/>
      <c r="B39" s="23" t="s">
        <v>354</v>
      </c>
      <c r="C39" s="7" t="s">
        <v>220</v>
      </c>
      <c r="D39" s="7" t="s">
        <v>10</v>
      </c>
      <c r="E39" s="7" t="s">
        <v>219</v>
      </c>
      <c r="F39" s="7" t="s">
        <v>14</v>
      </c>
      <c r="G39" s="7">
        <v>57</v>
      </c>
      <c r="H39" s="7">
        <v>55</v>
      </c>
      <c r="I39" s="7">
        <v>102</v>
      </c>
      <c r="J39" s="7">
        <v>106</v>
      </c>
      <c r="K39" s="7">
        <v>320</v>
      </c>
      <c r="L39" s="50">
        <v>35</v>
      </c>
      <c r="M39" s="48">
        <v>60</v>
      </c>
      <c r="N39" s="48">
        <v>80.599999999999994</v>
      </c>
      <c r="O39" s="49">
        <f>SUM(L39*0.3+M39*0.3+N39*0.4)</f>
        <v>60.74</v>
      </c>
      <c r="P39" s="49">
        <f>SUM(K39/5*0.5+O39*0.5)</f>
        <v>62.370000000000005</v>
      </c>
      <c r="Q39" s="41"/>
      <c r="R39" s="6"/>
    </row>
    <row r="41" spans="1:18" ht="13.5" customHeight="1" x14ac:dyDescent="0.25">
      <c r="A41" s="27"/>
      <c r="B41" s="24" t="s">
        <v>393</v>
      </c>
      <c r="C41" s="25" t="s">
        <v>394</v>
      </c>
      <c r="D41" s="42" t="s">
        <v>409</v>
      </c>
      <c r="E41" s="7" t="s">
        <v>219</v>
      </c>
      <c r="F41" s="6"/>
      <c r="G41" s="5">
        <v>71</v>
      </c>
      <c r="H41" s="5">
        <v>57</v>
      </c>
      <c r="I41" s="5">
        <v>125</v>
      </c>
      <c r="J41" s="5">
        <v>127</v>
      </c>
      <c r="K41" s="5">
        <v>380</v>
      </c>
      <c r="L41" s="50">
        <v>60</v>
      </c>
      <c r="M41" s="48">
        <v>70</v>
      </c>
      <c r="N41" s="48">
        <v>86</v>
      </c>
      <c r="O41" s="49">
        <f>SUM(L41*0.3+M41*0.3+N41*0.4)</f>
        <v>73.400000000000006</v>
      </c>
      <c r="P41" s="49">
        <f>SUM(K41/5*0.2+O41*0.8)</f>
        <v>73.92</v>
      </c>
      <c r="Q41" s="41"/>
      <c r="R41" s="40" t="s">
        <v>410</v>
      </c>
    </row>
    <row r="42" spans="1:18" ht="13.5" customHeight="1" x14ac:dyDescent="0.25">
      <c r="A42" s="27"/>
      <c r="B42" s="24" t="s">
        <v>395</v>
      </c>
      <c r="C42" s="25" t="s">
        <v>396</v>
      </c>
      <c r="D42" s="42" t="s">
        <v>407</v>
      </c>
      <c r="E42" s="7" t="s">
        <v>219</v>
      </c>
      <c r="F42" s="6"/>
      <c r="G42" s="5">
        <v>78</v>
      </c>
      <c r="H42" s="5">
        <v>68</v>
      </c>
      <c r="I42" s="5">
        <v>131</v>
      </c>
      <c r="J42" s="5">
        <v>103</v>
      </c>
      <c r="K42" s="5">
        <v>380</v>
      </c>
      <c r="L42" s="50">
        <v>60</v>
      </c>
      <c r="M42" s="48">
        <v>63</v>
      </c>
      <c r="N42" s="48">
        <v>87.2</v>
      </c>
      <c r="O42" s="49">
        <f>SUM(L42*0.3+M42*0.3+N42*0.4)</f>
        <v>71.78</v>
      </c>
      <c r="P42" s="49">
        <f>SUM(K42/5*0.2+O42*0.8)</f>
        <v>72.624000000000009</v>
      </c>
      <c r="Q42" s="41"/>
      <c r="R42" s="40" t="s">
        <v>410</v>
      </c>
    </row>
    <row r="45" spans="1:18" x14ac:dyDescent="0.25">
      <c r="A45" s="27"/>
      <c r="B45" s="5" t="s">
        <v>293</v>
      </c>
      <c r="C45" s="5" t="s">
        <v>294</v>
      </c>
      <c r="D45" s="5" t="s">
        <v>10</v>
      </c>
      <c r="E45" s="5" t="s">
        <v>281</v>
      </c>
      <c r="F45" s="5" t="s">
        <v>12</v>
      </c>
      <c r="G45" s="5">
        <v>67</v>
      </c>
      <c r="H45" s="5">
        <v>70</v>
      </c>
      <c r="I45" s="5">
        <v>120</v>
      </c>
      <c r="J45" s="5">
        <v>123</v>
      </c>
      <c r="K45" s="5">
        <v>380</v>
      </c>
      <c r="L45" s="12">
        <v>67</v>
      </c>
      <c r="M45" s="12">
        <v>77</v>
      </c>
      <c r="N45" s="12">
        <v>92.4</v>
      </c>
      <c r="O45" s="6">
        <f t="shared" ref="O45:O59" si="2">SUM(L45*0.3+M45*0.3+N45*0.4)</f>
        <v>80.16</v>
      </c>
      <c r="P45" s="6">
        <f t="shared" ref="P45:P59" si="3">SUM(K45/5*0.5+O45*0.5)</f>
        <v>78.08</v>
      </c>
      <c r="Q45" s="41"/>
      <c r="R45" s="6"/>
    </row>
    <row r="46" spans="1:18" x14ac:dyDescent="0.25">
      <c r="A46" s="27"/>
      <c r="B46" s="5" t="s">
        <v>295</v>
      </c>
      <c r="C46" s="5" t="s">
        <v>296</v>
      </c>
      <c r="D46" s="5" t="s">
        <v>10</v>
      </c>
      <c r="E46" s="5" t="s">
        <v>281</v>
      </c>
      <c r="F46" s="5" t="s">
        <v>12</v>
      </c>
      <c r="G46" s="5">
        <v>61</v>
      </c>
      <c r="H46" s="5">
        <v>81</v>
      </c>
      <c r="I46" s="5">
        <v>118</v>
      </c>
      <c r="J46" s="5">
        <v>120</v>
      </c>
      <c r="K46" s="5">
        <v>380</v>
      </c>
      <c r="L46" s="12">
        <v>67</v>
      </c>
      <c r="M46" s="12">
        <v>75</v>
      </c>
      <c r="N46" s="12">
        <v>89.2</v>
      </c>
      <c r="O46" s="6">
        <f t="shared" si="2"/>
        <v>78.28</v>
      </c>
      <c r="P46" s="6">
        <f t="shared" si="3"/>
        <v>77.14</v>
      </c>
      <c r="Q46" s="41"/>
      <c r="R46" s="6"/>
    </row>
    <row r="47" spans="1:18" x14ac:dyDescent="0.25">
      <c r="A47" s="27"/>
      <c r="B47" s="5" t="s">
        <v>301</v>
      </c>
      <c r="C47" s="5" t="s">
        <v>302</v>
      </c>
      <c r="D47" s="5" t="s">
        <v>10</v>
      </c>
      <c r="E47" s="5" t="s">
        <v>281</v>
      </c>
      <c r="F47" s="5" t="s">
        <v>12</v>
      </c>
      <c r="G47" s="5">
        <v>64</v>
      </c>
      <c r="H47" s="5">
        <v>83</v>
      </c>
      <c r="I47" s="5">
        <v>122</v>
      </c>
      <c r="J47" s="5">
        <v>120</v>
      </c>
      <c r="K47" s="5">
        <v>389</v>
      </c>
      <c r="L47" s="12">
        <v>70</v>
      </c>
      <c r="M47" s="12">
        <v>71</v>
      </c>
      <c r="N47" s="12">
        <v>82</v>
      </c>
      <c r="O47" s="6">
        <f t="shared" si="2"/>
        <v>75.099999999999994</v>
      </c>
      <c r="P47" s="6">
        <f t="shared" si="3"/>
        <v>76.449999999999989</v>
      </c>
      <c r="Q47" s="41"/>
      <c r="R47" s="6"/>
    </row>
    <row r="48" spans="1:18" x14ac:dyDescent="0.25">
      <c r="A48" s="27"/>
      <c r="B48" s="5" t="s">
        <v>305</v>
      </c>
      <c r="C48" s="5" t="s">
        <v>306</v>
      </c>
      <c r="D48" s="5" t="s">
        <v>10</v>
      </c>
      <c r="E48" s="5" t="s">
        <v>281</v>
      </c>
      <c r="F48" s="5" t="s">
        <v>12</v>
      </c>
      <c r="G48" s="5">
        <v>75</v>
      </c>
      <c r="H48" s="5">
        <v>69</v>
      </c>
      <c r="I48" s="5">
        <v>121</v>
      </c>
      <c r="J48" s="5">
        <v>132</v>
      </c>
      <c r="K48" s="5">
        <v>397</v>
      </c>
      <c r="L48" s="12">
        <v>47</v>
      </c>
      <c r="M48" s="12">
        <v>76</v>
      </c>
      <c r="N48" s="12">
        <v>86.6</v>
      </c>
      <c r="O48" s="6">
        <f t="shared" si="2"/>
        <v>71.539999999999992</v>
      </c>
      <c r="P48" s="6">
        <f t="shared" si="3"/>
        <v>75.47</v>
      </c>
      <c r="Q48" s="41"/>
      <c r="R48" s="6"/>
    </row>
    <row r="49" spans="1:18" x14ac:dyDescent="0.25">
      <c r="A49" s="27"/>
      <c r="B49" s="5" t="s">
        <v>303</v>
      </c>
      <c r="C49" s="5" t="s">
        <v>304</v>
      </c>
      <c r="D49" s="5" t="s">
        <v>13</v>
      </c>
      <c r="E49" s="5" t="s">
        <v>281</v>
      </c>
      <c r="F49" s="5" t="s">
        <v>12</v>
      </c>
      <c r="G49" s="5">
        <v>70</v>
      </c>
      <c r="H49" s="5">
        <v>77</v>
      </c>
      <c r="I49" s="5">
        <v>121</v>
      </c>
      <c r="J49" s="5">
        <v>127</v>
      </c>
      <c r="K49" s="5">
        <v>395</v>
      </c>
      <c r="L49" s="12">
        <v>55</v>
      </c>
      <c r="M49" s="12">
        <v>65</v>
      </c>
      <c r="N49" s="12">
        <v>86.6</v>
      </c>
      <c r="O49" s="6">
        <f t="shared" si="2"/>
        <v>70.64</v>
      </c>
      <c r="P49" s="6">
        <f t="shared" si="3"/>
        <v>74.819999999999993</v>
      </c>
      <c r="Q49" s="41"/>
      <c r="R49" s="6"/>
    </row>
    <row r="50" spans="1:18" x14ac:dyDescent="0.25">
      <c r="A50" s="27"/>
      <c r="B50" s="5" t="s">
        <v>297</v>
      </c>
      <c r="C50" s="5" t="s">
        <v>298</v>
      </c>
      <c r="D50" s="5" t="s">
        <v>10</v>
      </c>
      <c r="E50" s="5" t="s">
        <v>281</v>
      </c>
      <c r="F50" s="5" t="s">
        <v>12</v>
      </c>
      <c r="G50" s="5">
        <v>70</v>
      </c>
      <c r="H50" s="5">
        <v>70</v>
      </c>
      <c r="I50" s="5">
        <v>120</v>
      </c>
      <c r="J50" s="5">
        <v>125</v>
      </c>
      <c r="K50" s="5">
        <v>385</v>
      </c>
      <c r="L50" s="12">
        <v>54</v>
      </c>
      <c r="M50" s="12">
        <v>67</v>
      </c>
      <c r="N50" s="12">
        <v>89.6</v>
      </c>
      <c r="O50" s="6">
        <f t="shared" si="2"/>
        <v>72.139999999999986</v>
      </c>
      <c r="P50" s="6">
        <f t="shared" si="3"/>
        <v>74.569999999999993</v>
      </c>
      <c r="Q50" s="41"/>
      <c r="R50" s="6"/>
    </row>
    <row r="51" spans="1:18" x14ac:dyDescent="0.25">
      <c r="A51" s="27"/>
      <c r="B51" s="5" t="s">
        <v>288</v>
      </c>
      <c r="C51" s="5" t="s">
        <v>289</v>
      </c>
      <c r="D51" s="5" t="s">
        <v>10</v>
      </c>
      <c r="E51" s="5" t="s">
        <v>281</v>
      </c>
      <c r="F51" s="5" t="s">
        <v>12</v>
      </c>
      <c r="G51" s="5">
        <v>66</v>
      </c>
      <c r="H51" s="5">
        <v>70</v>
      </c>
      <c r="I51" s="5">
        <v>117</v>
      </c>
      <c r="J51" s="5">
        <v>126</v>
      </c>
      <c r="K51" s="5">
        <v>379</v>
      </c>
      <c r="L51" s="12">
        <v>60</v>
      </c>
      <c r="M51" s="12">
        <v>72</v>
      </c>
      <c r="N51" s="12">
        <v>83.2</v>
      </c>
      <c r="O51" s="6">
        <f t="shared" si="2"/>
        <v>72.88</v>
      </c>
      <c r="P51" s="6">
        <f t="shared" si="3"/>
        <v>74.34</v>
      </c>
      <c r="Q51" s="41"/>
      <c r="R51" s="6"/>
    </row>
    <row r="52" spans="1:18" x14ac:dyDescent="0.25">
      <c r="A52" s="27"/>
      <c r="B52" s="5" t="s">
        <v>282</v>
      </c>
      <c r="C52" s="5" t="s">
        <v>283</v>
      </c>
      <c r="D52" s="5" t="s">
        <v>10</v>
      </c>
      <c r="E52" s="5" t="s">
        <v>281</v>
      </c>
      <c r="F52" s="5" t="s">
        <v>12</v>
      </c>
      <c r="G52" s="5">
        <v>67</v>
      </c>
      <c r="H52" s="5">
        <v>78</v>
      </c>
      <c r="I52" s="5">
        <v>117</v>
      </c>
      <c r="J52" s="5">
        <v>113</v>
      </c>
      <c r="K52" s="5">
        <v>375</v>
      </c>
      <c r="L52" s="12">
        <v>66</v>
      </c>
      <c r="M52" s="12">
        <v>63</v>
      </c>
      <c r="N52" s="12">
        <v>86</v>
      </c>
      <c r="O52" s="6">
        <f t="shared" si="2"/>
        <v>73.099999999999994</v>
      </c>
      <c r="P52" s="6">
        <f t="shared" si="3"/>
        <v>74.05</v>
      </c>
      <c r="Q52" s="41"/>
      <c r="R52" s="6"/>
    </row>
    <row r="53" spans="1:18" x14ac:dyDescent="0.25">
      <c r="A53" s="27"/>
      <c r="B53" s="5" t="s">
        <v>286</v>
      </c>
      <c r="C53" s="5" t="s">
        <v>287</v>
      </c>
      <c r="D53" s="5" t="s">
        <v>13</v>
      </c>
      <c r="E53" s="5" t="s">
        <v>281</v>
      </c>
      <c r="F53" s="5" t="s">
        <v>12</v>
      </c>
      <c r="G53" s="5">
        <v>73</v>
      </c>
      <c r="H53" s="5">
        <v>69</v>
      </c>
      <c r="I53" s="5">
        <v>119</v>
      </c>
      <c r="J53" s="5">
        <v>118</v>
      </c>
      <c r="K53" s="5">
        <v>379</v>
      </c>
      <c r="L53" s="12">
        <v>58</v>
      </c>
      <c r="M53" s="12">
        <v>63</v>
      </c>
      <c r="N53" s="12">
        <v>85.2</v>
      </c>
      <c r="O53" s="6">
        <f t="shared" si="2"/>
        <v>70.38</v>
      </c>
      <c r="P53" s="6">
        <f t="shared" si="3"/>
        <v>73.09</v>
      </c>
      <c r="Q53" s="41"/>
      <c r="R53" s="6"/>
    </row>
    <row r="54" spans="1:18" x14ac:dyDescent="0.25">
      <c r="A54" s="27"/>
      <c r="B54" s="28" t="s">
        <v>284</v>
      </c>
      <c r="C54" s="28" t="s">
        <v>285</v>
      </c>
      <c r="D54" s="28" t="s">
        <v>10</v>
      </c>
      <c r="E54" s="28" t="s">
        <v>281</v>
      </c>
      <c r="F54" s="28" t="s">
        <v>12</v>
      </c>
      <c r="G54" s="28">
        <v>59</v>
      </c>
      <c r="H54" s="28">
        <v>80</v>
      </c>
      <c r="I54" s="28">
        <v>117</v>
      </c>
      <c r="J54" s="28">
        <v>119</v>
      </c>
      <c r="K54" s="28">
        <v>375</v>
      </c>
      <c r="L54" s="12">
        <v>47</v>
      </c>
      <c r="M54" s="12">
        <v>74</v>
      </c>
      <c r="N54" s="12">
        <v>85.2</v>
      </c>
      <c r="O54" s="6">
        <f t="shared" si="2"/>
        <v>70.38</v>
      </c>
      <c r="P54" s="6">
        <f t="shared" si="3"/>
        <v>72.69</v>
      </c>
      <c r="Q54" s="41"/>
      <c r="R54" s="6"/>
    </row>
    <row r="55" spans="1:18" s="13" customFormat="1" ht="12" customHeight="1" x14ac:dyDescent="0.25">
      <c r="A55" s="45"/>
      <c r="B55" s="7" t="s">
        <v>291</v>
      </c>
      <c r="C55" s="7" t="s">
        <v>292</v>
      </c>
      <c r="D55" s="7" t="s">
        <v>13</v>
      </c>
      <c r="E55" s="7" t="s">
        <v>281</v>
      </c>
      <c r="F55" s="7" t="s">
        <v>12</v>
      </c>
      <c r="G55" s="7">
        <v>61</v>
      </c>
      <c r="H55" s="7">
        <v>78</v>
      </c>
      <c r="I55" s="7">
        <v>121</v>
      </c>
      <c r="J55" s="7">
        <v>119</v>
      </c>
      <c r="K55" s="7">
        <v>379</v>
      </c>
      <c r="L55" s="12">
        <v>55</v>
      </c>
      <c r="M55" s="12">
        <v>60</v>
      </c>
      <c r="N55" s="12">
        <v>87.4</v>
      </c>
      <c r="O55" s="12">
        <f t="shared" si="2"/>
        <v>69.460000000000008</v>
      </c>
      <c r="P55" s="12">
        <f t="shared" si="3"/>
        <v>72.63</v>
      </c>
      <c r="Q55" s="41"/>
      <c r="R55" s="12"/>
    </row>
    <row r="56" spans="1:18" s="13" customFormat="1" ht="12" customHeight="1" x14ac:dyDescent="0.25">
      <c r="A56" s="27"/>
      <c r="B56" s="5"/>
      <c r="C56" s="5"/>
      <c r="D56" s="5"/>
      <c r="E56" s="5"/>
      <c r="F56" s="5"/>
      <c r="G56" s="5"/>
      <c r="H56" s="5"/>
      <c r="I56" s="5"/>
      <c r="J56" s="5"/>
      <c r="K56" s="5"/>
      <c r="L56" s="12"/>
      <c r="M56" s="12"/>
      <c r="N56" s="12"/>
      <c r="O56" s="6"/>
      <c r="P56" s="6"/>
      <c r="Q56" s="9"/>
      <c r="R56" s="6"/>
    </row>
    <row r="57" spans="1:18" x14ac:dyDescent="0.25">
      <c r="A57" s="27"/>
      <c r="B57" s="5" t="s">
        <v>460</v>
      </c>
      <c r="C57" s="5" t="s">
        <v>300</v>
      </c>
      <c r="D57" s="5" t="s">
        <v>10</v>
      </c>
      <c r="E57" s="5" t="s">
        <v>281</v>
      </c>
      <c r="F57" s="5" t="s">
        <v>12</v>
      </c>
      <c r="G57" s="5">
        <v>69</v>
      </c>
      <c r="H57" s="5">
        <v>80</v>
      </c>
      <c r="I57" s="5">
        <v>118</v>
      </c>
      <c r="J57" s="5">
        <v>122</v>
      </c>
      <c r="K57" s="5">
        <v>389</v>
      </c>
      <c r="L57" s="12">
        <v>55</v>
      </c>
      <c r="M57" s="12">
        <v>67</v>
      </c>
      <c r="N57" s="12">
        <v>76.599999999999994</v>
      </c>
      <c r="O57" s="6">
        <f t="shared" si="2"/>
        <v>67.239999999999995</v>
      </c>
      <c r="P57" s="6">
        <f t="shared" si="3"/>
        <v>72.52</v>
      </c>
      <c r="Q57" s="41"/>
      <c r="R57" s="6"/>
    </row>
    <row r="58" spans="1:18" x14ac:dyDescent="0.25">
      <c r="A58" s="27"/>
      <c r="B58" s="5" t="s">
        <v>461</v>
      </c>
      <c r="C58" s="5" t="s">
        <v>290</v>
      </c>
      <c r="D58" s="5" t="s">
        <v>10</v>
      </c>
      <c r="E58" s="5" t="s">
        <v>281</v>
      </c>
      <c r="F58" s="5" t="s">
        <v>12</v>
      </c>
      <c r="G58" s="5">
        <v>66</v>
      </c>
      <c r="H58" s="5">
        <v>74</v>
      </c>
      <c r="I58" s="5">
        <v>121</v>
      </c>
      <c r="J58" s="5">
        <v>118</v>
      </c>
      <c r="K58" s="5">
        <v>379</v>
      </c>
      <c r="L58" s="12">
        <v>55</v>
      </c>
      <c r="M58" s="12">
        <v>62</v>
      </c>
      <c r="N58" s="12">
        <v>83.8</v>
      </c>
      <c r="O58" s="6">
        <f t="shared" si="2"/>
        <v>68.62</v>
      </c>
      <c r="P58" s="6">
        <f t="shared" si="3"/>
        <v>72.210000000000008</v>
      </c>
      <c r="Q58" s="41"/>
      <c r="R58" s="6"/>
    </row>
    <row r="59" spans="1:18" x14ac:dyDescent="0.25">
      <c r="A59" s="27"/>
      <c r="B59" s="5" t="s">
        <v>462</v>
      </c>
      <c r="C59" s="5" t="s">
        <v>299</v>
      </c>
      <c r="D59" s="5" t="s">
        <v>10</v>
      </c>
      <c r="E59" s="5" t="s">
        <v>281</v>
      </c>
      <c r="F59" s="5" t="s">
        <v>12</v>
      </c>
      <c r="G59" s="5">
        <v>62</v>
      </c>
      <c r="H59" s="5">
        <v>71</v>
      </c>
      <c r="I59" s="5">
        <v>124</v>
      </c>
      <c r="J59" s="5">
        <v>129</v>
      </c>
      <c r="K59" s="5">
        <v>386</v>
      </c>
      <c r="L59" s="12">
        <v>31</v>
      </c>
      <c r="M59" s="12">
        <v>68</v>
      </c>
      <c r="N59" s="12">
        <v>82.8</v>
      </c>
      <c r="O59" s="6">
        <f t="shared" si="2"/>
        <v>62.819999999999993</v>
      </c>
      <c r="P59" s="6">
        <f t="shared" si="3"/>
        <v>70.009999999999991</v>
      </c>
      <c r="Q59" s="44"/>
      <c r="R59" s="15"/>
    </row>
    <row r="61" spans="1:18" ht="14.4" x14ac:dyDescent="0.25">
      <c r="A61" s="27"/>
      <c r="B61" s="24" t="s">
        <v>387</v>
      </c>
      <c r="C61" s="25" t="s">
        <v>388</v>
      </c>
      <c r="D61" s="41" t="s">
        <v>406</v>
      </c>
      <c r="E61" s="28" t="s">
        <v>281</v>
      </c>
      <c r="F61" s="6"/>
      <c r="G61" s="5">
        <v>81</v>
      </c>
      <c r="H61" s="5">
        <v>61</v>
      </c>
      <c r="I61" s="5">
        <v>127</v>
      </c>
      <c r="J61" s="5">
        <v>109</v>
      </c>
      <c r="K61" s="5">
        <v>378</v>
      </c>
      <c r="L61" s="12">
        <v>59</v>
      </c>
      <c r="M61" s="12">
        <v>71</v>
      </c>
      <c r="N61" s="12">
        <v>90.2</v>
      </c>
      <c r="O61" s="6">
        <f>SUM(L61*0.3+M61*0.3+N61*0.4)</f>
        <v>75.080000000000013</v>
      </c>
      <c r="P61" s="6">
        <f>SUM(K61/5*0.2+O61*0.8)</f>
        <v>75.184000000000012</v>
      </c>
      <c r="Q61" s="41"/>
      <c r="R61" s="40" t="s">
        <v>410</v>
      </c>
    </row>
    <row r="62" spans="1:18" ht="14.4" x14ac:dyDescent="0.25">
      <c r="A62" s="9"/>
      <c r="B62" s="24" t="s">
        <v>389</v>
      </c>
      <c r="C62" s="25" t="s">
        <v>390</v>
      </c>
      <c r="D62" s="41" t="s">
        <v>406</v>
      </c>
      <c r="E62" s="28" t="s">
        <v>281</v>
      </c>
      <c r="F62" s="6"/>
      <c r="G62" s="5">
        <v>84</v>
      </c>
      <c r="H62" s="5">
        <v>75</v>
      </c>
      <c r="I62" s="5">
        <v>114</v>
      </c>
      <c r="J62" s="5">
        <v>103</v>
      </c>
      <c r="K62" s="5">
        <v>376</v>
      </c>
      <c r="L62" s="12">
        <v>65</v>
      </c>
      <c r="M62" s="12">
        <v>75</v>
      </c>
      <c r="N62" s="12">
        <v>80.2</v>
      </c>
      <c r="O62" s="6">
        <f>SUM(L62*0.3+M62*0.3+N62*0.4)</f>
        <v>74.080000000000013</v>
      </c>
      <c r="P62" s="6">
        <f>SUM(K62/5*0.2+O62*0.8)</f>
        <v>74.304000000000016</v>
      </c>
      <c r="Q62" s="41"/>
      <c r="R62" s="40" t="s">
        <v>410</v>
      </c>
    </row>
    <row r="63" spans="1:18" ht="14.4" x14ac:dyDescent="0.25">
      <c r="A63" s="27"/>
      <c r="B63" s="24" t="s">
        <v>391</v>
      </c>
      <c r="C63" s="25" t="s">
        <v>392</v>
      </c>
      <c r="D63" s="41" t="s">
        <v>406</v>
      </c>
      <c r="E63" s="28" t="s">
        <v>281</v>
      </c>
      <c r="F63" s="6"/>
      <c r="G63" s="5">
        <v>76</v>
      </c>
      <c r="H63" s="5">
        <v>67</v>
      </c>
      <c r="I63" s="5">
        <v>121</v>
      </c>
      <c r="J63" s="5">
        <v>129</v>
      </c>
      <c r="K63" s="5">
        <v>393</v>
      </c>
      <c r="L63" s="12">
        <v>61</v>
      </c>
      <c r="M63" s="12">
        <v>67</v>
      </c>
      <c r="N63" s="12">
        <v>82.4</v>
      </c>
      <c r="O63" s="6">
        <f>SUM(L63*0.3+M63*0.3+N63*0.4)</f>
        <v>71.36</v>
      </c>
      <c r="P63" s="6">
        <f>SUM(K63/5*0.2+O63*0.8)</f>
        <v>72.807999999999993</v>
      </c>
      <c r="Q63" s="41"/>
      <c r="R63" s="40" t="s">
        <v>410</v>
      </c>
    </row>
  </sheetData>
  <mergeCells count="1">
    <mergeCell ref="A1:R1"/>
  </mergeCells>
  <phoneticPr fontId="1" type="noConversion"/>
  <pageMargins left="0.74803149606299213" right="0.74803149606299213" top="0.59055118110236227" bottom="0.39370078740157483" header="0.51181102362204722" footer="0.51181102362204722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教育硕士</vt:lpstr>
      <vt:lpstr>英语语言文学</vt:lpstr>
      <vt:lpstr>外国语言学及应用语言学</vt:lpstr>
      <vt:lpstr>俄语</vt:lpstr>
      <vt:lpstr>法语</vt:lpstr>
      <vt:lpstr>日语+日语笔译</vt:lpstr>
      <vt:lpstr>韩语</vt:lpstr>
      <vt:lpstr>英语翻译硕士</vt:lpstr>
      <vt:lpstr>教育硕士!Print_Titles</vt:lpstr>
      <vt:lpstr>英语翻译硕士!Print_Titles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ccnu</dc:creator>
  <cp:lastModifiedBy>蒋行</cp:lastModifiedBy>
  <cp:lastPrinted>2019-03-31T02:26:34Z</cp:lastPrinted>
  <dcterms:created xsi:type="dcterms:W3CDTF">2019-02-18T02:05:54Z</dcterms:created>
  <dcterms:modified xsi:type="dcterms:W3CDTF">2019-04-08T06:02:42Z</dcterms:modified>
</cp:coreProperties>
</file>