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综合成绩库-社会学" sheetId="1" r:id="rId1"/>
    <sheet name="综合成绩库-人类学" sheetId="2" r:id="rId2"/>
    <sheet name="综合成绩库-民俗学" sheetId="3" r:id="rId3"/>
    <sheet name="综合成绩库-社工专硕" sheetId="4" r:id="rId4"/>
    <sheet name="综合成绩库-社工非全日制" sheetId="5" r:id="rId5"/>
    <sheet name="社工学硕" sheetId="6" r:id="rId6"/>
  </sheets>
  <calcPr calcId="144525"/>
</workbook>
</file>

<file path=xl/sharedStrings.xml><?xml version="1.0" encoding="utf-8"?>
<sst xmlns="http://schemas.openxmlformats.org/spreadsheetml/2006/main" count="580" uniqueCount="190">
  <si>
    <t>社会学系2019年学术型硕士复试综合成绩总库（社会学专业）</t>
  </si>
  <si>
    <t>序号</t>
  </si>
  <si>
    <t>考生姓名</t>
  </si>
  <si>
    <t>性别</t>
  </si>
  <si>
    <t>本科毕业学校</t>
  </si>
  <si>
    <t>报考专业</t>
  </si>
  <si>
    <t>初试成绩</t>
  </si>
  <si>
    <t>政治</t>
  </si>
  <si>
    <t>外语</t>
  </si>
  <si>
    <t>专业一</t>
  </si>
  <si>
    <t>专业二</t>
  </si>
  <si>
    <t>初试平均分</t>
  </si>
  <si>
    <t>初试成绩60%</t>
  </si>
  <si>
    <t>综合面试(百分制)</t>
  </si>
  <si>
    <t>综合面试30%</t>
  </si>
  <si>
    <t>英语口试（百分制）</t>
  </si>
  <si>
    <t>英语口试10%</t>
  </si>
  <si>
    <t>复试总评成绩75%+25%</t>
  </si>
  <si>
    <t>复试总评成绩40%</t>
  </si>
  <si>
    <t>总评成绩（百分制）（初试成绩+复试总评成绩）</t>
  </si>
  <si>
    <t>录取结果</t>
  </si>
  <si>
    <t>录取专业</t>
  </si>
  <si>
    <t>1</t>
  </si>
  <si>
    <t>梁阁</t>
  </si>
  <si>
    <t>女</t>
  </si>
  <si>
    <t>西北农林科技大学</t>
  </si>
  <si>
    <t>社会学</t>
  </si>
  <si>
    <t>优秀营员免试</t>
  </si>
  <si>
    <t>拟录取</t>
  </si>
  <si>
    <t>2</t>
  </si>
  <si>
    <t>关佳佳</t>
  </si>
  <si>
    <t>西安交通大学</t>
  </si>
  <si>
    <t>3</t>
  </si>
  <si>
    <t>杨晓慧</t>
  </si>
  <si>
    <t>山西师范大学</t>
  </si>
  <si>
    <t>4</t>
  </si>
  <si>
    <t>汪惠芳</t>
  </si>
  <si>
    <t>安徽大学</t>
  </si>
  <si>
    <t>5</t>
  </si>
  <si>
    <t>周明</t>
  </si>
  <si>
    <t>东北财经大学</t>
  </si>
  <si>
    <t>6</t>
  </si>
  <si>
    <t>王樱子</t>
  </si>
  <si>
    <t>中国社会科学院大学</t>
  </si>
  <si>
    <t>7</t>
  </si>
  <si>
    <t>李彤彤</t>
  </si>
  <si>
    <t>广东海洋大学</t>
  </si>
  <si>
    <t>8</t>
  </si>
  <si>
    <t>曾媛媛</t>
  </si>
  <si>
    <t>中国海洋大学</t>
  </si>
  <si>
    <t>9</t>
  </si>
  <si>
    <t>于耀</t>
  </si>
  <si>
    <t>男</t>
  </si>
  <si>
    <t>云南大学</t>
  </si>
  <si>
    <t>放弃复试</t>
  </si>
  <si>
    <t>不录取</t>
  </si>
  <si>
    <t>/</t>
  </si>
  <si>
    <t>10</t>
  </si>
  <si>
    <t>李苗</t>
  </si>
  <si>
    <t>吉林大学</t>
  </si>
  <si>
    <t>11</t>
  </si>
  <si>
    <t>陈志伟</t>
  </si>
  <si>
    <t>12</t>
  </si>
  <si>
    <t>姜梦沁</t>
  </si>
  <si>
    <t>兰州大学</t>
  </si>
  <si>
    <t>民俗学</t>
  </si>
  <si>
    <t>13</t>
  </si>
  <si>
    <t>郑凯戈</t>
  </si>
  <si>
    <t>华中农业大学</t>
  </si>
  <si>
    <t>14</t>
  </si>
  <si>
    <t>赵佳佳</t>
  </si>
  <si>
    <t>15</t>
  </si>
  <si>
    <t>曾明慧</t>
  </si>
  <si>
    <t>湖南商学院</t>
  </si>
  <si>
    <t>16</t>
  </si>
  <si>
    <t>贾珂</t>
  </si>
  <si>
    <t>内蒙古科技大学</t>
  </si>
  <si>
    <t>17</t>
  </si>
  <si>
    <t>陈述</t>
  </si>
  <si>
    <t>武汉大学</t>
  </si>
  <si>
    <t>18</t>
  </si>
  <si>
    <t>张昆</t>
  </si>
  <si>
    <t>西南民族大学</t>
  </si>
  <si>
    <t>19</t>
  </si>
  <si>
    <t>刘立风</t>
  </si>
  <si>
    <t>中央民族大学</t>
  </si>
  <si>
    <t>社会学系2019年学术型硕士复试综合成绩总库（人类学专业）</t>
  </si>
  <si>
    <t>复试成绩40%</t>
  </si>
  <si>
    <t>总评成绩（百分制）</t>
  </si>
  <si>
    <t>李佩娴</t>
  </si>
  <si>
    <t>人类学</t>
  </si>
  <si>
    <t>中南民族大学</t>
  </si>
  <si>
    <t>陈红燕</t>
  </si>
  <si>
    <t>浙江传媒学院</t>
  </si>
  <si>
    <t>社会工作非全日制</t>
  </si>
  <si>
    <t>崔玲玲</t>
  </si>
  <si>
    <t>湖南师范大学</t>
  </si>
  <si>
    <t>社会学系2019年学术型硕士复试综合成绩总库（民俗学专业）</t>
  </si>
  <si>
    <t>综合面试</t>
  </si>
  <si>
    <t>英语口试</t>
  </si>
  <si>
    <t>总评成绩</t>
  </si>
  <si>
    <t>宋愉</t>
  </si>
  <si>
    <t>福建师范大学</t>
  </si>
  <si>
    <t>80.8</t>
  </si>
  <si>
    <t>社会学系2019年专业学位硕士复试综合成绩总库（全日制社会工作专业）</t>
  </si>
  <si>
    <t>备注</t>
  </si>
  <si>
    <t>乔玥</t>
  </si>
  <si>
    <t>西南大学</t>
  </si>
  <si>
    <t>社会工作</t>
  </si>
  <si>
    <t>刘治江</t>
  </si>
  <si>
    <t>辽宁工程技术大学</t>
  </si>
  <si>
    <t>陈瑞航</t>
  </si>
  <si>
    <t>广州航海学院</t>
  </si>
  <si>
    <t>于筱雅</t>
  </si>
  <si>
    <t>湖北民族学院</t>
  </si>
  <si>
    <t>程鹏婕</t>
  </si>
  <si>
    <t>北华航天工业学院</t>
  </si>
  <si>
    <t>唐雨轩</t>
  </si>
  <si>
    <t>安徽师范大学</t>
  </si>
  <si>
    <t>吴茹梖</t>
  </si>
  <si>
    <t>中南财经政法大学武汉学院</t>
  </si>
  <si>
    <t>王心怡</t>
  </si>
  <si>
    <t>湖北经济学院</t>
  </si>
  <si>
    <t>熊晓烨</t>
  </si>
  <si>
    <t>湖北经济学院法商学院</t>
  </si>
  <si>
    <t>谢苗苗</t>
  </si>
  <si>
    <t>南京理工大学</t>
  </si>
  <si>
    <t>胡悦</t>
  </si>
  <si>
    <t>武汉纺织大学</t>
  </si>
  <si>
    <t>马芳</t>
  </si>
  <si>
    <t>张程</t>
  </si>
  <si>
    <t>江汉大学</t>
  </si>
  <si>
    <t>吴迪</t>
  </si>
  <si>
    <t>郑州大学</t>
  </si>
  <si>
    <t>康旭</t>
  </si>
  <si>
    <t>孙思思</t>
  </si>
  <si>
    <t>长春理工大学</t>
  </si>
  <si>
    <t>俞瑶</t>
  </si>
  <si>
    <t>西南石油大学</t>
  </si>
  <si>
    <t>王凤香</t>
  </si>
  <si>
    <t>西南财经大学天府学院</t>
  </si>
  <si>
    <t>程瑶</t>
  </si>
  <si>
    <t>山东青年政治学院</t>
  </si>
  <si>
    <t>20</t>
  </si>
  <si>
    <t>凯萨尔·喀斯木</t>
  </si>
  <si>
    <t>专项计划</t>
  </si>
  <si>
    <t>21</t>
  </si>
  <si>
    <t>卞小霞</t>
  </si>
  <si>
    <t>22</t>
  </si>
  <si>
    <t>刘丽婷</t>
  </si>
  <si>
    <t>山东建筑大学</t>
  </si>
  <si>
    <t>23</t>
  </si>
  <si>
    <t>杨杨</t>
  </si>
  <si>
    <t>河北经贸大学经济管理学院</t>
  </si>
  <si>
    <t>24</t>
  </si>
  <si>
    <t>古丽尼尕尔·莫合塔尔</t>
  </si>
  <si>
    <t>江苏师范大学</t>
  </si>
  <si>
    <t>社会学系2019年专业学位硕士复试综合成绩总库（非全日制社会工作专业）</t>
  </si>
  <si>
    <t>张一冉</t>
  </si>
  <si>
    <t>哈尔滨工程大学</t>
  </si>
  <si>
    <t>社会工作（非全）</t>
  </si>
  <si>
    <t>张莹</t>
  </si>
  <si>
    <t>陈祎妮</t>
  </si>
  <si>
    <t>中国人民大学</t>
  </si>
  <si>
    <t>曹歆懿</t>
  </si>
  <si>
    <t>南昌工程学院</t>
  </si>
  <si>
    <t>严汉妮</t>
  </si>
  <si>
    <t>华中师范大学</t>
  </si>
  <si>
    <t>罗捷匀</t>
  </si>
  <si>
    <t>贵州财经大学</t>
  </si>
  <si>
    <t>杜玉莹</t>
  </si>
  <si>
    <t>湖北工业大学</t>
  </si>
  <si>
    <t>张雨梦</t>
  </si>
  <si>
    <t>中南大学</t>
  </si>
  <si>
    <t>汪莎</t>
  </si>
  <si>
    <t>贵州师范大学</t>
  </si>
  <si>
    <t>周琦</t>
  </si>
  <si>
    <t>中国人民公安大学</t>
  </si>
  <si>
    <t>柯倩</t>
  </si>
  <si>
    <t>湖北理工学院</t>
  </si>
  <si>
    <t>许晶</t>
  </si>
  <si>
    <t>南京大学</t>
  </si>
  <si>
    <t>钱祎</t>
  </si>
  <si>
    <t>成都理工大学</t>
  </si>
  <si>
    <t>杨晶晶</t>
  </si>
  <si>
    <t>南阳师范学院</t>
  </si>
  <si>
    <t>社会学系2019年学术型硕士复试综合成绩总库（社会工作专业）</t>
  </si>
  <si>
    <t>郝照楠</t>
  </si>
  <si>
    <t>79.6</t>
  </si>
  <si>
    <t>社会工作学硕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</si>
</sst>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0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0"/>
      <name val="华文仿宋"/>
      <charset val="134"/>
    </font>
    <font>
      <sz val="10"/>
      <name val="黑体"/>
      <charset val="134"/>
    </font>
    <font>
      <sz val="10"/>
      <name val="宋体"/>
      <charset val="134"/>
    </font>
    <font>
      <b/>
      <sz val="16"/>
      <name val="宋体"/>
      <charset val="134"/>
      <scheme val="minor"/>
    </font>
    <font>
      <sz val="11"/>
      <name val="黑体"/>
      <charset val="134"/>
    </font>
    <font>
      <sz val="10"/>
      <color indexed="8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name val="宋体"/>
      <charset val="134"/>
    </font>
    <font>
      <sz val="11"/>
      <name val="Arial"/>
      <charset val="134"/>
    </font>
    <font>
      <b/>
      <sz val="16"/>
      <color indexed="8"/>
      <name val="宋体"/>
      <charset val="134"/>
    </font>
    <font>
      <sz val="11"/>
      <color indexed="8"/>
      <name val="宋体"/>
      <charset val="134"/>
    </font>
    <font>
      <b/>
      <sz val="10"/>
      <name val="华文仿宋"/>
      <charset val="134"/>
    </font>
    <font>
      <b/>
      <sz val="10"/>
      <name val="黑体"/>
      <charset val="134"/>
    </font>
    <font>
      <b/>
      <sz val="1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name val="华文仿宋"/>
      <charset val="134"/>
    </font>
    <font>
      <b/>
      <sz val="11"/>
      <name val="黑体"/>
      <charset val="134"/>
    </font>
    <font>
      <sz val="11"/>
      <color theme="1"/>
      <name val="黑体"/>
      <charset val="134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3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2" fillId="17" borderId="13" applyNumberFormat="0" applyAlignment="0" applyProtection="0">
      <alignment vertical="center"/>
    </xf>
    <xf numFmtId="0" fontId="35" fillId="17" borderId="9" applyNumberFormat="0" applyAlignment="0" applyProtection="0">
      <alignment vertical="center"/>
    </xf>
    <xf numFmtId="0" fontId="29" fillId="5" borderId="7" applyNumberForma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4" fillId="0" borderId="0" applyNumberFormat="0" applyFont="0" applyFill="0" applyBorder="0" applyAlignment="0" applyProtection="0"/>
  </cellStyleXfs>
  <cellXfs count="73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176" fontId="10" fillId="0" borderId="0" xfId="0" applyNumberFormat="1" applyFont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49" fontId="8" fillId="0" borderId="0" xfId="0" applyNumberFormat="1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  <xf numFmtId="176" fontId="8" fillId="0" borderId="0" xfId="0" applyNumberFormat="1" applyFont="1" applyAlignment="1">
      <alignment horizontal="center" vertical="center" wrapText="1"/>
    </xf>
    <xf numFmtId="49" fontId="13" fillId="0" borderId="4" xfId="0" applyNumberFormat="1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49" fontId="14" fillId="0" borderId="4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 wrapText="1"/>
    </xf>
    <xf numFmtId="176" fontId="16" fillId="0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11" fillId="0" borderId="4" xfId="0" applyNumberFormat="1" applyFont="1" applyFill="1" applyBorder="1" applyAlignment="1">
      <alignment horizontal="center" vertical="center"/>
    </xf>
    <xf numFmtId="176" fontId="11" fillId="0" borderId="4" xfId="0" applyNumberFormat="1" applyFont="1" applyFill="1" applyBorder="1" applyAlignment="1">
      <alignment horizontal="center" vertical="center"/>
    </xf>
    <xf numFmtId="176" fontId="14" fillId="0" borderId="4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 wrapText="1"/>
    </xf>
    <xf numFmtId="176" fontId="8" fillId="0" borderId="0" xfId="0" applyNumberFormat="1" applyFont="1">
      <alignment vertical="center"/>
    </xf>
    <xf numFmtId="176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center" vertical="center"/>
    </xf>
    <xf numFmtId="176" fontId="17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176" fontId="18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 wrapText="1"/>
    </xf>
    <xf numFmtId="176" fontId="20" fillId="0" borderId="1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176" fontId="21" fillId="0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176" fontId="22" fillId="0" borderId="1" xfId="0" applyNumberFormat="1" applyFont="1" applyFill="1" applyBorder="1" applyAlignment="1">
      <alignment horizontal="center" vertical="center" wrapText="1"/>
    </xf>
    <xf numFmtId="176" fontId="11" fillId="0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176" fontId="23" fillId="0" borderId="1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6"/>
  <sheetViews>
    <sheetView tabSelected="1" workbookViewId="0">
      <selection activeCell="W3" sqref="W3"/>
    </sheetView>
  </sheetViews>
  <sheetFormatPr defaultColWidth="9.81666666666667" defaultRowHeight="13.5"/>
  <cols>
    <col min="1" max="1" width="5.625" style="16" customWidth="1"/>
    <col min="2" max="2" width="6.5" customWidth="1"/>
    <col min="3" max="3" width="6.625" style="56" customWidth="1"/>
    <col min="4" max="4" width="15.5" style="57" customWidth="1"/>
    <col min="5" max="5" width="8.125" style="57" customWidth="1"/>
    <col min="6" max="6" width="7.875" style="20" customWidth="1"/>
    <col min="7" max="10" width="8.75" style="20" customWidth="1"/>
    <col min="11" max="11" width="12.125" style="22" customWidth="1"/>
    <col min="12" max="12" width="11.75" style="22" customWidth="1"/>
    <col min="13" max="13" width="10.625" style="19" customWidth="1"/>
    <col min="14" max="14" width="10.75" style="20" customWidth="1"/>
    <col min="15" max="15" width="10.25" style="19" customWidth="1"/>
    <col min="16" max="16" width="9.75" style="20" customWidth="1"/>
    <col min="17" max="17" width="11.625" style="20" customWidth="1"/>
    <col min="18" max="18" width="8.75" style="19" customWidth="1"/>
    <col min="19" max="19" width="14.875" style="58" customWidth="1"/>
    <col min="20" max="20" width="9.375" style="20" customWidth="1"/>
    <col min="21" max="21" width="11.75" style="16" customWidth="1"/>
  </cols>
  <sheetData>
    <row r="1" ht="54" customHeight="1" spans="1:20">
      <c r="A1" s="1" t="s">
        <v>0</v>
      </c>
      <c r="B1" s="1"/>
      <c r="C1" s="59"/>
      <c r="D1" s="60"/>
      <c r="E1" s="60"/>
      <c r="F1" s="8"/>
      <c r="G1" s="8"/>
      <c r="H1" s="8"/>
      <c r="I1" s="8"/>
      <c r="J1" s="8"/>
      <c r="K1" s="8"/>
      <c r="L1" s="8"/>
      <c r="M1" s="7"/>
      <c r="N1" s="8"/>
      <c r="O1" s="7"/>
      <c r="P1" s="8"/>
      <c r="Q1" s="8"/>
      <c r="R1" s="8"/>
      <c r="S1" s="8"/>
      <c r="T1" s="8"/>
    </row>
    <row r="2" s="54" customFormat="1" ht="55" customHeight="1" spans="1:21">
      <c r="A2" s="61" t="s">
        <v>1</v>
      </c>
      <c r="B2" s="62" t="s">
        <v>2</v>
      </c>
      <c r="C2" s="62" t="s">
        <v>3</v>
      </c>
      <c r="D2" s="63" t="s">
        <v>4</v>
      </c>
      <c r="E2" s="63" t="s">
        <v>5</v>
      </c>
      <c r="F2" s="10" t="s">
        <v>6</v>
      </c>
      <c r="G2" s="10" t="s">
        <v>7</v>
      </c>
      <c r="H2" s="64" t="s">
        <v>8</v>
      </c>
      <c r="I2" s="10" t="s">
        <v>9</v>
      </c>
      <c r="J2" s="10" t="s">
        <v>10</v>
      </c>
      <c r="K2" s="66" t="s">
        <v>11</v>
      </c>
      <c r="L2" s="66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69" t="s">
        <v>19</v>
      </c>
      <c r="T2" s="70" t="s">
        <v>20</v>
      </c>
      <c r="U2" s="71" t="s">
        <v>21</v>
      </c>
    </row>
    <row r="3" s="55" customFormat="1" ht="50" customHeight="1" spans="1:21">
      <c r="A3" s="65" t="s">
        <v>22</v>
      </c>
      <c r="B3" s="5" t="s">
        <v>23</v>
      </c>
      <c r="C3" s="5" t="s">
        <v>24</v>
      </c>
      <c r="D3" s="5" t="s">
        <v>25</v>
      </c>
      <c r="E3" s="5" t="s">
        <v>26</v>
      </c>
      <c r="F3" s="6">
        <v>387</v>
      </c>
      <c r="G3" s="5">
        <v>71</v>
      </c>
      <c r="H3" s="5">
        <v>74</v>
      </c>
      <c r="I3" s="5">
        <v>118</v>
      </c>
      <c r="J3" s="5">
        <v>124</v>
      </c>
      <c r="K3" s="67">
        <v>77.4</v>
      </c>
      <c r="L3" s="67">
        <v>46.44</v>
      </c>
      <c r="M3" s="68" t="s">
        <v>27</v>
      </c>
      <c r="N3" s="68"/>
      <c r="O3" s="68"/>
      <c r="P3" s="68"/>
      <c r="Q3" s="68">
        <v>90</v>
      </c>
      <c r="R3" s="68">
        <v>36</v>
      </c>
      <c r="S3" s="68">
        <v>82.44</v>
      </c>
      <c r="T3" s="67" t="s">
        <v>28</v>
      </c>
      <c r="U3" s="65" t="s">
        <v>26</v>
      </c>
    </row>
    <row r="4" s="55" customFormat="1" ht="40" customHeight="1" spans="1:21">
      <c r="A4" s="65" t="s">
        <v>29</v>
      </c>
      <c r="B4" s="5" t="s">
        <v>30</v>
      </c>
      <c r="C4" s="5" t="s">
        <v>24</v>
      </c>
      <c r="D4" s="5" t="s">
        <v>31</v>
      </c>
      <c r="E4" s="5" t="s">
        <v>26</v>
      </c>
      <c r="F4" s="6">
        <v>378</v>
      </c>
      <c r="G4" s="5">
        <v>70</v>
      </c>
      <c r="H4" s="5">
        <v>72</v>
      </c>
      <c r="I4" s="5">
        <v>121</v>
      </c>
      <c r="J4" s="5">
        <v>115</v>
      </c>
      <c r="K4" s="67">
        <v>75.6</v>
      </c>
      <c r="L4" s="67">
        <v>45.36</v>
      </c>
      <c r="M4" s="68">
        <v>88.625</v>
      </c>
      <c r="N4" s="67">
        <v>26.5875</v>
      </c>
      <c r="O4" s="68">
        <v>88</v>
      </c>
      <c r="P4" s="67">
        <v>8.8</v>
      </c>
      <c r="Q4" s="67">
        <f>M4*0.75+O4*0.25</f>
        <v>88.46875</v>
      </c>
      <c r="R4" s="67">
        <f>Q4*0.4</f>
        <v>35.3875</v>
      </c>
      <c r="S4" s="72">
        <f>L4+R4</f>
        <v>80.7475</v>
      </c>
      <c r="T4" s="67" t="s">
        <v>28</v>
      </c>
      <c r="U4" s="65" t="s">
        <v>26</v>
      </c>
    </row>
    <row r="5" s="55" customFormat="1" ht="48" customHeight="1" spans="1:21">
      <c r="A5" s="65" t="s">
        <v>32</v>
      </c>
      <c r="B5" s="5" t="s">
        <v>33</v>
      </c>
      <c r="C5" s="5" t="s">
        <v>24</v>
      </c>
      <c r="D5" s="5" t="s">
        <v>34</v>
      </c>
      <c r="E5" s="5" t="s">
        <v>26</v>
      </c>
      <c r="F5" s="6">
        <v>367</v>
      </c>
      <c r="G5" s="5">
        <v>73</v>
      </c>
      <c r="H5" s="5">
        <v>64</v>
      </c>
      <c r="I5" s="5">
        <v>108</v>
      </c>
      <c r="J5" s="5">
        <v>122</v>
      </c>
      <c r="K5" s="67">
        <v>73.4</v>
      </c>
      <c r="L5" s="67">
        <v>44.04</v>
      </c>
      <c r="M5" s="68">
        <v>84.625</v>
      </c>
      <c r="N5" s="67">
        <v>25.3875</v>
      </c>
      <c r="O5" s="68">
        <v>85.3333333333333</v>
      </c>
      <c r="P5" s="67">
        <v>8.53333333333333</v>
      </c>
      <c r="Q5" s="67">
        <f t="shared" ref="Q5:Q10" si="0">M5*0.75+O5*0.25</f>
        <v>84.8020833333333</v>
      </c>
      <c r="R5" s="67">
        <f t="shared" ref="R5:R21" si="1">Q5*0.4</f>
        <v>33.9208333333333</v>
      </c>
      <c r="S5" s="72">
        <f t="shared" ref="S5:S21" si="2">L5+R5</f>
        <v>77.9608333333333</v>
      </c>
      <c r="T5" s="67" t="s">
        <v>28</v>
      </c>
      <c r="U5" s="65" t="s">
        <v>26</v>
      </c>
    </row>
    <row r="6" s="55" customFormat="1" ht="40" customHeight="1" spans="1:21">
      <c r="A6" s="65" t="s">
        <v>35</v>
      </c>
      <c r="B6" s="5" t="s">
        <v>36</v>
      </c>
      <c r="C6" s="5" t="s">
        <v>24</v>
      </c>
      <c r="D6" s="5" t="s">
        <v>37</v>
      </c>
      <c r="E6" s="5" t="s">
        <v>26</v>
      </c>
      <c r="F6" s="6">
        <v>365</v>
      </c>
      <c r="G6" s="5">
        <v>66</v>
      </c>
      <c r="H6" s="5">
        <v>68</v>
      </c>
      <c r="I6" s="5">
        <v>110</v>
      </c>
      <c r="J6" s="5">
        <v>121</v>
      </c>
      <c r="K6" s="67">
        <v>73</v>
      </c>
      <c r="L6" s="67">
        <f>K6*0.6</f>
        <v>43.8</v>
      </c>
      <c r="M6" s="68">
        <v>82.5</v>
      </c>
      <c r="N6" s="67">
        <v>24.75</v>
      </c>
      <c r="O6" s="68">
        <v>84.5</v>
      </c>
      <c r="P6" s="67">
        <v>8.45</v>
      </c>
      <c r="Q6" s="67">
        <f t="shared" si="0"/>
        <v>83</v>
      </c>
      <c r="R6" s="67">
        <f t="shared" si="1"/>
        <v>33.2</v>
      </c>
      <c r="S6" s="72">
        <f t="shared" si="2"/>
        <v>77</v>
      </c>
      <c r="T6" s="67" t="s">
        <v>28</v>
      </c>
      <c r="U6" s="65" t="s">
        <v>26</v>
      </c>
    </row>
    <row r="7" s="55" customFormat="1" ht="43" customHeight="1" spans="1:21">
      <c r="A7" s="65" t="s">
        <v>38</v>
      </c>
      <c r="B7" s="5" t="s">
        <v>39</v>
      </c>
      <c r="C7" s="5" t="s">
        <v>24</v>
      </c>
      <c r="D7" s="5" t="s">
        <v>40</v>
      </c>
      <c r="E7" s="5" t="s">
        <v>26</v>
      </c>
      <c r="F7" s="6">
        <v>364</v>
      </c>
      <c r="G7" s="5">
        <v>67</v>
      </c>
      <c r="H7" s="5">
        <v>66</v>
      </c>
      <c r="I7" s="5">
        <v>111</v>
      </c>
      <c r="J7" s="5">
        <v>120</v>
      </c>
      <c r="K7" s="67">
        <v>72.8</v>
      </c>
      <c r="L7" s="67">
        <v>43.68</v>
      </c>
      <c r="M7" s="68">
        <v>82.375</v>
      </c>
      <c r="N7" s="67">
        <v>24.7125</v>
      </c>
      <c r="O7" s="68">
        <v>84.3333333333333</v>
      </c>
      <c r="P7" s="67">
        <v>8.43333333333333</v>
      </c>
      <c r="Q7" s="67">
        <f t="shared" si="0"/>
        <v>82.8645833333333</v>
      </c>
      <c r="R7" s="67">
        <f t="shared" si="1"/>
        <v>33.1458333333333</v>
      </c>
      <c r="S7" s="72">
        <f t="shared" si="2"/>
        <v>76.8258333333333</v>
      </c>
      <c r="T7" s="67" t="s">
        <v>28</v>
      </c>
      <c r="U7" s="65" t="s">
        <v>26</v>
      </c>
    </row>
    <row r="8" s="55" customFormat="1" ht="49" customHeight="1" spans="1:21">
      <c r="A8" s="65" t="s">
        <v>41</v>
      </c>
      <c r="B8" s="5" t="s">
        <v>42</v>
      </c>
      <c r="C8" s="5" t="s">
        <v>24</v>
      </c>
      <c r="D8" s="5" t="s">
        <v>43</v>
      </c>
      <c r="E8" s="5" t="s">
        <v>26</v>
      </c>
      <c r="F8" s="6">
        <v>363</v>
      </c>
      <c r="G8" s="5">
        <v>63</v>
      </c>
      <c r="H8" s="5">
        <v>77</v>
      </c>
      <c r="I8" s="5">
        <v>111</v>
      </c>
      <c r="J8" s="5">
        <v>112</v>
      </c>
      <c r="K8" s="67">
        <v>72.6</v>
      </c>
      <c r="L8" s="67">
        <v>43.56</v>
      </c>
      <c r="M8" s="68">
        <v>88.125</v>
      </c>
      <c r="N8" s="67">
        <v>26.4375</v>
      </c>
      <c r="O8" s="68">
        <v>89.6666666666667</v>
      </c>
      <c r="P8" s="67">
        <v>8.96666666666667</v>
      </c>
      <c r="Q8" s="67">
        <f t="shared" si="0"/>
        <v>88.5104166666667</v>
      </c>
      <c r="R8" s="67">
        <f t="shared" si="1"/>
        <v>35.4041666666667</v>
      </c>
      <c r="S8" s="72">
        <f t="shared" si="2"/>
        <v>78.9641666666667</v>
      </c>
      <c r="T8" s="67" t="s">
        <v>28</v>
      </c>
      <c r="U8" s="65" t="s">
        <v>26</v>
      </c>
    </row>
    <row r="9" s="55" customFormat="1" ht="49" customHeight="1" spans="1:21">
      <c r="A9" s="65" t="s">
        <v>44</v>
      </c>
      <c r="B9" s="5" t="s">
        <v>45</v>
      </c>
      <c r="C9" s="5" t="s">
        <v>24</v>
      </c>
      <c r="D9" s="5" t="s">
        <v>46</v>
      </c>
      <c r="E9" s="5" t="s">
        <v>26</v>
      </c>
      <c r="F9" s="6">
        <v>362</v>
      </c>
      <c r="G9" s="5">
        <v>68</v>
      </c>
      <c r="H9" s="5">
        <v>74</v>
      </c>
      <c r="I9" s="5">
        <v>109</v>
      </c>
      <c r="J9" s="5">
        <v>111</v>
      </c>
      <c r="K9" s="67">
        <v>72.4</v>
      </c>
      <c r="L9" s="67">
        <v>43.44</v>
      </c>
      <c r="M9" s="68">
        <v>85.25</v>
      </c>
      <c r="N9" s="67">
        <v>25.575</v>
      </c>
      <c r="O9" s="68">
        <v>84.8333333333333</v>
      </c>
      <c r="P9" s="67">
        <v>8.48333333333333</v>
      </c>
      <c r="Q9" s="67">
        <f t="shared" si="0"/>
        <v>85.1458333333333</v>
      </c>
      <c r="R9" s="67">
        <f t="shared" si="1"/>
        <v>34.0583333333333</v>
      </c>
      <c r="S9" s="72">
        <f t="shared" si="2"/>
        <v>77.4983333333333</v>
      </c>
      <c r="T9" s="67" t="s">
        <v>28</v>
      </c>
      <c r="U9" s="65" t="s">
        <v>26</v>
      </c>
    </row>
    <row r="10" s="55" customFormat="1" ht="49" customHeight="1" spans="1:21">
      <c r="A10" s="65" t="s">
        <v>47</v>
      </c>
      <c r="B10" s="5" t="s">
        <v>48</v>
      </c>
      <c r="C10" s="5" t="s">
        <v>24</v>
      </c>
      <c r="D10" s="5" t="s">
        <v>49</v>
      </c>
      <c r="E10" s="5" t="s">
        <v>26</v>
      </c>
      <c r="F10" s="6">
        <v>358</v>
      </c>
      <c r="G10" s="5">
        <v>72</v>
      </c>
      <c r="H10" s="5">
        <v>66</v>
      </c>
      <c r="I10" s="5">
        <v>111</v>
      </c>
      <c r="J10" s="5">
        <v>109</v>
      </c>
      <c r="K10" s="67">
        <v>71.6</v>
      </c>
      <c r="L10" s="67">
        <v>42.96</v>
      </c>
      <c r="M10" s="68">
        <v>85.625</v>
      </c>
      <c r="N10" s="67">
        <v>25.6875</v>
      </c>
      <c r="O10" s="68">
        <v>87.1666666666667</v>
      </c>
      <c r="P10" s="67">
        <v>8.71666666666667</v>
      </c>
      <c r="Q10" s="67">
        <f t="shared" si="0"/>
        <v>86.0104166666667</v>
      </c>
      <c r="R10" s="67">
        <f t="shared" si="1"/>
        <v>34.4041666666667</v>
      </c>
      <c r="S10" s="72">
        <f t="shared" si="2"/>
        <v>77.3641666666667</v>
      </c>
      <c r="T10" s="67" t="s">
        <v>28</v>
      </c>
      <c r="U10" s="65" t="s">
        <v>26</v>
      </c>
    </row>
    <row r="11" s="55" customFormat="1" ht="49" customHeight="1" spans="1:21">
      <c r="A11" s="65" t="s">
        <v>50</v>
      </c>
      <c r="B11" s="5" t="s">
        <v>51</v>
      </c>
      <c r="C11" s="5" t="s">
        <v>52</v>
      </c>
      <c r="D11" s="5" t="s">
        <v>53</v>
      </c>
      <c r="E11" s="5" t="s">
        <v>26</v>
      </c>
      <c r="F11" s="6">
        <v>357</v>
      </c>
      <c r="G11" s="5">
        <v>72</v>
      </c>
      <c r="H11" s="5">
        <v>67</v>
      </c>
      <c r="I11" s="5">
        <v>115</v>
      </c>
      <c r="J11" s="5">
        <v>103</v>
      </c>
      <c r="K11" s="67">
        <v>71.4</v>
      </c>
      <c r="L11" s="67">
        <v>42.84</v>
      </c>
      <c r="M11" s="68" t="s">
        <v>54</v>
      </c>
      <c r="N11" s="68"/>
      <c r="O11" s="68"/>
      <c r="P11" s="68"/>
      <c r="Q11" s="68"/>
      <c r="R11" s="68"/>
      <c r="S11" s="68"/>
      <c r="T11" s="67" t="s">
        <v>55</v>
      </c>
      <c r="U11" s="35" t="s">
        <v>56</v>
      </c>
    </row>
    <row r="12" s="55" customFormat="1" ht="49" customHeight="1" spans="1:21">
      <c r="A12" s="65" t="s">
        <v>57</v>
      </c>
      <c r="B12" s="5" t="s">
        <v>58</v>
      </c>
      <c r="C12" s="5" t="s">
        <v>24</v>
      </c>
      <c r="D12" s="5" t="s">
        <v>59</v>
      </c>
      <c r="E12" s="5" t="s">
        <v>26</v>
      </c>
      <c r="F12" s="6">
        <v>356</v>
      </c>
      <c r="G12" s="5">
        <v>69</v>
      </c>
      <c r="H12" s="5">
        <v>73</v>
      </c>
      <c r="I12" s="5">
        <v>105</v>
      </c>
      <c r="J12" s="5">
        <v>109</v>
      </c>
      <c r="K12" s="67">
        <v>71.2</v>
      </c>
      <c r="L12" s="67">
        <v>42.72</v>
      </c>
      <c r="M12" s="68">
        <v>83</v>
      </c>
      <c r="N12" s="67">
        <v>24.9</v>
      </c>
      <c r="O12" s="68">
        <v>85.6666666666667</v>
      </c>
      <c r="P12" s="67">
        <v>8.56666666666667</v>
      </c>
      <c r="Q12" s="67">
        <f>M12*0.75+O12*0.25</f>
        <v>83.6666666666667</v>
      </c>
      <c r="R12" s="67">
        <f t="shared" si="1"/>
        <v>33.4666666666667</v>
      </c>
      <c r="S12" s="72">
        <f t="shared" si="2"/>
        <v>76.1866666666667</v>
      </c>
      <c r="T12" s="67" t="s">
        <v>28</v>
      </c>
      <c r="U12" s="65" t="s">
        <v>26</v>
      </c>
    </row>
    <row r="13" s="55" customFormat="1" ht="49" customHeight="1" spans="1:21">
      <c r="A13" s="65" t="s">
        <v>60</v>
      </c>
      <c r="B13" s="5" t="s">
        <v>61</v>
      </c>
      <c r="C13" s="5" t="s">
        <v>52</v>
      </c>
      <c r="D13" s="5" t="s">
        <v>37</v>
      </c>
      <c r="E13" s="5" t="s">
        <v>26</v>
      </c>
      <c r="F13" s="6">
        <v>352</v>
      </c>
      <c r="G13" s="5">
        <v>69</v>
      </c>
      <c r="H13" s="5">
        <v>66</v>
      </c>
      <c r="I13" s="5">
        <v>108</v>
      </c>
      <c r="J13" s="5">
        <v>109</v>
      </c>
      <c r="K13" s="67">
        <v>70.4</v>
      </c>
      <c r="L13" s="67">
        <v>42.24</v>
      </c>
      <c r="M13" s="68">
        <v>89.125</v>
      </c>
      <c r="N13" s="67">
        <v>26.7375</v>
      </c>
      <c r="O13" s="68">
        <v>88.1666666666667</v>
      </c>
      <c r="P13" s="67">
        <v>8.81666666666667</v>
      </c>
      <c r="Q13" s="67">
        <f>M13*0.75+O13*0.25</f>
        <v>88.8854166666667</v>
      </c>
      <c r="R13" s="67">
        <f t="shared" si="1"/>
        <v>35.5541666666667</v>
      </c>
      <c r="S13" s="72">
        <f t="shared" si="2"/>
        <v>77.7941666666667</v>
      </c>
      <c r="T13" s="67" t="s">
        <v>28</v>
      </c>
      <c r="U13" s="65" t="s">
        <v>26</v>
      </c>
    </row>
    <row r="14" s="55" customFormat="1" ht="49" customHeight="1" spans="1:21">
      <c r="A14" s="65" t="s">
        <v>62</v>
      </c>
      <c r="B14" s="5" t="s">
        <v>63</v>
      </c>
      <c r="C14" s="5" t="s">
        <v>24</v>
      </c>
      <c r="D14" s="5" t="s">
        <v>64</v>
      </c>
      <c r="E14" s="5" t="s">
        <v>26</v>
      </c>
      <c r="F14" s="6">
        <v>348</v>
      </c>
      <c r="G14" s="5">
        <v>72</v>
      </c>
      <c r="H14" s="5">
        <v>69</v>
      </c>
      <c r="I14" s="5">
        <v>93</v>
      </c>
      <c r="J14" s="5">
        <v>114</v>
      </c>
      <c r="K14" s="67">
        <v>69.6</v>
      </c>
      <c r="L14" s="67">
        <v>41.76</v>
      </c>
      <c r="M14" s="68">
        <v>81.75</v>
      </c>
      <c r="N14" s="67">
        <v>24.525</v>
      </c>
      <c r="O14" s="68">
        <v>85.3333333333333</v>
      </c>
      <c r="P14" s="67">
        <v>8.53333333333333</v>
      </c>
      <c r="Q14" s="67">
        <f>M14*0.75+O14*0.25</f>
        <v>82.6458333333333</v>
      </c>
      <c r="R14" s="67">
        <f t="shared" si="1"/>
        <v>33.0583333333333</v>
      </c>
      <c r="S14" s="72">
        <f t="shared" si="2"/>
        <v>74.8183333333333</v>
      </c>
      <c r="T14" s="67" t="s">
        <v>28</v>
      </c>
      <c r="U14" s="65" t="s">
        <v>65</v>
      </c>
    </row>
    <row r="15" s="55" customFormat="1" ht="49" customHeight="1" spans="1:21">
      <c r="A15" s="65" t="s">
        <v>66</v>
      </c>
      <c r="B15" s="5" t="s">
        <v>67</v>
      </c>
      <c r="C15" s="5" t="s">
        <v>52</v>
      </c>
      <c r="D15" s="5" t="s">
        <v>68</v>
      </c>
      <c r="E15" s="5" t="s">
        <v>26</v>
      </c>
      <c r="F15" s="6">
        <v>348</v>
      </c>
      <c r="G15" s="5">
        <v>67</v>
      </c>
      <c r="H15" s="5">
        <v>66</v>
      </c>
      <c r="I15" s="5">
        <v>107</v>
      </c>
      <c r="J15" s="5">
        <v>108</v>
      </c>
      <c r="K15" s="67">
        <v>69.6</v>
      </c>
      <c r="L15" s="67">
        <v>41.76</v>
      </c>
      <c r="M15" s="68">
        <v>88.625</v>
      </c>
      <c r="N15" s="67">
        <v>26.5875</v>
      </c>
      <c r="O15" s="68">
        <v>84.6666666666667</v>
      </c>
      <c r="P15" s="67">
        <v>8.46666666666667</v>
      </c>
      <c r="Q15" s="67">
        <f>M15*0.75+O15*0.25</f>
        <v>87.6354166666667</v>
      </c>
      <c r="R15" s="67">
        <f t="shared" si="1"/>
        <v>35.0541666666667</v>
      </c>
      <c r="S15" s="72">
        <f t="shared" si="2"/>
        <v>76.8141666666667</v>
      </c>
      <c r="T15" s="67" t="s">
        <v>28</v>
      </c>
      <c r="U15" s="65" t="s">
        <v>26</v>
      </c>
    </row>
    <row r="16" s="55" customFormat="1" ht="49" customHeight="1" spans="1:21">
      <c r="A16" s="65" t="s">
        <v>69</v>
      </c>
      <c r="B16" s="5" t="s">
        <v>70</v>
      </c>
      <c r="C16" s="5" t="s">
        <v>52</v>
      </c>
      <c r="D16" s="5" t="s">
        <v>64</v>
      </c>
      <c r="E16" s="5" t="s">
        <v>26</v>
      </c>
      <c r="F16" s="6">
        <v>348</v>
      </c>
      <c r="G16" s="5">
        <v>66</v>
      </c>
      <c r="H16" s="5">
        <v>69</v>
      </c>
      <c r="I16" s="5">
        <v>107</v>
      </c>
      <c r="J16" s="5">
        <v>106</v>
      </c>
      <c r="K16" s="67">
        <v>69.6</v>
      </c>
      <c r="L16" s="67">
        <v>41.76</v>
      </c>
      <c r="M16" s="68" t="s">
        <v>27</v>
      </c>
      <c r="N16" s="68"/>
      <c r="O16" s="68"/>
      <c r="P16" s="68"/>
      <c r="Q16" s="68">
        <v>90</v>
      </c>
      <c r="R16" s="68">
        <v>36</v>
      </c>
      <c r="S16" s="68">
        <v>77.76</v>
      </c>
      <c r="T16" s="67" t="s">
        <v>28</v>
      </c>
      <c r="U16" s="65" t="s">
        <v>26</v>
      </c>
    </row>
    <row r="17" s="55" customFormat="1" ht="49" customHeight="1" spans="1:21">
      <c r="A17" s="65" t="s">
        <v>71</v>
      </c>
      <c r="B17" s="5" t="s">
        <v>72</v>
      </c>
      <c r="C17" s="5" t="s">
        <v>24</v>
      </c>
      <c r="D17" s="5" t="s">
        <v>73</v>
      </c>
      <c r="E17" s="5" t="s">
        <v>26</v>
      </c>
      <c r="F17" s="6">
        <v>347</v>
      </c>
      <c r="G17" s="5">
        <v>67</v>
      </c>
      <c r="H17" s="5">
        <v>68</v>
      </c>
      <c r="I17" s="5">
        <v>101</v>
      </c>
      <c r="J17" s="5">
        <v>111</v>
      </c>
      <c r="K17" s="67">
        <v>69.4</v>
      </c>
      <c r="L17" s="67">
        <v>41.64</v>
      </c>
      <c r="M17" s="68">
        <v>81.375</v>
      </c>
      <c r="N17" s="67">
        <v>24.4125</v>
      </c>
      <c r="O17" s="68">
        <v>86.3333333333333</v>
      </c>
      <c r="P17" s="67">
        <v>8.63333333333333</v>
      </c>
      <c r="Q17" s="67">
        <f>M17*0.75+O17*0.25</f>
        <v>82.6145833333333</v>
      </c>
      <c r="R17" s="67">
        <f t="shared" si="1"/>
        <v>33.0458333333333</v>
      </c>
      <c r="S17" s="72">
        <f t="shared" si="2"/>
        <v>74.6858333333333</v>
      </c>
      <c r="T17" s="67" t="s">
        <v>55</v>
      </c>
      <c r="U17" s="35" t="s">
        <v>56</v>
      </c>
    </row>
    <row r="18" s="55" customFormat="1" ht="49" customHeight="1" spans="1:21">
      <c r="A18" s="65" t="s">
        <v>74</v>
      </c>
      <c r="B18" s="5" t="s">
        <v>75</v>
      </c>
      <c r="C18" s="5" t="s">
        <v>52</v>
      </c>
      <c r="D18" s="5" t="s">
        <v>76</v>
      </c>
      <c r="E18" s="5" t="s">
        <v>26</v>
      </c>
      <c r="F18" s="6">
        <v>345</v>
      </c>
      <c r="G18" s="5">
        <v>70</v>
      </c>
      <c r="H18" s="5">
        <v>68</v>
      </c>
      <c r="I18" s="5">
        <v>98</v>
      </c>
      <c r="J18" s="5">
        <v>109</v>
      </c>
      <c r="K18" s="67">
        <v>69</v>
      </c>
      <c r="L18" s="67">
        <v>41.4</v>
      </c>
      <c r="M18" s="68">
        <v>80.625</v>
      </c>
      <c r="N18" s="67">
        <v>24.1875</v>
      </c>
      <c r="O18" s="68">
        <v>84.1666666666667</v>
      </c>
      <c r="P18" s="67">
        <v>8.41666666666667</v>
      </c>
      <c r="Q18" s="67">
        <f>M18*0.75+O18*0.25</f>
        <v>81.5104166666667</v>
      </c>
      <c r="R18" s="67">
        <f t="shared" si="1"/>
        <v>32.6041666666667</v>
      </c>
      <c r="S18" s="72">
        <f t="shared" si="2"/>
        <v>74.0041666666667</v>
      </c>
      <c r="T18" s="67" t="s">
        <v>55</v>
      </c>
      <c r="U18" s="35" t="s">
        <v>56</v>
      </c>
    </row>
    <row r="19" s="55" customFormat="1" ht="49" customHeight="1" spans="1:21">
      <c r="A19" s="65" t="s">
        <v>77</v>
      </c>
      <c r="B19" s="5" t="s">
        <v>78</v>
      </c>
      <c r="C19" s="5" t="s">
        <v>52</v>
      </c>
      <c r="D19" s="5" t="s">
        <v>79</v>
      </c>
      <c r="E19" s="5" t="s">
        <v>26</v>
      </c>
      <c r="F19" s="6">
        <v>342</v>
      </c>
      <c r="G19" s="5">
        <v>70</v>
      </c>
      <c r="H19" s="5">
        <v>73</v>
      </c>
      <c r="I19" s="5">
        <v>97</v>
      </c>
      <c r="J19" s="5">
        <v>102</v>
      </c>
      <c r="K19" s="67">
        <v>68.4</v>
      </c>
      <c r="L19" s="67">
        <v>41.04</v>
      </c>
      <c r="M19" s="68">
        <v>87.125</v>
      </c>
      <c r="N19" s="67">
        <v>26.1375</v>
      </c>
      <c r="O19" s="68">
        <v>85.1666666666667</v>
      </c>
      <c r="P19" s="67">
        <v>8.51666666666667</v>
      </c>
      <c r="Q19" s="67">
        <f>M19*0.75+O19*0.25</f>
        <v>86.6354166666667</v>
      </c>
      <c r="R19" s="67">
        <f t="shared" si="1"/>
        <v>34.6541666666667</v>
      </c>
      <c r="S19" s="72">
        <f t="shared" si="2"/>
        <v>75.6941666666667</v>
      </c>
      <c r="T19" s="67" t="s">
        <v>28</v>
      </c>
      <c r="U19" s="65" t="s">
        <v>65</v>
      </c>
    </row>
    <row r="20" s="55" customFormat="1" ht="49" customHeight="1" spans="1:21">
      <c r="A20" s="65" t="s">
        <v>80</v>
      </c>
      <c r="B20" s="5" t="s">
        <v>81</v>
      </c>
      <c r="C20" s="5" t="s">
        <v>52</v>
      </c>
      <c r="D20" s="5" t="s">
        <v>82</v>
      </c>
      <c r="E20" s="5" t="s">
        <v>26</v>
      </c>
      <c r="F20" s="6">
        <v>341</v>
      </c>
      <c r="G20" s="5">
        <v>66</v>
      </c>
      <c r="H20" s="5">
        <v>64</v>
      </c>
      <c r="I20" s="5">
        <v>96</v>
      </c>
      <c r="J20" s="5">
        <v>115</v>
      </c>
      <c r="K20" s="67">
        <v>68.2</v>
      </c>
      <c r="L20" s="67">
        <v>40.92</v>
      </c>
      <c r="M20" s="68">
        <v>79.375</v>
      </c>
      <c r="N20" s="67">
        <v>23.8125</v>
      </c>
      <c r="O20" s="68">
        <v>85</v>
      </c>
      <c r="P20" s="67">
        <v>8.5</v>
      </c>
      <c r="Q20" s="67">
        <f>M20*0.75+O20*0.25</f>
        <v>80.78125</v>
      </c>
      <c r="R20" s="67">
        <f t="shared" si="1"/>
        <v>32.3125</v>
      </c>
      <c r="S20" s="72">
        <f t="shared" si="2"/>
        <v>73.2325</v>
      </c>
      <c r="T20" s="67" t="s">
        <v>55</v>
      </c>
      <c r="U20" s="35" t="s">
        <v>56</v>
      </c>
    </row>
    <row r="21" s="55" customFormat="1" ht="49" customHeight="1" spans="1:21">
      <c r="A21" s="65" t="s">
        <v>83</v>
      </c>
      <c r="B21" s="5" t="s">
        <v>84</v>
      </c>
      <c r="C21" s="5" t="s">
        <v>24</v>
      </c>
      <c r="D21" s="5" t="s">
        <v>85</v>
      </c>
      <c r="E21" s="5" t="s">
        <v>26</v>
      </c>
      <c r="F21" s="6">
        <v>340</v>
      </c>
      <c r="G21" s="5">
        <v>70</v>
      </c>
      <c r="H21" s="5">
        <v>60</v>
      </c>
      <c r="I21" s="5">
        <v>91</v>
      </c>
      <c r="J21" s="5">
        <v>119</v>
      </c>
      <c r="K21" s="67">
        <v>68</v>
      </c>
      <c r="L21" s="67">
        <v>40.8</v>
      </c>
      <c r="M21" s="68">
        <v>82.875</v>
      </c>
      <c r="N21" s="67">
        <v>24.8625</v>
      </c>
      <c r="O21" s="68">
        <v>84.8333333333333</v>
      </c>
      <c r="P21" s="67">
        <v>8.48333333333333</v>
      </c>
      <c r="Q21" s="67">
        <f>M21*0.75+O21*0.25</f>
        <v>83.3645833333333</v>
      </c>
      <c r="R21" s="67">
        <f t="shared" si="1"/>
        <v>33.3458333333333</v>
      </c>
      <c r="S21" s="72">
        <f t="shared" si="2"/>
        <v>74.1458333333333</v>
      </c>
      <c r="T21" s="67" t="s">
        <v>55</v>
      </c>
      <c r="U21" s="35" t="s">
        <v>56</v>
      </c>
    </row>
    <row r="22" spans="15:15">
      <c r="O22" s="50"/>
    </row>
    <row r="23" spans="15:15">
      <c r="O23" s="50"/>
    </row>
    <row r="24" spans="15:15">
      <c r="O24" s="50"/>
    </row>
    <row r="25" spans="15:15">
      <c r="O25" s="50"/>
    </row>
    <row r="26" spans="15:15">
      <c r="O26" s="50"/>
    </row>
  </sheetData>
  <sortState ref="A2:V13">
    <sortCondition ref="S3" descending="1"/>
  </sortState>
  <mergeCells count="4">
    <mergeCell ref="A1:T1"/>
    <mergeCell ref="M3:P3"/>
    <mergeCell ref="M11:S11"/>
    <mergeCell ref="M16:P16"/>
  </mergeCells>
  <pageMargins left="0.75" right="0.75" top="1" bottom="1" header="0.511805555555556" footer="0.51180555555555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"/>
  <sheetViews>
    <sheetView workbookViewId="0">
      <selection activeCell="U4" sqref="U4"/>
    </sheetView>
  </sheetViews>
  <sheetFormatPr defaultColWidth="9.81666666666667" defaultRowHeight="13.5" outlineLevelRow="6"/>
  <cols>
    <col min="1" max="1" width="5.125" style="16" customWidth="1"/>
    <col min="2" max="2" width="9" customWidth="1"/>
    <col min="3" max="3" width="5.125" style="16" customWidth="1"/>
    <col min="4" max="4" width="8.25" style="16" customWidth="1"/>
    <col min="5" max="5" width="12.625" customWidth="1"/>
    <col min="6" max="6" width="9" style="17" customWidth="1"/>
    <col min="7" max="7" width="7.875" style="17" customWidth="1"/>
    <col min="8" max="8" width="7.375" style="17" customWidth="1"/>
    <col min="9" max="9" width="7.625" style="17" customWidth="1"/>
    <col min="10" max="10" width="8.75" style="17" customWidth="1"/>
    <col min="11" max="11" width="12.875" style="17" customWidth="1"/>
    <col min="12" max="12" width="10.375" style="31" customWidth="1"/>
    <col min="13" max="13" width="12" style="31" customWidth="1"/>
    <col min="14" max="14" width="9.25" style="17" customWidth="1"/>
    <col min="15" max="15" width="9.25" style="19" customWidth="1"/>
    <col min="16" max="16" width="8.375" style="20" customWidth="1"/>
    <col min="17" max="17" width="9" style="20" customWidth="1"/>
    <col min="18" max="18" width="9.125" style="19" customWidth="1"/>
    <col min="19" max="19" width="10.625" style="20" customWidth="1"/>
    <col min="20" max="20" width="7.25" style="20" customWidth="1"/>
    <col min="21" max="21" width="10.125" style="17" customWidth="1"/>
    <col min="22" max="22" width="9" style="17"/>
  </cols>
  <sheetData>
    <row r="1" ht="50.1" customHeight="1" spans="1:21">
      <c r="A1" s="39" t="s">
        <v>86</v>
      </c>
      <c r="B1" s="40"/>
      <c r="C1" s="41"/>
      <c r="D1" s="41"/>
      <c r="E1" s="40"/>
      <c r="F1" s="41"/>
      <c r="G1" s="41"/>
      <c r="H1" s="41"/>
      <c r="I1" s="41"/>
      <c r="J1" s="41"/>
      <c r="K1" s="41"/>
      <c r="L1" s="46"/>
      <c r="M1" s="46"/>
      <c r="N1" s="41"/>
      <c r="O1" s="47"/>
      <c r="P1" s="48"/>
      <c r="Q1" s="48"/>
      <c r="R1" s="47"/>
      <c r="S1" s="48"/>
      <c r="T1" s="51"/>
      <c r="U1" s="52"/>
    </row>
    <row r="2" s="37" customFormat="1" ht="42" customHeight="1" spans="1:21">
      <c r="A2" s="42" t="s">
        <v>1</v>
      </c>
      <c r="B2" s="43" t="s">
        <v>2</v>
      </c>
      <c r="C2" s="44" t="s">
        <v>3</v>
      </c>
      <c r="D2" s="44" t="s">
        <v>5</v>
      </c>
      <c r="E2" s="43" t="s">
        <v>4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10" t="s">
        <v>17</v>
      </c>
      <c r="R2" s="9" t="s">
        <v>87</v>
      </c>
      <c r="S2" s="53" t="s">
        <v>88</v>
      </c>
      <c r="T2" s="11" t="s">
        <v>20</v>
      </c>
      <c r="U2" s="11" t="s">
        <v>21</v>
      </c>
    </row>
    <row r="3" s="38" customFormat="1" ht="48" customHeight="1" spans="1:22">
      <c r="A3" s="27" t="s">
        <v>22</v>
      </c>
      <c r="B3" s="5" t="s">
        <v>89</v>
      </c>
      <c r="C3" s="45" t="s">
        <v>24</v>
      </c>
      <c r="D3" s="45" t="s">
        <v>90</v>
      </c>
      <c r="E3" s="5" t="s">
        <v>91</v>
      </c>
      <c r="F3" s="6">
        <v>414</v>
      </c>
      <c r="G3" s="5">
        <v>71</v>
      </c>
      <c r="H3" s="5">
        <v>72</v>
      </c>
      <c r="I3" s="5">
        <v>136</v>
      </c>
      <c r="J3" s="5">
        <v>135</v>
      </c>
      <c r="K3" s="29">
        <v>82.8</v>
      </c>
      <c r="L3" s="29">
        <v>49.68</v>
      </c>
      <c r="M3" s="49">
        <v>87.75</v>
      </c>
      <c r="N3" s="27">
        <v>26.325</v>
      </c>
      <c r="O3" s="27">
        <v>88</v>
      </c>
      <c r="P3" s="27">
        <v>8.8</v>
      </c>
      <c r="Q3" s="27">
        <f>M3*0.75+O3*0.25</f>
        <v>87.8125</v>
      </c>
      <c r="R3" s="27">
        <f>Q3*0.4</f>
        <v>35.125</v>
      </c>
      <c r="S3" s="27">
        <f>L3+R3</f>
        <v>84.805</v>
      </c>
      <c r="T3" s="27" t="s">
        <v>28</v>
      </c>
      <c r="U3" s="27" t="s">
        <v>90</v>
      </c>
      <c r="V3" s="31"/>
    </row>
    <row r="4" s="38" customFormat="1" ht="42" customHeight="1" spans="1:22">
      <c r="A4" s="27" t="s">
        <v>29</v>
      </c>
      <c r="B4" s="5" t="s">
        <v>92</v>
      </c>
      <c r="C4" s="45" t="s">
        <v>24</v>
      </c>
      <c r="D4" s="45" t="s">
        <v>90</v>
      </c>
      <c r="E4" s="5" t="s">
        <v>93</v>
      </c>
      <c r="F4" s="6">
        <v>357</v>
      </c>
      <c r="G4" s="5">
        <v>65</v>
      </c>
      <c r="H4" s="5">
        <v>60</v>
      </c>
      <c r="I4" s="5">
        <v>105</v>
      </c>
      <c r="J4" s="5">
        <v>127</v>
      </c>
      <c r="K4" s="29">
        <v>71.4</v>
      </c>
      <c r="L4" s="29">
        <v>42.84</v>
      </c>
      <c r="M4" s="49">
        <v>76.75</v>
      </c>
      <c r="N4" s="27">
        <v>23.025</v>
      </c>
      <c r="O4" s="27">
        <v>82.8333333333333</v>
      </c>
      <c r="P4" s="27">
        <v>8.28333333333333</v>
      </c>
      <c r="Q4" s="27">
        <f>M4*0.75+O4*0.25</f>
        <v>78.2708333333333</v>
      </c>
      <c r="R4" s="27">
        <f>Q4*0.4</f>
        <v>31.3083333333333</v>
      </c>
      <c r="S4" s="27">
        <f>L4+R4</f>
        <v>74.1483333333333</v>
      </c>
      <c r="T4" s="27" t="s">
        <v>28</v>
      </c>
      <c r="U4" s="29" t="s">
        <v>94</v>
      </c>
      <c r="V4" s="31"/>
    </row>
    <row r="5" s="38" customFormat="1" ht="45" customHeight="1" spans="1:22">
      <c r="A5" s="27" t="s">
        <v>32</v>
      </c>
      <c r="B5" s="5" t="s">
        <v>95</v>
      </c>
      <c r="C5" s="45" t="s">
        <v>24</v>
      </c>
      <c r="D5" s="45" t="s">
        <v>90</v>
      </c>
      <c r="E5" s="5" t="s">
        <v>96</v>
      </c>
      <c r="F5" s="6">
        <v>344</v>
      </c>
      <c r="G5" s="5">
        <v>70</v>
      </c>
      <c r="H5" s="5">
        <v>66</v>
      </c>
      <c r="I5" s="5">
        <v>98</v>
      </c>
      <c r="J5" s="5">
        <v>110</v>
      </c>
      <c r="K5" s="29">
        <v>68.8</v>
      </c>
      <c r="L5" s="29">
        <v>41.28</v>
      </c>
      <c r="M5" s="49">
        <v>87.25</v>
      </c>
      <c r="N5" s="27">
        <v>26.175</v>
      </c>
      <c r="O5" s="27">
        <v>88.1666666666667</v>
      </c>
      <c r="P5" s="27">
        <v>8.81666666666667</v>
      </c>
      <c r="Q5" s="27">
        <f>M5*0.75+O5*0.25</f>
        <v>87.4791666666667</v>
      </c>
      <c r="R5" s="27">
        <f>Q5*0.4</f>
        <v>34.9916666666667</v>
      </c>
      <c r="S5" s="27">
        <f>L5+R5</f>
        <v>76.2716666666667</v>
      </c>
      <c r="T5" s="27" t="s">
        <v>28</v>
      </c>
      <c r="U5" s="27" t="s">
        <v>90</v>
      </c>
      <c r="V5" s="31"/>
    </row>
    <row r="6" spans="13:15">
      <c r="M6" s="19"/>
      <c r="O6" s="50"/>
    </row>
    <row r="7" spans="15:15">
      <c r="O7" s="50"/>
    </row>
  </sheetData>
  <sortState ref="A3:U9">
    <sortCondition ref="S3" descending="1"/>
  </sortState>
  <mergeCells count="1">
    <mergeCell ref="A1:S1"/>
  </mergeCells>
  <pageMargins left="0.75" right="0.75" top="1" bottom="1" header="0.511805555555556" footer="0.511805555555556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"/>
  <sheetViews>
    <sheetView workbookViewId="0">
      <selection activeCell="U3" sqref="U3"/>
    </sheetView>
  </sheetViews>
  <sheetFormatPr defaultColWidth="9.81666666666667" defaultRowHeight="13.5" outlineLevelRow="2"/>
  <cols>
    <col min="1" max="1" width="4.875" style="17" customWidth="1"/>
    <col min="2" max="2" width="7.75" style="36" customWidth="1"/>
    <col min="3" max="3" width="7.375" style="36" customWidth="1"/>
    <col min="4" max="4" width="15.5" style="36" customWidth="1"/>
    <col min="5" max="5" width="14" style="36" customWidth="1"/>
    <col min="6" max="6" width="8.75" style="17" customWidth="1"/>
    <col min="7" max="7" width="6.875" style="17" customWidth="1"/>
    <col min="8" max="8" width="7.625" style="17" customWidth="1"/>
    <col min="9" max="9" width="8.375" style="17" customWidth="1"/>
    <col min="10" max="10" width="9.375" style="17" customWidth="1"/>
    <col min="11" max="11" width="15.75" style="17" customWidth="1"/>
    <col min="12" max="12" width="11.75" style="19" customWidth="1"/>
    <col min="13" max="13" width="11.375" style="19" customWidth="1"/>
    <col min="14" max="14" width="10.25" style="20" customWidth="1"/>
    <col min="15" max="15" width="11.375" style="19" customWidth="1"/>
    <col min="16" max="16" width="10.5" style="20" customWidth="1"/>
    <col min="17" max="17" width="12.5" style="20" customWidth="1"/>
    <col min="18" max="18" width="11.25" style="19" customWidth="1"/>
    <col min="19" max="19" width="10.875" style="20" customWidth="1"/>
    <col min="20" max="20" width="6.875" style="20" customWidth="1"/>
    <col min="21" max="21" width="8.25" style="17" customWidth="1"/>
  </cols>
  <sheetData>
    <row r="1" ht="50.1" customHeight="1" spans="1:21">
      <c r="A1" s="1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7"/>
      <c r="M1" s="7"/>
      <c r="N1" s="8"/>
      <c r="O1" s="7"/>
      <c r="P1" s="8"/>
      <c r="Q1" s="8"/>
      <c r="R1" s="7"/>
      <c r="S1" s="8"/>
      <c r="T1" s="8"/>
      <c r="U1" s="1"/>
    </row>
    <row r="2" s="30" customFormat="1" ht="42" customHeight="1" spans="1:2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9" t="s">
        <v>12</v>
      </c>
      <c r="M2" s="9" t="s">
        <v>98</v>
      </c>
      <c r="N2" s="9" t="s">
        <v>14</v>
      </c>
      <c r="O2" s="9" t="s">
        <v>99</v>
      </c>
      <c r="P2" s="9" t="s">
        <v>16</v>
      </c>
      <c r="Q2" s="10" t="s">
        <v>17</v>
      </c>
      <c r="R2" s="9" t="s">
        <v>87</v>
      </c>
      <c r="S2" s="11" t="s">
        <v>100</v>
      </c>
      <c r="T2" s="12" t="s">
        <v>20</v>
      </c>
      <c r="U2" s="13" t="s">
        <v>21</v>
      </c>
    </row>
    <row r="3" s="30" customFormat="1" ht="42" customHeight="1" spans="1:21">
      <c r="A3" s="2" t="s">
        <v>22</v>
      </c>
      <c r="B3" s="5" t="s">
        <v>101</v>
      </c>
      <c r="C3" s="3" t="s">
        <v>24</v>
      </c>
      <c r="D3" s="5" t="s">
        <v>102</v>
      </c>
      <c r="E3" s="3" t="s">
        <v>65</v>
      </c>
      <c r="F3" s="6">
        <v>404</v>
      </c>
      <c r="G3" s="5">
        <v>68</v>
      </c>
      <c r="H3" s="5">
        <v>73</v>
      </c>
      <c r="I3" s="5">
        <v>135</v>
      </c>
      <c r="J3" s="5">
        <v>128</v>
      </c>
      <c r="K3" s="4" t="s">
        <v>103</v>
      </c>
      <c r="L3" s="9">
        <v>48.48</v>
      </c>
      <c r="M3" s="9">
        <v>87.125</v>
      </c>
      <c r="N3" s="9">
        <v>26.1375</v>
      </c>
      <c r="O3" s="9">
        <v>84.5</v>
      </c>
      <c r="P3" s="9">
        <v>8.45</v>
      </c>
      <c r="Q3" s="9">
        <f>M3*0.75+O3*0.25</f>
        <v>86.46875</v>
      </c>
      <c r="R3" s="9">
        <f>Q3*0.4</f>
        <v>34.5875</v>
      </c>
      <c r="S3" s="11">
        <f>L3+R3</f>
        <v>83.0675</v>
      </c>
      <c r="T3" s="12" t="s">
        <v>28</v>
      </c>
      <c r="U3" s="13" t="s">
        <v>65</v>
      </c>
    </row>
  </sheetData>
  <mergeCells count="1">
    <mergeCell ref="A1:U1"/>
  </mergeCells>
  <pageMargins left="0.75" right="0.75" top="1" bottom="1" header="0.511805555555556" footer="0.511805555555556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U14" sqref="U14"/>
    </sheetView>
  </sheetViews>
  <sheetFormatPr defaultColWidth="9.81666666666667" defaultRowHeight="13.5"/>
  <cols>
    <col min="1" max="1" width="6.625" style="16" customWidth="1"/>
    <col min="2" max="2" width="12" customWidth="1"/>
    <col min="3" max="3" width="5.875" customWidth="1"/>
    <col min="4" max="5" width="14.125" customWidth="1"/>
    <col min="6" max="6" width="8" style="17" customWidth="1"/>
    <col min="7" max="8" width="8.25" style="17" customWidth="1"/>
    <col min="9" max="9" width="9.375" style="17" customWidth="1"/>
    <col min="10" max="10" width="8.5" style="17" customWidth="1"/>
    <col min="11" max="11" width="13.5" style="17" customWidth="1"/>
    <col min="12" max="12" width="13.125" style="31" customWidth="1"/>
    <col min="13" max="13" width="10.75" style="19" customWidth="1"/>
    <col min="14" max="14" width="12.5" style="19" customWidth="1"/>
    <col min="15" max="15" width="11.75" style="19" customWidth="1"/>
    <col min="16" max="16" width="13" style="20" customWidth="1"/>
    <col min="17" max="17" width="13.5" style="20" customWidth="1"/>
    <col min="18" max="18" width="12" style="19" customWidth="1"/>
    <col min="19" max="19" width="13.125" style="20" customWidth="1"/>
    <col min="20" max="20" width="9.625" style="20" customWidth="1"/>
    <col min="21" max="21" width="12.125" style="20" customWidth="1"/>
  </cols>
  <sheetData>
    <row r="1" ht="48" customHeight="1" spans="1:20">
      <c r="A1" s="1" t="s">
        <v>104</v>
      </c>
      <c r="B1" s="1"/>
      <c r="C1" s="1"/>
      <c r="D1" s="1"/>
      <c r="E1" s="1"/>
      <c r="F1" s="1"/>
      <c r="G1" s="1"/>
      <c r="H1" s="1"/>
      <c r="I1" s="1"/>
      <c r="J1" s="1"/>
      <c r="K1" s="1"/>
      <c r="L1" s="33"/>
      <c r="M1" s="7"/>
      <c r="N1" s="8"/>
      <c r="O1" s="7"/>
      <c r="P1" s="8"/>
      <c r="Q1" s="8"/>
      <c r="R1" s="7"/>
      <c r="S1" s="8"/>
      <c r="T1" s="8"/>
    </row>
    <row r="2" s="30" customFormat="1" ht="45" customHeight="1" spans="1:22">
      <c r="A2" s="2" t="s">
        <v>1</v>
      </c>
      <c r="B2" s="3" t="s">
        <v>2</v>
      </c>
      <c r="C2" s="3" t="s">
        <v>3</v>
      </c>
      <c r="D2" s="23" t="s">
        <v>4</v>
      </c>
      <c r="E2" s="23" t="s">
        <v>5</v>
      </c>
      <c r="F2" s="2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26" t="s">
        <v>11</v>
      </c>
      <c r="L2" s="4" t="s">
        <v>12</v>
      </c>
      <c r="M2" s="9" t="s">
        <v>98</v>
      </c>
      <c r="N2" s="9" t="s">
        <v>14</v>
      </c>
      <c r="O2" s="9" t="s">
        <v>99</v>
      </c>
      <c r="P2" s="9" t="s">
        <v>16</v>
      </c>
      <c r="Q2" s="10" t="s">
        <v>17</v>
      </c>
      <c r="R2" s="9" t="s">
        <v>87</v>
      </c>
      <c r="S2" s="11" t="s">
        <v>100</v>
      </c>
      <c r="T2" s="12" t="s">
        <v>20</v>
      </c>
      <c r="U2" s="12" t="s">
        <v>21</v>
      </c>
      <c r="V2" s="30" t="s">
        <v>105</v>
      </c>
    </row>
    <row r="3" s="15" customFormat="1" ht="38" customHeight="1" spans="1:21">
      <c r="A3" s="25" t="s">
        <v>22</v>
      </c>
      <c r="B3" s="32" t="s">
        <v>106</v>
      </c>
      <c r="C3" s="32" t="s">
        <v>24</v>
      </c>
      <c r="D3" s="32" t="s">
        <v>107</v>
      </c>
      <c r="E3" s="32" t="s">
        <v>108</v>
      </c>
      <c r="F3" s="5">
        <v>401</v>
      </c>
      <c r="G3" s="5">
        <v>65</v>
      </c>
      <c r="H3" s="5">
        <v>63</v>
      </c>
      <c r="I3" s="5">
        <v>140</v>
      </c>
      <c r="J3" s="5">
        <v>133</v>
      </c>
      <c r="K3" s="27">
        <v>80.2</v>
      </c>
      <c r="L3" s="27">
        <v>48.12</v>
      </c>
      <c r="M3" s="27">
        <v>86.75</v>
      </c>
      <c r="N3" s="27">
        <v>26.025</v>
      </c>
      <c r="O3" s="27">
        <v>86.4</v>
      </c>
      <c r="P3" s="27">
        <v>8.64</v>
      </c>
      <c r="Q3" s="27">
        <f>M3*0.75+O3*0.25</f>
        <v>86.6625</v>
      </c>
      <c r="R3" s="27">
        <f>Q3*0.4</f>
        <v>34.665</v>
      </c>
      <c r="S3" s="27">
        <f>L3+R3</f>
        <v>82.785</v>
      </c>
      <c r="T3" s="27" t="s">
        <v>28</v>
      </c>
      <c r="U3" s="27" t="s">
        <v>108</v>
      </c>
    </row>
    <row r="4" s="15" customFormat="1" ht="38" customHeight="1" spans="1:21">
      <c r="A4" s="25" t="s">
        <v>29</v>
      </c>
      <c r="B4" s="32" t="s">
        <v>109</v>
      </c>
      <c r="C4" s="32" t="s">
        <v>52</v>
      </c>
      <c r="D4" s="32" t="s">
        <v>110</v>
      </c>
      <c r="E4" s="32" t="s">
        <v>108</v>
      </c>
      <c r="F4" s="5">
        <v>399</v>
      </c>
      <c r="G4" s="5">
        <v>67</v>
      </c>
      <c r="H4" s="5">
        <v>68</v>
      </c>
      <c r="I4" s="5">
        <v>132</v>
      </c>
      <c r="J4" s="5">
        <v>132</v>
      </c>
      <c r="K4" s="27">
        <v>79.8</v>
      </c>
      <c r="L4" s="27">
        <v>47.88</v>
      </c>
      <c r="M4" s="27">
        <v>86</v>
      </c>
      <c r="N4" s="27">
        <v>25.8</v>
      </c>
      <c r="O4" s="27">
        <v>84.2</v>
      </c>
      <c r="P4" s="27">
        <v>8.42</v>
      </c>
      <c r="Q4" s="27">
        <f t="shared" ref="Q4:Q19" si="0">M4*0.75+O4*0.25</f>
        <v>85.55</v>
      </c>
      <c r="R4" s="27">
        <f t="shared" ref="R4:R26" si="1">Q4*0.4</f>
        <v>34.22</v>
      </c>
      <c r="S4" s="27">
        <f t="shared" ref="S4:S26" si="2">L4+R4</f>
        <v>82.1</v>
      </c>
      <c r="T4" s="27" t="s">
        <v>28</v>
      </c>
      <c r="U4" s="27" t="s">
        <v>108</v>
      </c>
    </row>
    <row r="5" s="15" customFormat="1" ht="38" customHeight="1" spans="1:21">
      <c r="A5" s="25" t="s">
        <v>32</v>
      </c>
      <c r="B5" s="32" t="s">
        <v>111</v>
      </c>
      <c r="C5" s="32" t="s">
        <v>52</v>
      </c>
      <c r="D5" s="32" t="s">
        <v>112</v>
      </c>
      <c r="E5" s="32" t="s">
        <v>108</v>
      </c>
      <c r="F5" s="5">
        <v>395</v>
      </c>
      <c r="G5" s="5">
        <v>67</v>
      </c>
      <c r="H5" s="5">
        <v>78</v>
      </c>
      <c r="I5" s="5">
        <v>130</v>
      </c>
      <c r="J5" s="5">
        <v>120</v>
      </c>
      <c r="K5" s="27">
        <v>79</v>
      </c>
      <c r="L5" s="27">
        <v>47.4</v>
      </c>
      <c r="M5" s="27">
        <v>86.625</v>
      </c>
      <c r="N5" s="27">
        <v>25.9875</v>
      </c>
      <c r="O5" s="27">
        <v>84.6</v>
      </c>
      <c r="P5" s="27">
        <v>8.46</v>
      </c>
      <c r="Q5" s="27">
        <f t="shared" si="0"/>
        <v>86.11875</v>
      </c>
      <c r="R5" s="27">
        <f t="shared" si="1"/>
        <v>34.4475</v>
      </c>
      <c r="S5" s="27">
        <f t="shared" si="2"/>
        <v>81.8475</v>
      </c>
      <c r="T5" s="27" t="s">
        <v>28</v>
      </c>
      <c r="U5" s="27" t="s">
        <v>108</v>
      </c>
    </row>
    <row r="6" s="15" customFormat="1" ht="38" customHeight="1" spans="1:21">
      <c r="A6" s="25" t="s">
        <v>35</v>
      </c>
      <c r="B6" s="32" t="s">
        <v>113</v>
      </c>
      <c r="C6" s="32" t="s">
        <v>24</v>
      </c>
      <c r="D6" s="32" t="s">
        <v>114</v>
      </c>
      <c r="E6" s="32" t="s">
        <v>108</v>
      </c>
      <c r="F6" s="5">
        <v>393</v>
      </c>
      <c r="G6" s="5">
        <v>62</v>
      </c>
      <c r="H6" s="5">
        <v>64</v>
      </c>
      <c r="I6" s="5">
        <v>135</v>
      </c>
      <c r="J6" s="5">
        <v>132</v>
      </c>
      <c r="K6" s="27">
        <v>78.6</v>
      </c>
      <c r="L6" s="27">
        <v>47.16</v>
      </c>
      <c r="M6" s="27">
        <v>86.875</v>
      </c>
      <c r="N6" s="27">
        <v>26.0625</v>
      </c>
      <c r="O6" s="27">
        <v>84.8</v>
      </c>
      <c r="P6" s="27">
        <v>8.48</v>
      </c>
      <c r="Q6" s="27">
        <f t="shared" si="0"/>
        <v>86.35625</v>
      </c>
      <c r="R6" s="27">
        <f t="shared" si="1"/>
        <v>34.5425</v>
      </c>
      <c r="S6" s="27">
        <f t="shared" si="2"/>
        <v>81.7025</v>
      </c>
      <c r="T6" s="27" t="s">
        <v>28</v>
      </c>
      <c r="U6" s="27" t="s">
        <v>108</v>
      </c>
    </row>
    <row r="7" s="15" customFormat="1" ht="38" customHeight="1" spans="1:21">
      <c r="A7" s="25" t="s">
        <v>38</v>
      </c>
      <c r="B7" s="32" t="s">
        <v>115</v>
      </c>
      <c r="C7" s="32" t="s">
        <v>24</v>
      </c>
      <c r="D7" s="32" t="s">
        <v>116</v>
      </c>
      <c r="E7" s="32" t="s">
        <v>108</v>
      </c>
      <c r="F7" s="5">
        <v>390</v>
      </c>
      <c r="G7" s="5">
        <v>66</v>
      </c>
      <c r="H7" s="5">
        <v>64</v>
      </c>
      <c r="I7" s="5">
        <v>127</v>
      </c>
      <c r="J7" s="5">
        <v>133</v>
      </c>
      <c r="K7" s="27">
        <v>78</v>
      </c>
      <c r="L7" s="27">
        <v>46.8</v>
      </c>
      <c r="M7" s="27">
        <v>85.375</v>
      </c>
      <c r="N7" s="27">
        <v>25.6125</v>
      </c>
      <c r="O7" s="27">
        <v>86</v>
      </c>
      <c r="P7" s="27">
        <v>8.6</v>
      </c>
      <c r="Q7" s="27">
        <f t="shared" si="0"/>
        <v>85.53125</v>
      </c>
      <c r="R7" s="27">
        <f t="shared" si="1"/>
        <v>34.2125</v>
      </c>
      <c r="S7" s="27">
        <f t="shared" si="2"/>
        <v>81.0125</v>
      </c>
      <c r="T7" s="27" t="s">
        <v>28</v>
      </c>
      <c r="U7" s="27" t="s">
        <v>108</v>
      </c>
    </row>
    <row r="8" s="15" customFormat="1" ht="38" customHeight="1" spans="1:21">
      <c r="A8" s="25" t="s">
        <v>41</v>
      </c>
      <c r="B8" s="32" t="s">
        <v>117</v>
      </c>
      <c r="C8" s="32" t="s">
        <v>24</v>
      </c>
      <c r="D8" s="32" t="s">
        <v>118</v>
      </c>
      <c r="E8" s="32" t="s">
        <v>108</v>
      </c>
      <c r="F8" s="5">
        <v>389</v>
      </c>
      <c r="G8" s="5">
        <v>63</v>
      </c>
      <c r="H8" s="5">
        <v>65</v>
      </c>
      <c r="I8" s="5">
        <v>131</v>
      </c>
      <c r="J8" s="5">
        <v>130</v>
      </c>
      <c r="K8" s="27">
        <v>77.8</v>
      </c>
      <c r="L8" s="27">
        <v>46.68</v>
      </c>
      <c r="M8" s="27">
        <v>85.625</v>
      </c>
      <c r="N8" s="27">
        <v>25.6875</v>
      </c>
      <c r="O8" s="27">
        <v>85</v>
      </c>
      <c r="P8" s="27">
        <v>8.5</v>
      </c>
      <c r="Q8" s="27">
        <f t="shared" si="0"/>
        <v>85.46875</v>
      </c>
      <c r="R8" s="27">
        <f t="shared" si="1"/>
        <v>34.1875</v>
      </c>
      <c r="S8" s="27">
        <f t="shared" si="2"/>
        <v>80.8675</v>
      </c>
      <c r="T8" s="27" t="s">
        <v>28</v>
      </c>
      <c r="U8" s="27" t="s">
        <v>108</v>
      </c>
    </row>
    <row r="9" s="15" customFormat="1" ht="38" customHeight="1" spans="1:21">
      <c r="A9" s="25" t="s">
        <v>44</v>
      </c>
      <c r="B9" s="32" t="s">
        <v>119</v>
      </c>
      <c r="C9" s="32" t="s">
        <v>24</v>
      </c>
      <c r="D9" s="32" t="s">
        <v>120</v>
      </c>
      <c r="E9" s="32" t="s">
        <v>108</v>
      </c>
      <c r="F9" s="5">
        <v>388</v>
      </c>
      <c r="G9" s="5">
        <v>62</v>
      </c>
      <c r="H9" s="5">
        <v>74</v>
      </c>
      <c r="I9" s="5">
        <v>127</v>
      </c>
      <c r="J9" s="5">
        <v>125</v>
      </c>
      <c r="K9" s="27">
        <v>77.6</v>
      </c>
      <c r="L9" s="27">
        <v>46.56</v>
      </c>
      <c r="M9" s="27">
        <v>85</v>
      </c>
      <c r="N9" s="27">
        <v>25.5</v>
      </c>
      <c r="O9" s="27">
        <v>83.4</v>
      </c>
      <c r="P9" s="27">
        <v>8.34</v>
      </c>
      <c r="Q9" s="27">
        <f t="shared" si="0"/>
        <v>84.6</v>
      </c>
      <c r="R9" s="27">
        <f t="shared" si="1"/>
        <v>33.84</v>
      </c>
      <c r="S9" s="27">
        <f t="shared" si="2"/>
        <v>80.4</v>
      </c>
      <c r="T9" s="27" t="s">
        <v>28</v>
      </c>
      <c r="U9" s="27" t="s">
        <v>108</v>
      </c>
    </row>
    <row r="10" s="15" customFormat="1" ht="38" customHeight="1" spans="1:21">
      <c r="A10" s="25" t="s">
        <v>47</v>
      </c>
      <c r="B10" s="32" t="s">
        <v>121</v>
      </c>
      <c r="C10" s="32" t="s">
        <v>24</v>
      </c>
      <c r="D10" s="32" t="s">
        <v>122</v>
      </c>
      <c r="E10" s="32" t="s">
        <v>108</v>
      </c>
      <c r="F10" s="5">
        <v>382</v>
      </c>
      <c r="G10" s="5">
        <v>62</v>
      </c>
      <c r="H10" s="5">
        <v>58</v>
      </c>
      <c r="I10" s="5">
        <v>132</v>
      </c>
      <c r="J10" s="5">
        <v>130</v>
      </c>
      <c r="K10" s="27">
        <v>76.4</v>
      </c>
      <c r="L10" s="27">
        <v>45.84</v>
      </c>
      <c r="M10" s="27">
        <v>87.25</v>
      </c>
      <c r="N10" s="27">
        <v>26.175</v>
      </c>
      <c r="O10" s="27">
        <v>88.4</v>
      </c>
      <c r="P10" s="27">
        <v>8.84</v>
      </c>
      <c r="Q10" s="27">
        <f t="shared" si="0"/>
        <v>87.5375</v>
      </c>
      <c r="R10" s="27">
        <f t="shared" si="1"/>
        <v>35.015</v>
      </c>
      <c r="S10" s="27">
        <f t="shared" si="2"/>
        <v>80.855</v>
      </c>
      <c r="T10" s="27" t="s">
        <v>28</v>
      </c>
      <c r="U10" s="27" t="s">
        <v>108</v>
      </c>
    </row>
    <row r="11" s="15" customFormat="1" ht="38" customHeight="1" spans="1:21">
      <c r="A11" s="25" t="s">
        <v>50</v>
      </c>
      <c r="B11" s="32" t="s">
        <v>123</v>
      </c>
      <c r="C11" s="32" t="s">
        <v>52</v>
      </c>
      <c r="D11" s="32" t="s">
        <v>124</v>
      </c>
      <c r="E11" s="32" t="s">
        <v>108</v>
      </c>
      <c r="F11" s="5">
        <v>375</v>
      </c>
      <c r="G11" s="5">
        <v>65</v>
      </c>
      <c r="H11" s="5">
        <v>75</v>
      </c>
      <c r="I11" s="5">
        <v>114</v>
      </c>
      <c r="J11" s="5">
        <v>121</v>
      </c>
      <c r="K11" s="27">
        <v>75</v>
      </c>
      <c r="L11" s="27">
        <v>45</v>
      </c>
      <c r="M11" s="27">
        <v>86.375</v>
      </c>
      <c r="N11" s="27">
        <v>25.9125</v>
      </c>
      <c r="O11" s="27">
        <v>85.8</v>
      </c>
      <c r="P11" s="27">
        <v>8.58</v>
      </c>
      <c r="Q11" s="27">
        <f t="shared" si="0"/>
        <v>86.23125</v>
      </c>
      <c r="R11" s="27">
        <f t="shared" si="1"/>
        <v>34.4925</v>
      </c>
      <c r="S11" s="27">
        <f t="shared" si="2"/>
        <v>79.4925</v>
      </c>
      <c r="T11" s="27" t="s">
        <v>28</v>
      </c>
      <c r="U11" s="27" t="s">
        <v>108</v>
      </c>
    </row>
    <row r="12" s="15" customFormat="1" ht="38" customHeight="1" spans="1:21">
      <c r="A12" s="25" t="s">
        <v>57</v>
      </c>
      <c r="B12" s="32" t="s">
        <v>125</v>
      </c>
      <c r="C12" s="32" t="s">
        <v>24</v>
      </c>
      <c r="D12" s="32" t="s">
        <v>126</v>
      </c>
      <c r="E12" s="32" t="s">
        <v>108</v>
      </c>
      <c r="F12" s="5">
        <v>364</v>
      </c>
      <c r="G12" s="5">
        <v>61</v>
      </c>
      <c r="H12" s="5">
        <v>65</v>
      </c>
      <c r="I12" s="5">
        <v>124</v>
      </c>
      <c r="J12" s="5">
        <v>114</v>
      </c>
      <c r="K12" s="27">
        <v>72.8</v>
      </c>
      <c r="L12" s="27">
        <v>43.68</v>
      </c>
      <c r="M12" s="27">
        <v>85.75</v>
      </c>
      <c r="N12" s="27">
        <v>25.725</v>
      </c>
      <c r="O12" s="27">
        <v>83</v>
      </c>
      <c r="P12" s="27">
        <v>8.3</v>
      </c>
      <c r="Q12" s="27">
        <f t="shared" si="0"/>
        <v>85.0625</v>
      </c>
      <c r="R12" s="27">
        <f t="shared" si="1"/>
        <v>34.025</v>
      </c>
      <c r="S12" s="27">
        <f t="shared" si="2"/>
        <v>77.705</v>
      </c>
      <c r="T12" s="27" t="s">
        <v>28</v>
      </c>
      <c r="U12" s="27" t="s">
        <v>108</v>
      </c>
    </row>
    <row r="13" s="15" customFormat="1" ht="38" customHeight="1" spans="1:21">
      <c r="A13" s="25" t="s">
        <v>60</v>
      </c>
      <c r="B13" s="32" t="s">
        <v>127</v>
      </c>
      <c r="C13" s="32" t="s">
        <v>24</v>
      </c>
      <c r="D13" s="32" t="s">
        <v>128</v>
      </c>
      <c r="E13" s="32" t="s">
        <v>108</v>
      </c>
      <c r="F13" s="5">
        <v>356</v>
      </c>
      <c r="G13" s="5">
        <v>60</v>
      </c>
      <c r="H13" s="5">
        <v>66</v>
      </c>
      <c r="I13" s="5">
        <v>116</v>
      </c>
      <c r="J13" s="5">
        <v>114</v>
      </c>
      <c r="K13" s="27">
        <v>71.2</v>
      </c>
      <c r="L13" s="27">
        <v>42.72</v>
      </c>
      <c r="M13" s="27">
        <v>88.25</v>
      </c>
      <c r="N13" s="27">
        <v>26.475</v>
      </c>
      <c r="O13" s="27">
        <v>90.2</v>
      </c>
      <c r="P13" s="27">
        <v>9.02</v>
      </c>
      <c r="Q13" s="27">
        <f t="shared" si="0"/>
        <v>88.7375</v>
      </c>
      <c r="R13" s="27">
        <f t="shared" si="1"/>
        <v>35.495</v>
      </c>
      <c r="S13" s="27">
        <f t="shared" si="2"/>
        <v>78.215</v>
      </c>
      <c r="T13" s="27" t="s">
        <v>28</v>
      </c>
      <c r="U13" s="27" t="s">
        <v>108</v>
      </c>
    </row>
    <row r="14" s="15" customFormat="1" ht="38" customHeight="1" spans="1:21">
      <c r="A14" s="25" t="s">
        <v>62</v>
      </c>
      <c r="B14" s="32" t="s">
        <v>129</v>
      </c>
      <c r="C14" s="32" t="s">
        <v>24</v>
      </c>
      <c r="D14" s="32" t="s">
        <v>124</v>
      </c>
      <c r="E14" s="32" t="s">
        <v>108</v>
      </c>
      <c r="F14" s="5">
        <v>349</v>
      </c>
      <c r="G14" s="5">
        <v>64</v>
      </c>
      <c r="H14" s="5">
        <v>54</v>
      </c>
      <c r="I14" s="5">
        <v>116</v>
      </c>
      <c r="J14" s="5">
        <v>115</v>
      </c>
      <c r="K14" s="27">
        <v>69.8</v>
      </c>
      <c r="L14" s="27">
        <v>41.88</v>
      </c>
      <c r="M14" s="27">
        <v>84.125</v>
      </c>
      <c r="N14" s="27">
        <v>25.2375</v>
      </c>
      <c r="O14" s="27">
        <v>85</v>
      </c>
      <c r="P14" s="27">
        <v>8.5</v>
      </c>
      <c r="Q14" s="27">
        <f t="shared" si="0"/>
        <v>84.34375</v>
      </c>
      <c r="R14" s="27">
        <f t="shared" si="1"/>
        <v>33.7375</v>
      </c>
      <c r="S14" s="27">
        <f t="shared" si="2"/>
        <v>75.6175</v>
      </c>
      <c r="T14" s="27" t="s">
        <v>28</v>
      </c>
      <c r="U14" s="29" t="s">
        <v>94</v>
      </c>
    </row>
    <row r="15" s="15" customFormat="1" ht="38" customHeight="1" spans="1:21">
      <c r="A15" s="25" t="s">
        <v>66</v>
      </c>
      <c r="B15" s="32" t="s">
        <v>130</v>
      </c>
      <c r="C15" s="32" t="s">
        <v>24</v>
      </c>
      <c r="D15" s="32" t="s">
        <v>131</v>
      </c>
      <c r="E15" s="32" t="s">
        <v>108</v>
      </c>
      <c r="F15" s="5">
        <v>348</v>
      </c>
      <c r="G15" s="5">
        <v>50</v>
      </c>
      <c r="H15" s="5">
        <v>64</v>
      </c>
      <c r="I15" s="5">
        <v>107</v>
      </c>
      <c r="J15" s="5">
        <v>127</v>
      </c>
      <c r="K15" s="27">
        <v>69.6</v>
      </c>
      <c r="L15" s="27">
        <v>41.76</v>
      </c>
      <c r="M15" s="27">
        <v>86.625</v>
      </c>
      <c r="N15" s="27">
        <v>25.9875</v>
      </c>
      <c r="O15" s="27">
        <v>85.4</v>
      </c>
      <c r="P15" s="27">
        <v>8.54</v>
      </c>
      <c r="Q15" s="27">
        <f t="shared" si="0"/>
        <v>86.31875</v>
      </c>
      <c r="R15" s="27">
        <f t="shared" si="1"/>
        <v>34.5275</v>
      </c>
      <c r="S15" s="27">
        <f t="shared" si="2"/>
        <v>76.2875</v>
      </c>
      <c r="T15" s="27" t="s">
        <v>28</v>
      </c>
      <c r="U15" s="27" t="s">
        <v>108</v>
      </c>
    </row>
    <row r="16" s="15" customFormat="1" ht="38" customHeight="1" spans="1:21">
      <c r="A16" s="25" t="s">
        <v>69</v>
      </c>
      <c r="B16" s="32" t="s">
        <v>132</v>
      </c>
      <c r="C16" s="32" t="s">
        <v>24</v>
      </c>
      <c r="D16" s="32" t="s">
        <v>133</v>
      </c>
      <c r="E16" s="32" t="s">
        <v>108</v>
      </c>
      <c r="F16" s="5">
        <v>346</v>
      </c>
      <c r="G16" s="5">
        <v>55</v>
      </c>
      <c r="H16" s="5">
        <v>63</v>
      </c>
      <c r="I16" s="5">
        <v>111</v>
      </c>
      <c r="J16" s="5">
        <v>117</v>
      </c>
      <c r="K16" s="27">
        <v>69.2</v>
      </c>
      <c r="L16" s="27">
        <v>41.52</v>
      </c>
      <c r="M16" s="27">
        <v>84</v>
      </c>
      <c r="N16" s="27">
        <v>25.2</v>
      </c>
      <c r="O16" s="27">
        <v>83.6</v>
      </c>
      <c r="P16" s="27">
        <v>8.36</v>
      </c>
      <c r="Q16" s="27">
        <f t="shared" si="0"/>
        <v>83.9</v>
      </c>
      <c r="R16" s="27">
        <f t="shared" si="1"/>
        <v>33.56</v>
      </c>
      <c r="S16" s="27">
        <f t="shared" si="2"/>
        <v>75.08</v>
      </c>
      <c r="T16" s="27" t="s">
        <v>55</v>
      </c>
      <c r="U16" s="34" t="s">
        <v>56</v>
      </c>
    </row>
    <row r="17" s="15" customFormat="1" ht="38" customHeight="1" spans="1:21">
      <c r="A17" s="25" t="s">
        <v>71</v>
      </c>
      <c r="B17" s="32" t="s">
        <v>134</v>
      </c>
      <c r="C17" s="32" t="s">
        <v>52</v>
      </c>
      <c r="D17" s="32" t="s">
        <v>133</v>
      </c>
      <c r="E17" s="32" t="s">
        <v>108</v>
      </c>
      <c r="F17" s="5">
        <v>342</v>
      </c>
      <c r="G17" s="5">
        <v>61</v>
      </c>
      <c r="H17" s="5">
        <v>52</v>
      </c>
      <c r="I17" s="5">
        <v>122</v>
      </c>
      <c r="J17" s="5">
        <v>107</v>
      </c>
      <c r="K17" s="27">
        <v>68.4</v>
      </c>
      <c r="L17" s="27">
        <v>41.04</v>
      </c>
      <c r="M17" s="27">
        <v>83.125</v>
      </c>
      <c r="N17" s="27">
        <v>24.9375</v>
      </c>
      <c r="O17" s="27">
        <v>82</v>
      </c>
      <c r="P17" s="27">
        <v>8.2</v>
      </c>
      <c r="Q17" s="27">
        <f t="shared" si="0"/>
        <v>82.84375</v>
      </c>
      <c r="R17" s="27">
        <f t="shared" si="1"/>
        <v>33.1375</v>
      </c>
      <c r="S17" s="27">
        <f t="shared" si="2"/>
        <v>74.1775</v>
      </c>
      <c r="T17" s="27" t="s">
        <v>28</v>
      </c>
      <c r="U17" s="29" t="s">
        <v>94</v>
      </c>
    </row>
    <row r="18" s="15" customFormat="1" ht="38" customHeight="1" spans="1:21">
      <c r="A18" s="25" t="s">
        <v>74</v>
      </c>
      <c r="B18" s="32" t="s">
        <v>135</v>
      </c>
      <c r="C18" s="32" t="s">
        <v>24</v>
      </c>
      <c r="D18" s="32" t="s">
        <v>136</v>
      </c>
      <c r="E18" s="32" t="s">
        <v>108</v>
      </c>
      <c r="F18" s="5">
        <v>340</v>
      </c>
      <c r="G18" s="5">
        <v>59</v>
      </c>
      <c r="H18" s="5">
        <v>68</v>
      </c>
      <c r="I18" s="5">
        <v>111</v>
      </c>
      <c r="J18" s="5">
        <v>102</v>
      </c>
      <c r="K18" s="27">
        <v>68</v>
      </c>
      <c r="L18" s="27">
        <v>40.8</v>
      </c>
      <c r="M18" s="27">
        <v>86.75</v>
      </c>
      <c r="N18" s="27">
        <v>26.025</v>
      </c>
      <c r="O18" s="27">
        <v>87.6</v>
      </c>
      <c r="P18" s="27">
        <v>8.76</v>
      </c>
      <c r="Q18" s="27">
        <f t="shared" si="0"/>
        <v>86.9625</v>
      </c>
      <c r="R18" s="27">
        <f t="shared" si="1"/>
        <v>34.785</v>
      </c>
      <c r="S18" s="27">
        <f t="shared" si="2"/>
        <v>75.585</v>
      </c>
      <c r="T18" s="27" t="s">
        <v>28</v>
      </c>
      <c r="U18" s="29" t="s">
        <v>94</v>
      </c>
    </row>
    <row r="19" s="15" customFormat="1" ht="38" customHeight="1" spans="1:21">
      <c r="A19" s="25" t="s">
        <v>77</v>
      </c>
      <c r="B19" s="32" t="s">
        <v>137</v>
      </c>
      <c r="C19" s="32" t="s">
        <v>24</v>
      </c>
      <c r="D19" s="32" t="s">
        <v>138</v>
      </c>
      <c r="E19" s="32" t="s">
        <v>108</v>
      </c>
      <c r="F19" s="5">
        <v>339</v>
      </c>
      <c r="G19" s="5">
        <v>66</v>
      </c>
      <c r="H19" s="5">
        <v>51</v>
      </c>
      <c r="I19" s="5">
        <v>113</v>
      </c>
      <c r="J19" s="5">
        <v>109</v>
      </c>
      <c r="K19" s="27">
        <v>67.8</v>
      </c>
      <c r="L19" s="27">
        <v>40.68</v>
      </c>
      <c r="M19" s="27">
        <v>82.25</v>
      </c>
      <c r="N19" s="27">
        <v>24.675</v>
      </c>
      <c r="O19" s="27">
        <v>82.6</v>
      </c>
      <c r="P19" s="27">
        <v>8.26</v>
      </c>
      <c r="Q19" s="27">
        <f t="shared" si="0"/>
        <v>82.3375</v>
      </c>
      <c r="R19" s="27">
        <f t="shared" si="1"/>
        <v>32.935</v>
      </c>
      <c r="S19" s="27">
        <f t="shared" si="2"/>
        <v>73.615</v>
      </c>
      <c r="T19" s="27" t="s">
        <v>55</v>
      </c>
      <c r="U19" s="34" t="s">
        <v>56</v>
      </c>
    </row>
    <row r="20" s="15" customFormat="1" ht="38" customHeight="1" spans="1:21">
      <c r="A20" s="25" t="s">
        <v>80</v>
      </c>
      <c r="B20" s="32" t="s">
        <v>139</v>
      </c>
      <c r="C20" s="32" t="s">
        <v>24</v>
      </c>
      <c r="D20" s="32" t="s">
        <v>140</v>
      </c>
      <c r="E20" s="32" t="s">
        <v>108</v>
      </c>
      <c r="F20" s="5">
        <v>326</v>
      </c>
      <c r="G20" s="5">
        <v>63</v>
      </c>
      <c r="H20" s="5">
        <v>76</v>
      </c>
      <c r="I20" s="5">
        <v>103</v>
      </c>
      <c r="J20" s="5">
        <v>84</v>
      </c>
      <c r="K20" s="27">
        <v>65.2</v>
      </c>
      <c r="L20" s="27">
        <v>39.12</v>
      </c>
      <c r="M20" s="27" t="s">
        <v>54</v>
      </c>
      <c r="N20" s="27"/>
      <c r="O20" s="27"/>
      <c r="P20" s="27"/>
      <c r="Q20" s="27"/>
      <c r="R20" s="27"/>
      <c r="S20" s="27"/>
      <c r="T20" s="27" t="s">
        <v>55</v>
      </c>
      <c r="U20" s="35" t="s">
        <v>56</v>
      </c>
    </row>
    <row r="21" s="15" customFormat="1" ht="38" customHeight="1" spans="1:21">
      <c r="A21" s="25" t="s">
        <v>83</v>
      </c>
      <c r="B21" s="32" t="s">
        <v>141</v>
      </c>
      <c r="C21" s="32" t="s">
        <v>24</v>
      </c>
      <c r="D21" s="32" t="s">
        <v>142</v>
      </c>
      <c r="E21" s="32" t="s">
        <v>108</v>
      </c>
      <c r="F21" s="5">
        <v>325</v>
      </c>
      <c r="G21" s="5">
        <v>66</v>
      </c>
      <c r="H21" s="5">
        <v>58</v>
      </c>
      <c r="I21" s="5">
        <v>109</v>
      </c>
      <c r="J21" s="5">
        <v>92</v>
      </c>
      <c r="K21" s="27">
        <v>65</v>
      </c>
      <c r="L21" s="27">
        <v>39</v>
      </c>
      <c r="M21" s="27">
        <v>82.375</v>
      </c>
      <c r="N21" s="27">
        <v>24.7125</v>
      </c>
      <c r="O21" s="27">
        <v>84.4</v>
      </c>
      <c r="P21" s="27">
        <v>8.44</v>
      </c>
      <c r="Q21" s="27">
        <f t="shared" ref="Q21:Q26" si="3">M21*0.75+O21*0.25</f>
        <v>82.88125</v>
      </c>
      <c r="R21" s="27">
        <f t="shared" si="1"/>
        <v>33.1525</v>
      </c>
      <c r="S21" s="27">
        <f t="shared" si="2"/>
        <v>72.1525</v>
      </c>
      <c r="T21" s="27" t="s">
        <v>28</v>
      </c>
      <c r="U21" s="29" t="s">
        <v>94</v>
      </c>
    </row>
    <row r="22" s="15" customFormat="1" ht="38" customHeight="1" spans="1:22">
      <c r="A22" s="25" t="s">
        <v>143</v>
      </c>
      <c r="B22" s="32" t="s">
        <v>144</v>
      </c>
      <c r="C22" s="32" t="s">
        <v>52</v>
      </c>
      <c r="D22" s="32" t="s">
        <v>91</v>
      </c>
      <c r="E22" s="32" t="s">
        <v>108</v>
      </c>
      <c r="F22" s="5">
        <v>398</v>
      </c>
      <c r="G22" s="5">
        <v>68</v>
      </c>
      <c r="H22" s="5">
        <v>64</v>
      </c>
      <c r="I22" s="5">
        <v>127</v>
      </c>
      <c r="J22" s="5">
        <v>139</v>
      </c>
      <c r="K22" s="27">
        <v>79.6</v>
      </c>
      <c r="L22" s="27">
        <v>47.76</v>
      </c>
      <c r="M22" s="27">
        <v>87.125</v>
      </c>
      <c r="N22" s="27">
        <v>26.1375</v>
      </c>
      <c r="O22" s="27">
        <v>84.6667</v>
      </c>
      <c r="P22" s="27">
        <v>8.4667</v>
      </c>
      <c r="Q22" s="27">
        <f t="shared" si="3"/>
        <v>86.510425</v>
      </c>
      <c r="R22" s="27">
        <f t="shared" si="1"/>
        <v>34.60417</v>
      </c>
      <c r="S22" s="27">
        <f t="shared" si="2"/>
        <v>82.36417</v>
      </c>
      <c r="T22" s="27" t="s">
        <v>28</v>
      </c>
      <c r="U22" s="27" t="s">
        <v>108</v>
      </c>
      <c r="V22" s="15" t="s">
        <v>145</v>
      </c>
    </row>
    <row r="23" s="15" customFormat="1" ht="38" customHeight="1" spans="1:22">
      <c r="A23" s="25" t="s">
        <v>146</v>
      </c>
      <c r="B23" s="32" t="s">
        <v>147</v>
      </c>
      <c r="C23" s="32" t="s">
        <v>24</v>
      </c>
      <c r="D23" s="32" t="s">
        <v>91</v>
      </c>
      <c r="E23" s="32" t="s">
        <v>108</v>
      </c>
      <c r="F23" s="5">
        <v>393</v>
      </c>
      <c r="G23" s="5">
        <v>58</v>
      </c>
      <c r="H23" s="5">
        <v>68</v>
      </c>
      <c r="I23" s="5">
        <v>136</v>
      </c>
      <c r="J23" s="5">
        <v>131</v>
      </c>
      <c r="K23" s="27">
        <v>78.6</v>
      </c>
      <c r="L23" s="27">
        <v>47.16</v>
      </c>
      <c r="M23" s="27">
        <v>85</v>
      </c>
      <c r="N23" s="27">
        <v>25.5</v>
      </c>
      <c r="O23" s="27">
        <v>84.1667</v>
      </c>
      <c r="P23" s="27">
        <v>8.4167</v>
      </c>
      <c r="Q23" s="27">
        <f t="shared" si="3"/>
        <v>84.791675</v>
      </c>
      <c r="R23" s="27">
        <f t="shared" si="1"/>
        <v>33.91667</v>
      </c>
      <c r="S23" s="27">
        <f t="shared" si="2"/>
        <v>81.07667</v>
      </c>
      <c r="T23" s="27" t="s">
        <v>28</v>
      </c>
      <c r="U23" s="27" t="s">
        <v>108</v>
      </c>
      <c r="V23" s="15" t="s">
        <v>145</v>
      </c>
    </row>
    <row r="24" s="15" customFormat="1" ht="38" customHeight="1" spans="1:22">
      <c r="A24" s="25" t="s">
        <v>148</v>
      </c>
      <c r="B24" s="32" t="s">
        <v>149</v>
      </c>
      <c r="C24" s="32" t="s">
        <v>24</v>
      </c>
      <c r="D24" s="32" t="s">
        <v>150</v>
      </c>
      <c r="E24" s="32" t="s">
        <v>108</v>
      </c>
      <c r="F24" s="5">
        <v>386</v>
      </c>
      <c r="G24" s="5">
        <v>69</v>
      </c>
      <c r="H24" s="5">
        <v>62</v>
      </c>
      <c r="I24" s="5">
        <v>128</v>
      </c>
      <c r="J24" s="5">
        <v>127</v>
      </c>
      <c r="K24" s="27">
        <v>77.2</v>
      </c>
      <c r="L24" s="27">
        <v>46.32</v>
      </c>
      <c r="M24" s="27">
        <v>85.25</v>
      </c>
      <c r="N24" s="27">
        <v>25.575</v>
      </c>
      <c r="O24" s="27">
        <v>84.3333</v>
      </c>
      <c r="P24" s="27">
        <v>8.4333</v>
      </c>
      <c r="Q24" s="27">
        <f t="shared" si="3"/>
        <v>85.020825</v>
      </c>
      <c r="R24" s="27">
        <f t="shared" si="1"/>
        <v>34.00833</v>
      </c>
      <c r="S24" s="27">
        <f t="shared" si="2"/>
        <v>80.32833</v>
      </c>
      <c r="T24" s="27" t="s">
        <v>28</v>
      </c>
      <c r="U24" s="27" t="s">
        <v>108</v>
      </c>
      <c r="V24" s="15" t="s">
        <v>145</v>
      </c>
    </row>
    <row r="25" s="15" customFormat="1" ht="38" customHeight="1" spans="1:22">
      <c r="A25" s="25" t="s">
        <v>151</v>
      </c>
      <c r="B25" s="32" t="s">
        <v>152</v>
      </c>
      <c r="C25" s="32" t="s">
        <v>52</v>
      </c>
      <c r="D25" s="32" t="s">
        <v>153</v>
      </c>
      <c r="E25" s="32" t="s">
        <v>108</v>
      </c>
      <c r="F25" s="5">
        <v>332</v>
      </c>
      <c r="G25" s="5">
        <v>62</v>
      </c>
      <c r="H25" s="5">
        <v>63</v>
      </c>
      <c r="I25" s="5">
        <v>101</v>
      </c>
      <c r="J25" s="5">
        <v>106</v>
      </c>
      <c r="K25" s="27">
        <v>66.4</v>
      </c>
      <c r="L25" s="27">
        <v>39.84</v>
      </c>
      <c r="M25" s="27">
        <v>83</v>
      </c>
      <c r="N25" s="27">
        <v>24.9</v>
      </c>
      <c r="O25" s="27">
        <v>81.5</v>
      </c>
      <c r="P25" s="27">
        <v>8.15</v>
      </c>
      <c r="Q25" s="27">
        <f t="shared" si="3"/>
        <v>82.625</v>
      </c>
      <c r="R25" s="27">
        <f t="shared" si="1"/>
        <v>33.05</v>
      </c>
      <c r="S25" s="27">
        <f t="shared" si="2"/>
        <v>72.89</v>
      </c>
      <c r="T25" s="27" t="s">
        <v>28</v>
      </c>
      <c r="U25" s="27" t="s">
        <v>108</v>
      </c>
      <c r="V25" s="15" t="s">
        <v>145</v>
      </c>
    </row>
    <row r="26" s="15" customFormat="1" ht="38" customHeight="1" spans="1:22">
      <c r="A26" s="25" t="s">
        <v>154</v>
      </c>
      <c r="B26" s="32" t="s">
        <v>155</v>
      </c>
      <c r="C26" s="32" t="s">
        <v>24</v>
      </c>
      <c r="D26" s="32" t="s">
        <v>156</v>
      </c>
      <c r="E26" s="32" t="s">
        <v>108</v>
      </c>
      <c r="F26" s="5">
        <v>314</v>
      </c>
      <c r="G26" s="5">
        <v>58</v>
      </c>
      <c r="H26" s="5">
        <v>38</v>
      </c>
      <c r="I26" s="5">
        <v>109</v>
      </c>
      <c r="J26" s="5">
        <v>109</v>
      </c>
      <c r="K26" s="27">
        <v>62.8</v>
      </c>
      <c r="L26" s="27">
        <v>37.68</v>
      </c>
      <c r="M26" s="27">
        <v>86.25</v>
      </c>
      <c r="N26" s="27">
        <v>25.875</v>
      </c>
      <c r="O26" s="27">
        <v>84</v>
      </c>
      <c r="P26" s="27">
        <v>8.4</v>
      </c>
      <c r="Q26" s="27">
        <f t="shared" si="3"/>
        <v>85.6875</v>
      </c>
      <c r="R26" s="27">
        <f t="shared" si="1"/>
        <v>34.275</v>
      </c>
      <c r="S26" s="27">
        <f t="shared" si="2"/>
        <v>71.955</v>
      </c>
      <c r="T26" s="27" t="s">
        <v>28</v>
      </c>
      <c r="U26" s="27" t="s">
        <v>108</v>
      </c>
      <c r="V26" s="15" t="s">
        <v>145</v>
      </c>
    </row>
  </sheetData>
  <sortState ref="A3:U27">
    <sortCondition ref="S3" descending="1"/>
  </sortState>
  <mergeCells count="2">
    <mergeCell ref="A1:T1"/>
    <mergeCell ref="M20:S20"/>
  </mergeCells>
  <pageMargins left="0.75" right="0.75" top="1" bottom="1" header="0.511805555555556" footer="0.511805555555556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"/>
  <sheetViews>
    <sheetView topLeftCell="E1" workbookViewId="0">
      <selection activeCell="X4" sqref="X4"/>
    </sheetView>
  </sheetViews>
  <sheetFormatPr defaultColWidth="9.81666666666667" defaultRowHeight="13.5"/>
  <cols>
    <col min="1" max="1" width="6.125" style="16" customWidth="1"/>
    <col min="2" max="2" width="8.875" customWidth="1"/>
    <col min="3" max="3" width="5.625" customWidth="1"/>
    <col min="4" max="5" width="15.25" customWidth="1"/>
    <col min="6" max="6" width="10" style="17" customWidth="1"/>
    <col min="7" max="7" width="7.25" style="17" customWidth="1"/>
    <col min="8" max="8" width="8" style="17" customWidth="1"/>
    <col min="9" max="9" width="8.25" style="17" customWidth="1"/>
    <col min="10" max="10" width="10.25" style="17" customWidth="1"/>
    <col min="11" max="11" width="11.75" style="17" customWidth="1"/>
    <col min="12" max="12" width="11.875" style="18" customWidth="1"/>
    <col min="13" max="13" width="12.875" style="19" customWidth="1"/>
    <col min="14" max="14" width="11.25" style="20" customWidth="1"/>
    <col min="15" max="15" width="13.5" style="19" customWidth="1"/>
    <col min="16" max="16" width="12.375" style="20" customWidth="1"/>
    <col min="17" max="17" width="13.5" style="20" customWidth="1"/>
    <col min="18" max="18" width="13.5" style="21" customWidth="1"/>
    <col min="19" max="19" width="12.25" style="20" customWidth="1"/>
    <col min="20" max="20" width="12" style="22" customWidth="1"/>
    <col min="21" max="22" width="12.625" style="20" customWidth="1"/>
  </cols>
  <sheetData>
    <row r="1" ht="52" customHeight="1" spans="1:22">
      <c r="A1" s="1" t="s">
        <v>157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7"/>
      <c r="N1" s="8"/>
      <c r="O1" s="7"/>
      <c r="P1" s="8"/>
      <c r="Q1" s="8"/>
      <c r="R1" s="8"/>
      <c r="S1" s="8"/>
      <c r="T1" s="28"/>
      <c r="U1" s="8"/>
      <c r="V1" s="8"/>
    </row>
    <row r="2" s="14" customFormat="1" ht="51" customHeight="1" spans="1:22">
      <c r="A2" s="2" t="s">
        <v>1</v>
      </c>
      <c r="B2" s="3" t="s">
        <v>2</v>
      </c>
      <c r="C2" s="3" t="s">
        <v>3</v>
      </c>
      <c r="D2" s="23" t="s">
        <v>4</v>
      </c>
      <c r="E2" s="23" t="s">
        <v>5</v>
      </c>
      <c r="F2" s="2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26" t="s">
        <v>11</v>
      </c>
      <c r="L2" s="4" t="s">
        <v>12</v>
      </c>
      <c r="M2" s="9" t="s">
        <v>98</v>
      </c>
      <c r="N2" s="9" t="s">
        <v>14</v>
      </c>
      <c r="O2" s="9" t="s">
        <v>99</v>
      </c>
      <c r="P2" s="9" t="s">
        <v>16</v>
      </c>
      <c r="Q2" s="10" t="s">
        <v>17</v>
      </c>
      <c r="R2" s="9" t="s">
        <v>87</v>
      </c>
      <c r="S2" s="11" t="s">
        <v>100</v>
      </c>
      <c r="T2" s="11" t="s">
        <v>20</v>
      </c>
      <c r="U2" s="11" t="s">
        <v>21</v>
      </c>
      <c r="V2" s="11" t="s">
        <v>105</v>
      </c>
    </row>
    <row r="3" s="15" customFormat="1" ht="44" customHeight="1" spans="1:22">
      <c r="A3" s="25" t="s">
        <v>22</v>
      </c>
      <c r="B3" s="5" t="s">
        <v>158</v>
      </c>
      <c r="C3" s="5" t="s">
        <v>24</v>
      </c>
      <c r="D3" s="5" t="s">
        <v>159</v>
      </c>
      <c r="E3" s="5" t="s">
        <v>160</v>
      </c>
      <c r="F3" s="5">
        <v>411</v>
      </c>
      <c r="G3" s="5">
        <v>71</v>
      </c>
      <c r="H3" s="5">
        <v>72</v>
      </c>
      <c r="I3" s="5">
        <v>135</v>
      </c>
      <c r="J3" s="5">
        <v>133</v>
      </c>
      <c r="K3" s="27">
        <v>82.2</v>
      </c>
      <c r="L3" s="27">
        <v>49.32</v>
      </c>
      <c r="M3" s="27">
        <v>86.125</v>
      </c>
      <c r="N3" s="27">
        <v>25.8375</v>
      </c>
      <c r="O3" s="27">
        <v>84.6</v>
      </c>
      <c r="P3" s="27">
        <v>8.46</v>
      </c>
      <c r="Q3" s="27">
        <f>M3*0.75+O3*0.25</f>
        <v>85.74375</v>
      </c>
      <c r="R3" s="27">
        <f>Q3*0.4</f>
        <v>34.2975</v>
      </c>
      <c r="S3" s="27">
        <f>L3+R3</f>
        <v>83.6175</v>
      </c>
      <c r="T3" s="27" t="s">
        <v>28</v>
      </c>
      <c r="U3" s="29" t="s">
        <v>94</v>
      </c>
      <c r="V3" s="27"/>
    </row>
    <row r="4" s="15" customFormat="1" ht="44" customHeight="1" spans="1:22">
      <c r="A4" s="25" t="s">
        <v>29</v>
      </c>
      <c r="B4" s="5" t="s">
        <v>161</v>
      </c>
      <c r="C4" s="5" t="s">
        <v>24</v>
      </c>
      <c r="D4" s="5" t="s">
        <v>131</v>
      </c>
      <c r="E4" s="5" t="s">
        <v>160</v>
      </c>
      <c r="F4" s="5">
        <v>397</v>
      </c>
      <c r="G4" s="5">
        <v>68</v>
      </c>
      <c r="H4" s="5">
        <v>66</v>
      </c>
      <c r="I4" s="5">
        <v>133</v>
      </c>
      <c r="J4" s="5">
        <v>130</v>
      </c>
      <c r="K4" s="27">
        <v>79.4</v>
      </c>
      <c r="L4" s="27">
        <v>47.64</v>
      </c>
      <c r="M4" s="27">
        <v>86.375</v>
      </c>
      <c r="N4" s="27">
        <v>25.9125</v>
      </c>
      <c r="O4" s="27">
        <v>85.2</v>
      </c>
      <c r="P4" s="27">
        <v>8.52</v>
      </c>
      <c r="Q4" s="27">
        <f t="shared" ref="Q4:Q16" si="0">M4*0.75+O4*0.25</f>
        <v>86.08125</v>
      </c>
      <c r="R4" s="27">
        <f t="shared" ref="R4:R16" si="1">Q4*0.4</f>
        <v>34.4325</v>
      </c>
      <c r="S4" s="27">
        <f t="shared" ref="S4:S16" si="2">L4+R4</f>
        <v>82.0725</v>
      </c>
      <c r="T4" s="27" t="s">
        <v>28</v>
      </c>
      <c r="U4" s="29" t="s">
        <v>94</v>
      </c>
      <c r="V4" s="27"/>
    </row>
    <row r="5" s="15" customFormat="1" ht="44" customHeight="1" spans="1:22">
      <c r="A5" s="25" t="s">
        <v>32</v>
      </c>
      <c r="B5" s="5" t="s">
        <v>162</v>
      </c>
      <c r="C5" s="5" t="s">
        <v>24</v>
      </c>
      <c r="D5" s="5" t="s">
        <v>163</v>
      </c>
      <c r="E5" s="5" t="s">
        <v>160</v>
      </c>
      <c r="F5" s="5">
        <v>393</v>
      </c>
      <c r="G5" s="5">
        <v>64</v>
      </c>
      <c r="H5" s="5">
        <v>79</v>
      </c>
      <c r="I5" s="5">
        <v>127</v>
      </c>
      <c r="J5" s="5">
        <v>123</v>
      </c>
      <c r="K5" s="27">
        <v>78.6</v>
      </c>
      <c r="L5" s="27">
        <v>47.16</v>
      </c>
      <c r="M5" s="27">
        <v>87.625</v>
      </c>
      <c r="N5" s="27">
        <v>26.2875</v>
      </c>
      <c r="O5" s="27">
        <v>84.2</v>
      </c>
      <c r="P5" s="27">
        <v>8.42</v>
      </c>
      <c r="Q5" s="27">
        <f t="shared" si="0"/>
        <v>86.76875</v>
      </c>
      <c r="R5" s="27">
        <f t="shared" si="1"/>
        <v>34.7075</v>
      </c>
      <c r="S5" s="27">
        <f t="shared" si="2"/>
        <v>81.8675</v>
      </c>
      <c r="T5" s="27" t="s">
        <v>28</v>
      </c>
      <c r="U5" s="29" t="s">
        <v>94</v>
      </c>
      <c r="V5" s="27"/>
    </row>
    <row r="6" s="15" customFormat="1" ht="44" customHeight="1" spans="1:22">
      <c r="A6" s="25" t="s">
        <v>35</v>
      </c>
      <c r="B6" s="5" t="s">
        <v>164</v>
      </c>
      <c r="C6" s="5" t="s">
        <v>52</v>
      </c>
      <c r="D6" s="5" t="s">
        <v>165</v>
      </c>
      <c r="E6" s="5" t="s">
        <v>160</v>
      </c>
      <c r="F6" s="5">
        <v>374</v>
      </c>
      <c r="G6" s="5">
        <v>63</v>
      </c>
      <c r="H6" s="5">
        <v>63</v>
      </c>
      <c r="I6" s="5">
        <v>120</v>
      </c>
      <c r="J6" s="5">
        <v>128</v>
      </c>
      <c r="K6" s="27">
        <v>74.8</v>
      </c>
      <c r="L6" s="27">
        <v>44.88</v>
      </c>
      <c r="M6" s="27">
        <v>85</v>
      </c>
      <c r="N6" s="27">
        <v>25.5</v>
      </c>
      <c r="O6" s="27">
        <v>82.6</v>
      </c>
      <c r="P6" s="27">
        <v>8.26</v>
      </c>
      <c r="Q6" s="27">
        <f t="shared" si="0"/>
        <v>84.4</v>
      </c>
      <c r="R6" s="27">
        <f t="shared" si="1"/>
        <v>33.76</v>
      </c>
      <c r="S6" s="27">
        <f t="shared" si="2"/>
        <v>78.64</v>
      </c>
      <c r="T6" s="27" t="s">
        <v>28</v>
      </c>
      <c r="U6" s="29" t="s">
        <v>94</v>
      </c>
      <c r="V6" s="27"/>
    </row>
    <row r="7" s="15" customFormat="1" ht="44" customHeight="1" spans="1:22">
      <c r="A7" s="25" t="s">
        <v>38</v>
      </c>
      <c r="B7" s="5" t="s">
        <v>166</v>
      </c>
      <c r="C7" s="5" t="s">
        <v>24</v>
      </c>
      <c r="D7" s="5" t="s">
        <v>167</v>
      </c>
      <c r="E7" s="5" t="s">
        <v>160</v>
      </c>
      <c r="F7" s="5">
        <v>370</v>
      </c>
      <c r="G7" s="5">
        <v>69</v>
      </c>
      <c r="H7" s="5">
        <v>70</v>
      </c>
      <c r="I7" s="5">
        <v>112</v>
      </c>
      <c r="J7" s="5">
        <v>119</v>
      </c>
      <c r="K7" s="27">
        <v>74</v>
      </c>
      <c r="L7" s="27">
        <v>44.4</v>
      </c>
      <c r="M7" s="27">
        <v>86.25</v>
      </c>
      <c r="N7" s="27">
        <v>25.875</v>
      </c>
      <c r="O7" s="27">
        <v>86.2</v>
      </c>
      <c r="P7" s="27">
        <v>8.62</v>
      </c>
      <c r="Q7" s="27">
        <f t="shared" si="0"/>
        <v>86.2375</v>
      </c>
      <c r="R7" s="27">
        <f t="shared" si="1"/>
        <v>34.495</v>
      </c>
      <c r="S7" s="27">
        <f t="shared" si="2"/>
        <v>78.895</v>
      </c>
      <c r="T7" s="27" t="s">
        <v>28</v>
      </c>
      <c r="U7" s="29" t="s">
        <v>94</v>
      </c>
      <c r="V7" s="27"/>
    </row>
    <row r="8" s="15" customFormat="1" ht="44" customHeight="1" spans="1:22">
      <c r="A8" s="25" t="s">
        <v>41</v>
      </c>
      <c r="B8" s="5" t="s">
        <v>168</v>
      </c>
      <c r="C8" s="5" t="s">
        <v>24</v>
      </c>
      <c r="D8" s="5" t="s">
        <v>169</v>
      </c>
      <c r="E8" s="5" t="s">
        <v>160</v>
      </c>
      <c r="F8" s="5">
        <v>361</v>
      </c>
      <c r="G8" s="5">
        <v>63</v>
      </c>
      <c r="H8" s="5">
        <v>69</v>
      </c>
      <c r="I8" s="5">
        <v>125</v>
      </c>
      <c r="J8" s="5">
        <v>104</v>
      </c>
      <c r="K8" s="27">
        <v>72.2</v>
      </c>
      <c r="L8" s="27">
        <v>43.32</v>
      </c>
      <c r="M8" s="27">
        <v>85.875</v>
      </c>
      <c r="N8" s="27">
        <v>25.7625</v>
      </c>
      <c r="O8" s="27">
        <v>86.6</v>
      </c>
      <c r="P8" s="27">
        <v>8.66</v>
      </c>
      <c r="Q8" s="27">
        <f t="shared" si="0"/>
        <v>86.05625</v>
      </c>
      <c r="R8" s="27">
        <f t="shared" si="1"/>
        <v>34.4225</v>
      </c>
      <c r="S8" s="27">
        <f t="shared" si="2"/>
        <v>77.7425</v>
      </c>
      <c r="T8" s="27" t="s">
        <v>28</v>
      </c>
      <c r="U8" s="29" t="s">
        <v>94</v>
      </c>
      <c r="V8" s="27"/>
    </row>
    <row r="9" s="15" customFormat="1" ht="44" customHeight="1" spans="1:22">
      <c r="A9" s="25" t="s">
        <v>44</v>
      </c>
      <c r="B9" s="5" t="s">
        <v>170</v>
      </c>
      <c r="C9" s="5" t="s">
        <v>24</v>
      </c>
      <c r="D9" s="5" t="s">
        <v>171</v>
      </c>
      <c r="E9" s="5" t="s">
        <v>160</v>
      </c>
      <c r="F9" s="5">
        <v>352</v>
      </c>
      <c r="G9" s="5">
        <v>56</v>
      </c>
      <c r="H9" s="5">
        <v>78</v>
      </c>
      <c r="I9" s="5">
        <v>112</v>
      </c>
      <c r="J9" s="5">
        <v>106</v>
      </c>
      <c r="K9" s="27">
        <v>70.4</v>
      </c>
      <c r="L9" s="27">
        <v>42.24</v>
      </c>
      <c r="M9" s="27">
        <v>84.625</v>
      </c>
      <c r="N9" s="27">
        <v>25.3875</v>
      </c>
      <c r="O9" s="27">
        <v>83.4</v>
      </c>
      <c r="P9" s="27">
        <v>8.34</v>
      </c>
      <c r="Q9" s="27">
        <f t="shared" si="0"/>
        <v>84.31875</v>
      </c>
      <c r="R9" s="27">
        <f t="shared" si="1"/>
        <v>33.7275</v>
      </c>
      <c r="S9" s="27">
        <f t="shared" si="2"/>
        <v>75.9675</v>
      </c>
      <c r="T9" s="27" t="s">
        <v>28</v>
      </c>
      <c r="U9" s="29" t="s">
        <v>94</v>
      </c>
      <c r="V9" s="27"/>
    </row>
    <row r="10" s="15" customFormat="1" ht="44" customHeight="1" spans="1:22">
      <c r="A10" s="25" t="s">
        <v>47</v>
      </c>
      <c r="B10" s="5" t="s">
        <v>172</v>
      </c>
      <c r="C10" s="5" t="s">
        <v>24</v>
      </c>
      <c r="D10" s="5" t="s">
        <v>173</v>
      </c>
      <c r="E10" s="5" t="s">
        <v>160</v>
      </c>
      <c r="F10" s="5">
        <v>349</v>
      </c>
      <c r="G10" s="5">
        <v>68</v>
      </c>
      <c r="H10" s="5">
        <v>56</v>
      </c>
      <c r="I10" s="5">
        <v>127</v>
      </c>
      <c r="J10" s="5">
        <v>98</v>
      </c>
      <c r="K10" s="27">
        <v>69.8</v>
      </c>
      <c r="L10" s="27">
        <v>41.88</v>
      </c>
      <c r="M10" s="27">
        <v>85.75</v>
      </c>
      <c r="N10" s="27">
        <v>25.725</v>
      </c>
      <c r="O10" s="27">
        <v>84</v>
      </c>
      <c r="P10" s="27">
        <v>8.4</v>
      </c>
      <c r="Q10" s="27">
        <f t="shared" si="0"/>
        <v>85.3125</v>
      </c>
      <c r="R10" s="27">
        <f t="shared" si="1"/>
        <v>34.125</v>
      </c>
      <c r="S10" s="27">
        <f t="shared" si="2"/>
        <v>76.005</v>
      </c>
      <c r="T10" s="27" t="s">
        <v>28</v>
      </c>
      <c r="U10" s="29" t="s">
        <v>94</v>
      </c>
      <c r="V10" s="27"/>
    </row>
    <row r="11" s="15" customFormat="1" ht="44" customHeight="1" spans="1:22">
      <c r="A11" s="25" t="s">
        <v>50</v>
      </c>
      <c r="B11" s="5" t="s">
        <v>174</v>
      </c>
      <c r="C11" s="5" t="s">
        <v>24</v>
      </c>
      <c r="D11" s="5" t="s">
        <v>175</v>
      </c>
      <c r="E11" s="5" t="s">
        <v>160</v>
      </c>
      <c r="F11" s="5">
        <v>341</v>
      </c>
      <c r="G11" s="5">
        <v>69</v>
      </c>
      <c r="H11" s="5">
        <v>48</v>
      </c>
      <c r="I11" s="5">
        <v>111</v>
      </c>
      <c r="J11" s="5">
        <v>113</v>
      </c>
      <c r="K11" s="27">
        <v>68.2</v>
      </c>
      <c r="L11" s="27">
        <v>40.92</v>
      </c>
      <c r="M11" s="27">
        <v>85.75</v>
      </c>
      <c r="N11" s="27">
        <v>25.725</v>
      </c>
      <c r="O11" s="27">
        <v>84.6</v>
      </c>
      <c r="P11" s="27">
        <v>8.46</v>
      </c>
      <c r="Q11" s="27">
        <f t="shared" si="0"/>
        <v>85.4625</v>
      </c>
      <c r="R11" s="27">
        <f t="shared" si="1"/>
        <v>34.185</v>
      </c>
      <c r="S11" s="27">
        <f t="shared" si="2"/>
        <v>75.105</v>
      </c>
      <c r="T11" s="27" t="s">
        <v>28</v>
      </c>
      <c r="U11" s="29" t="s">
        <v>94</v>
      </c>
      <c r="V11" s="27"/>
    </row>
    <row r="12" s="15" customFormat="1" ht="44" customHeight="1" spans="1:22">
      <c r="A12" s="25" t="s">
        <v>57</v>
      </c>
      <c r="B12" s="5" t="s">
        <v>176</v>
      </c>
      <c r="C12" s="5" t="s">
        <v>52</v>
      </c>
      <c r="D12" s="5" t="s">
        <v>177</v>
      </c>
      <c r="E12" s="5" t="s">
        <v>160</v>
      </c>
      <c r="F12" s="5">
        <v>334</v>
      </c>
      <c r="G12" s="5">
        <v>64</v>
      </c>
      <c r="H12" s="5">
        <v>57</v>
      </c>
      <c r="I12" s="5">
        <v>118</v>
      </c>
      <c r="J12" s="5">
        <v>95</v>
      </c>
      <c r="K12" s="27">
        <v>66.8</v>
      </c>
      <c r="L12" s="27">
        <v>40.08</v>
      </c>
      <c r="M12" s="27">
        <v>87.125</v>
      </c>
      <c r="N12" s="27">
        <v>26.1375</v>
      </c>
      <c r="O12" s="27">
        <v>85.4</v>
      </c>
      <c r="P12" s="27">
        <v>8.54</v>
      </c>
      <c r="Q12" s="27">
        <f t="shared" si="0"/>
        <v>86.69375</v>
      </c>
      <c r="R12" s="27">
        <f t="shared" si="1"/>
        <v>34.6775</v>
      </c>
      <c r="S12" s="27">
        <f t="shared" si="2"/>
        <v>74.7575</v>
      </c>
      <c r="T12" s="27" t="s">
        <v>28</v>
      </c>
      <c r="U12" s="29" t="s">
        <v>94</v>
      </c>
      <c r="V12" s="27"/>
    </row>
    <row r="13" s="15" customFormat="1" ht="44" customHeight="1" spans="1:22">
      <c r="A13" s="25" t="s">
        <v>60</v>
      </c>
      <c r="B13" s="5" t="s">
        <v>178</v>
      </c>
      <c r="C13" s="5" t="s">
        <v>24</v>
      </c>
      <c r="D13" s="5" t="s">
        <v>179</v>
      </c>
      <c r="E13" s="5" t="s">
        <v>160</v>
      </c>
      <c r="F13" s="5">
        <v>331</v>
      </c>
      <c r="G13" s="5">
        <v>60</v>
      </c>
      <c r="H13" s="5">
        <v>57</v>
      </c>
      <c r="I13" s="5">
        <v>115</v>
      </c>
      <c r="J13" s="5">
        <v>99</v>
      </c>
      <c r="K13" s="27">
        <v>66.2</v>
      </c>
      <c r="L13" s="27">
        <v>39.72</v>
      </c>
      <c r="M13" s="27">
        <v>86.125</v>
      </c>
      <c r="N13" s="27">
        <v>25.8375</v>
      </c>
      <c r="O13" s="27">
        <v>85.4</v>
      </c>
      <c r="P13" s="27">
        <v>8.54</v>
      </c>
      <c r="Q13" s="27">
        <f t="shared" si="0"/>
        <v>85.94375</v>
      </c>
      <c r="R13" s="27">
        <f t="shared" si="1"/>
        <v>34.3775</v>
      </c>
      <c r="S13" s="27">
        <f t="shared" si="2"/>
        <v>74.0975</v>
      </c>
      <c r="T13" s="27" t="s">
        <v>28</v>
      </c>
      <c r="U13" s="29" t="s">
        <v>94</v>
      </c>
      <c r="V13" s="27"/>
    </row>
    <row r="14" s="15" customFormat="1" ht="44" customHeight="1" spans="1:22">
      <c r="A14" s="25" t="s">
        <v>62</v>
      </c>
      <c r="B14" s="5" t="s">
        <v>180</v>
      </c>
      <c r="C14" s="5" t="s">
        <v>24</v>
      </c>
      <c r="D14" s="5" t="s">
        <v>181</v>
      </c>
      <c r="E14" s="5" t="s">
        <v>160</v>
      </c>
      <c r="F14" s="5">
        <v>325</v>
      </c>
      <c r="G14" s="5">
        <v>61</v>
      </c>
      <c r="H14" s="5">
        <v>59</v>
      </c>
      <c r="I14" s="5">
        <v>107</v>
      </c>
      <c r="J14" s="5">
        <v>98</v>
      </c>
      <c r="K14" s="27">
        <v>65</v>
      </c>
      <c r="L14" s="27">
        <v>39</v>
      </c>
      <c r="M14" s="27">
        <v>84.5</v>
      </c>
      <c r="N14" s="27">
        <v>25.35</v>
      </c>
      <c r="O14" s="27">
        <v>86.4</v>
      </c>
      <c r="P14" s="27">
        <v>8.64</v>
      </c>
      <c r="Q14" s="27">
        <f t="shared" si="0"/>
        <v>84.975</v>
      </c>
      <c r="R14" s="27">
        <f t="shared" si="1"/>
        <v>33.99</v>
      </c>
      <c r="S14" s="27">
        <f t="shared" si="2"/>
        <v>72.99</v>
      </c>
      <c r="T14" s="27" t="s">
        <v>28</v>
      </c>
      <c r="U14" s="29" t="s">
        <v>94</v>
      </c>
      <c r="V14" s="27"/>
    </row>
    <row r="15" s="15" customFormat="1" ht="44" customHeight="1" spans="1:22">
      <c r="A15" s="25" t="s">
        <v>66</v>
      </c>
      <c r="B15" s="5" t="s">
        <v>182</v>
      </c>
      <c r="C15" s="5" t="s">
        <v>24</v>
      </c>
      <c r="D15" s="5" t="s">
        <v>183</v>
      </c>
      <c r="E15" s="5" t="s">
        <v>26</v>
      </c>
      <c r="F15" s="5">
        <v>327</v>
      </c>
      <c r="G15" s="5">
        <v>62</v>
      </c>
      <c r="H15" s="5">
        <v>50</v>
      </c>
      <c r="I15" s="5">
        <v>106</v>
      </c>
      <c r="J15" s="5">
        <v>109</v>
      </c>
      <c r="K15" s="27">
        <v>65.4</v>
      </c>
      <c r="L15" s="27">
        <v>39.24</v>
      </c>
      <c r="M15" s="27">
        <v>84.25</v>
      </c>
      <c r="N15" s="27">
        <v>25.275</v>
      </c>
      <c r="O15" s="27">
        <v>85.1666666666667</v>
      </c>
      <c r="P15" s="27">
        <v>8.51666666666667</v>
      </c>
      <c r="Q15" s="27">
        <f t="shared" si="0"/>
        <v>84.4791666666667</v>
      </c>
      <c r="R15" s="27">
        <f t="shared" si="1"/>
        <v>33.7916666666667</v>
      </c>
      <c r="S15" s="27">
        <f t="shared" si="2"/>
        <v>73.0316666666667</v>
      </c>
      <c r="T15" s="27" t="s">
        <v>28</v>
      </c>
      <c r="U15" s="29" t="s">
        <v>94</v>
      </c>
      <c r="V15" s="27"/>
    </row>
    <row r="16" s="15" customFormat="1" ht="44" customHeight="1" spans="1:22">
      <c r="A16" s="25" t="s">
        <v>69</v>
      </c>
      <c r="B16" s="5" t="s">
        <v>184</v>
      </c>
      <c r="C16" s="5" t="s">
        <v>24</v>
      </c>
      <c r="D16" s="5" t="s">
        <v>185</v>
      </c>
      <c r="E16" s="5" t="s">
        <v>65</v>
      </c>
      <c r="F16" s="5">
        <v>341</v>
      </c>
      <c r="G16" s="5">
        <v>63</v>
      </c>
      <c r="H16" s="5">
        <v>47</v>
      </c>
      <c r="I16" s="5">
        <v>117</v>
      </c>
      <c r="J16" s="5">
        <v>114</v>
      </c>
      <c r="K16" s="27">
        <v>68.2</v>
      </c>
      <c r="L16" s="27">
        <v>40.92</v>
      </c>
      <c r="M16" s="27">
        <v>84.5</v>
      </c>
      <c r="N16" s="27">
        <v>25.35</v>
      </c>
      <c r="O16" s="27">
        <v>80</v>
      </c>
      <c r="P16" s="27">
        <v>8</v>
      </c>
      <c r="Q16" s="27">
        <f t="shared" si="0"/>
        <v>83.375</v>
      </c>
      <c r="R16" s="27">
        <f t="shared" si="1"/>
        <v>33.35</v>
      </c>
      <c r="S16" s="27">
        <f t="shared" si="2"/>
        <v>74.27</v>
      </c>
      <c r="T16" s="27" t="s">
        <v>28</v>
      </c>
      <c r="U16" s="29" t="s">
        <v>94</v>
      </c>
      <c r="V16" s="27"/>
    </row>
  </sheetData>
  <sortState ref="A3:U12">
    <sortCondition ref="S3" descending="1"/>
  </sortState>
  <mergeCells count="1">
    <mergeCell ref="A1:U1"/>
  </mergeCells>
  <pageMargins left="0.75" right="0.75" top="1" bottom="1" header="0.511805555555556" footer="0.511805555555556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"/>
  <sheetViews>
    <sheetView workbookViewId="0">
      <selection activeCell="N25" sqref="N25"/>
    </sheetView>
  </sheetViews>
  <sheetFormatPr defaultColWidth="9.81666666666667" defaultRowHeight="13.5" outlineLevelRow="2"/>
  <cols>
    <col min="4" max="4" width="11.625" customWidth="1"/>
  </cols>
  <sheetData>
    <row r="1" ht="45" customHeight="1" spans="1:21">
      <c r="A1" s="1" t="s">
        <v>186</v>
      </c>
      <c r="B1" s="1"/>
      <c r="C1" s="1"/>
      <c r="D1" s="1"/>
      <c r="E1" s="1"/>
      <c r="F1" s="1"/>
      <c r="G1" s="1"/>
      <c r="H1" s="1"/>
      <c r="I1" s="1"/>
      <c r="J1" s="1"/>
      <c r="K1" s="1"/>
      <c r="L1" s="7"/>
      <c r="M1" s="7"/>
      <c r="N1" s="8"/>
      <c r="O1" s="7"/>
      <c r="P1" s="8"/>
      <c r="Q1" s="8"/>
      <c r="R1" s="7"/>
      <c r="S1" s="8"/>
      <c r="T1" s="8"/>
      <c r="U1" s="1"/>
    </row>
    <row r="2" ht="40" customHeight="1" spans="1:2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9" t="s">
        <v>12</v>
      </c>
      <c r="M2" s="9" t="s">
        <v>98</v>
      </c>
      <c r="N2" s="9" t="s">
        <v>14</v>
      </c>
      <c r="O2" s="9" t="s">
        <v>99</v>
      </c>
      <c r="P2" s="9" t="s">
        <v>16</v>
      </c>
      <c r="Q2" s="10" t="s">
        <v>17</v>
      </c>
      <c r="R2" s="9" t="s">
        <v>87</v>
      </c>
      <c r="S2" s="11" t="s">
        <v>100</v>
      </c>
      <c r="T2" s="12" t="s">
        <v>20</v>
      </c>
      <c r="U2" s="13" t="s">
        <v>21</v>
      </c>
    </row>
    <row r="3" ht="43" customHeight="1" spans="1:21">
      <c r="A3" s="2" t="s">
        <v>22</v>
      </c>
      <c r="B3" s="5" t="s">
        <v>187</v>
      </c>
      <c r="C3" s="3" t="s">
        <v>52</v>
      </c>
      <c r="D3" s="5" t="s">
        <v>107</v>
      </c>
      <c r="E3" s="3" t="s">
        <v>108</v>
      </c>
      <c r="F3" s="6">
        <v>398</v>
      </c>
      <c r="G3" s="5">
        <v>65</v>
      </c>
      <c r="H3" s="5">
        <v>69</v>
      </c>
      <c r="I3" s="5">
        <v>125</v>
      </c>
      <c r="J3" s="5">
        <v>139</v>
      </c>
      <c r="K3" s="4" t="s">
        <v>188</v>
      </c>
      <c r="L3" s="9">
        <v>47.76</v>
      </c>
      <c r="M3" s="9" t="s">
        <v>27</v>
      </c>
      <c r="N3" s="9"/>
      <c r="O3" s="9"/>
      <c r="P3" s="9"/>
      <c r="Q3" s="9">
        <v>90</v>
      </c>
      <c r="R3" s="9">
        <v>36</v>
      </c>
      <c r="S3" s="11">
        <v>83.76</v>
      </c>
      <c r="T3" s="12" t="s">
        <v>28</v>
      </c>
      <c r="U3" s="13" t="s">
        <v>189</v>
      </c>
    </row>
  </sheetData>
  <mergeCells count="2">
    <mergeCell ref="A1:U1"/>
    <mergeCell ref="M3:P3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综合成绩库-社会学</vt:lpstr>
      <vt:lpstr>综合成绩库-人类学</vt:lpstr>
      <vt:lpstr>综合成绩库-民俗学</vt:lpstr>
      <vt:lpstr>综合成绩库-社工专硕</vt:lpstr>
      <vt:lpstr>综合成绩库-社工非全日制</vt:lpstr>
      <vt:lpstr>社工学硕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Administrator</cp:lastModifiedBy>
  <dcterms:created xsi:type="dcterms:W3CDTF">2017-03-07T03:15:00Z</dcterms:created>
  <dcterms:modified xsi:type="dcterms:W3CDTF">2019-03-30T10:10:06Z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