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BAI2012SRVR\Audit Dept\EC\09-21 Rates\ERFs\IU 092021\"/>
    </mc:Choice>
  </mc:AlternateContent>
  <bookViews>
    <workbookView xWindow="0" yWindow="0" windowWidth="27870" windowHeight="13020"/>
  </bookViews>
  <sheets>
    <sheet name="Totals" sheetId="2" r:id="rId1"/>
    <sheet name="Members" sheetId="4" r:id="rId2"/>
    <sheet name="Calculations" sheetId="5" r:id="rId3"/>
    <sheet name="Synchronize Member Class Codes" sheetId="6" r:id="rId4"/>
    <sheet name="Explanation on Variances" sheetId="7" r:id="rId5"/>
    <sheet name="RatesAndLookups" sheetId="1" r:id="rId6"/>
  </sheets>
  <definedNames>
    <definedName name="All_Classes">Members!$C$5:$C$557</definedName>
    <definedName name="All_Hours">Members!$E$5:$E$557</definedName>
    <definedName name="EmployerMemberClass">Calculations!$N$4:$N$9</definedName>
    <definedName name="Let_Agreement">Totals!$A$16</definedName>
    <definedName name="Let_ReportClass">Totals!$C$15</definedName>
    <definedName name="Lookup_Agreement">RatesAndLookups!$B$23:$B$24</definedName>
    <definedName name="Lookup_Agreement_AID">RatesAndLookups!$A$23:$A$24</definedName>
    <definedName name="Lookup_JourneymanRates">Calculations!$B$4:$M$9</definedName>
    <definedName name="Lookup_Rate_AID">RatesAndLookups!$A$11:$A$22</definedName>
    <definedName name="Lookup_Rate_MemberClass">RatesAndLookups!$B$11:$B$22</definedName>
    <definedName name="Lookup_Rate_Rates">RatesAndLookups!$C$11:$M$22</definedName>
    <definedName name="Lookup_ReportClass">RatesAndLookups!$A$2:$A$5</definedName>
    <definedName name="_xlnm.Print_Area" localSheetId="1">Members!$A$5:$E$40</definedName>
    <definedName name="_xlnm.Print_Area" localSheetId="0">Totals!$A$1:$Q$29</definedName>
    <definedName name="_xlnm.Print_Titles" localSheetId="1">Members!$1:$4</definedName>
    <definedName name="Ref_AcctNum">Totals!$F$5</definedName>
    <definedName name="Ref_AffectedMonth">Totals!$A$5</definedName>
    <definedName name="Ref_CityAddress">Totals!$A$11</definedName>
    <definedName name="Ref_EmployerName">Totals!$A$9</definedName>
    <definedName name="Ref_GeneralContractor">Totals!$C$14</definedName>
    <definedName name="Ref_ProjectName">Totals!$C$13</definedName>
    <definedName name="Ref_StreetAddress">Totals!$A$10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4" l="1"/>
  <c r="L19" i="7" l="1"/>
  <c r="M19" i="7" s="1"/>
  <c r="E19" i="7"/>
  <c r="F19" i="7" s="1"/>
  <c r="L18" i="7"/>
  <c r="M18" i="7" s="1"/>
  <c r="E18" i="7"/>
  <c r="F18" i="7" s="1"/>
  <c r="L17" i="7"/>
  <c r="M17" i="7" s="1"/>
  <c r="E17" i="7"/>
  <c r="F17" i="7" s="1"/>
  <c r="L16" i="7"/>
  <c r="M16" i="7" s="1"/>
  <c r="E16" i="7"/>
  <c r="F16" i="7" s="1"/>
  <c r="L11" i="7"/>
  <c r="M11" i="7" s="1"/>
  <c r="E11" i="7"/>
  <c r="F11" i="7" s="1"/>
  <c r="L10" i="7"/>
  <c r="M10" i="7" s="1"/>
  <c r="E10" i="7"/>
  <c r="F10" i="7" s="1"/>
  <c r="L9" i="7"/>
  <c r="M9" i="7" s="1"/>
  <c r="E9" i="7"/>
  <c r="F9" i="7" s="1"/>
  <c r="E6" i="7"/>
  <c r="L5" i="7"/>
  <c r="M5" i="7" s="1"/>
  <c r="E5" i="7"/>
  <c r="F5" i="7" s="1"/>
  <c r="L4" i="7"/>
  <c r="L6" i="7" s="1"/>
  <c r="E4" i="7"/>
  <c r="F4" i="7" s="1"/>
  <c r="F6" i="7" s="1"/>
  <c r="F12" i="7" l="1"/>
  <c r="F20" i="7"/>
  <c r="M12" i="7"/>
  <c r="M20" i="7"/>
  <c r="L12" i="7"/>
  <c r="E20" i="7"/>
  <c r="M4" i="7"/>
  <c r="M6" i="7" s="1"/>
  <c r="L20" i="7"/>
  <c r="E12" i="7"/>
  <c r="A1" i="4" l="1"/>
  <c r="D26" i="2" l="1"/>
  <c r="A14" i="5" s="1"/>
  <c r="D25" i="2"/>
  <c r="A15" i="5" s="1"/>
  <c r="D24" i="2"/>
  <c r="A16" i="5" s="1"/>
  <c r="D23" i="2"/>
  <c r="A17" i="5" s="1"/>
  <c r="D22" i="2"/>
  <c r="A18" i="5" s="1"/>
  <c r="D21" i="2"/>
  <c r="A19" i="5" s="1"/>
  <c r="N14" i="5" a="1"/>
  <c r="N14" i="5" s="1"/>
  <c r="N15" i="5" a="1"/>
  <c r="N15" i="5" s="1"/>
  <c r="N16" i="5" a="1"/>
  <c r="N16" i="5" s="1"/>
  <c r="N17" i="5" a="1"/>
  <c r="N17" i="5" s="1"/>
  <c r="N18" i="5" a="1"/>
  <c r="N18" i="5" s="1"/>
  <c r="N19" i="5" a="1"/>
  <c r="N19" i="5" s="1"/>
  <c r="B19" i="5"/>
  <c r="B18" i="5"/>
  <c r="B17" i="5"/>
  <c r="B16" i="5"/>
  <c r="B15" i="5"/>
  <c r="B14" i="5"/>
  <c r="A4" i="5"/>
  <c r="A9" i="5" s="1"/>
  <c r="O9" i="5" s="1" a="1"/>
  <c r="O9" i="5" s="1"/>
  <c r="Q27" i="2"/>
  <c r="D28" i="2" l="1"/>
  <c r="I9" i="5"/>
  <c r="I19" i="5" s="1"/>
  <c r="C9" i="5"/>
  <c r="C19" i="5" s="1"/>
  <c r="H9" i="5"/>
  <c r="H19" i="5" s="1"/>
  <c r="J9" i="5"/>
  <c r="J19" i="5" s="1"/>
  <c r="M9" i="5"/>
  <c r="M19" i="5" s="1"/>
  <c r="G9" i="5"/>
  <c r="G19" i="5" s="1"/>
  <c r="L9" i="5"/>
  <c r="L19" i="5" s="1"/>
  <c r="F9" i="5"/>
  <c r="F19" i="5" s="1"/>
  <c r="K9" i="5"/>
  <c r="K19" i="5" s="1"/>
  <c r="E9" i="5"/>
  <c r="E19" i="5" s="1"/>
  <c r="D9" i="5"/>
  <c r="D19" i="5" s="1"/>
  <c r="A7" i="5"/>
  <c r="O7" i="5" s="1" a="1"/>
  <c r="O7" i="5" s="1"/>
  <c r="O4" i="5" a="1"/>
  <c r="O4" i="5" s="1"/>
  <c r="A5" i="5"/>
  <c r="O5" i="5" s="1" a="1"/>
  <c r="O5" i="5" s="1"/>
  <c r="A8" i="5"/>
  <c r="O8" i="5" s="1" a="1"/>
  <c r="O8" i="5" s="1"/>
  <c r="A6" i="5"/>
  <c r="O6" i="5" s="1" a="1"/>
  <c r="O6" i="5" s="1"/>
  <c r="P21" i="2" l="1"/>
  <c r="P20" i="2"/>
  <c r="L21" i="2"/>
  <c r="L20" i="2"/>
  <c r="J21" i="2"/>
  <c r="J20" i="2"/>
  <c r="E21" i="2"/>
  <c r="E20" i="2"/>
  <c r="N21" i="2"/>
  <c r="N20" i="2"/>
  <c r="K21" i="2"/>
  <c r="K20" i="2"/>
  <c r="G21" i="2"/>
  <c r="G20" i="2"/>
  <c r="H21" i="2"/>
  <c r="H20" i="2"/>
  <c r="O21" i="2"/>
  <c r="O20" i="2"/>
  <c r="K8" i="5"/>
  <c r="E8" i="5"/>
  <c r="J8" i="5"/>
  <c r="D8" i="5"/>
  <c r="F8" i="5"/>
  <c r="I8" i="5"/>
  <c r="C8" i="5"/>
  <c r="H8" i="5"/>
  <c r="M8" i="5"/>
  <c r="M18" i="5" s="1"/>
  <c r="G8" i="5"/>
  <c r="L8" i="5"/>
  <c r="L18" i="5" s="1"/>
  <c r="M7" i="5"/>
  <c r="M17" i="5" s="1"/>
  <c r="G7" i="5"/>
  <c r="L7" i="5"/>
  <c r="L17" i="5" s="1"/>
  <c r="F7" i="5"/>
  <c r="K7" i="5"/>
  <c r="E7" i="5"/>
  <c r="J7" i="5"/>
  <c r="D7" i="5"/>
  <c r="I7" i="5"/>
  <c r="C7" i="5"/>
  <c r="H7" i="5"/>
  <c r="M4" i="5"/>
  <c r="M14" i="5" s="1"/>
  <c r="G4" i="5"/>
  <c r="L4" i="5"/>
  <c r="L14" i="5" s="1"/>
  <c r="F4" i="5"/>
  <c r="H4" i="5"/>
  <c r="K4" i="5"/>
  <c r="E4" i="5"/>
  <c r="J4" i="5"/>
  <c r="D4" i="5"/>
  <c r="I4" i="5"/>
  <c r="C4" i="5"/>
  <c r="K5" i="5"/>
  <c r="E5" i="5"/>
  <c r="J5" i="5"/>
  <c r="D5" i="5"/>
  <c r="L5" i="5"/>
  <c r="L15" i="5" s="1"/>
  <c r="I5" i="5"/>
  <c r="C5" i="5"/>
  <c r="H5" i="5"/>
  <c r="M5" i="5"/>
  <c r="M15" i="5" s="1"/>
  <c r="G5" i="5"/>
  <c r="F5" i="5"/>
  <c r="I6" i="5"/>
  <c r="C6" i="5"/>
  <c r="H6" i="5"/>
  <c r="J6" i="5"/>
  <c r="M6" i="5"/>
  <c r="M16" i="5" s="1"/>
  <c r="G6" i="5"/>
  <c r="L6" i="5"/>
  <c r="L16" i="5" s="1"/>
  <c r="F6" i="5"/>
  <c r="K6" i="5"/>
  <c r="E6" i="5"/>
  <c r="D6" i="5"/>
  <c r="Q21" i="2" l="1"/>
  <c r="F16" i="5"/>
  <c r="J24" i="2" s="1"/>
  <c r="K14" i="5"/>
  <c r="P26" i="2" s="1"/>
  <c r="G18" i="5"/>
  <c r="K22" i="2" s="1"/>
  <c r="I16" i="5"/>
  <c r="N24" i="2" s="1"/>
  <c r="H14" i="5"/>
  <c r="L26" i="2" s="1"/>
  <c r="C17" i="5"/>
  <c r="E23" i="2" s="1"/>
  <c r="F17" i="5"/>
  <c r="J23" i="2" s="1"/>
  <c r="F15" i="5"/>
  <c r="J25" i="2" s="1"/>
  <c r="F14" i="5"/>
  <c r="J26" i="2" s="1"/>
  <c r="I17" i="5"/>
  <c r="N23" i="2" s="1"/>
  <c r="H18" i="5"/>
  <c r="L22" i="2" s="1"/>
  <c r="E18" i="5"/>
  <c r="H22" i="2" s="1"/>
  <c r="G15" i="5"/>
  <c r="K25" i="2" s="1"/>
  <c r="D15" i="5"/>
  <c r="G25" i="2" s="1"/>
  <c r="D17" i="5"/>
  <c r="G23" i="2" s="1"/>
  <c r="G17" i="5"/>
  <c r="K23" i="2" s="1"/>
  <c r="C18" i="5"/>
  <c r="E22" i="2" s="1"/>
  <c r="E16" i="5"/>
  <c r="H24" i="2" s="1"/>
  <c r="J16" i="5"/>
  <c r="O24" i="2" s="1"/>
  <c r="J15" i="5"/>
  <c r="O25" i="2" s="1"/>
  <c r="J14" i="5"/>
  <c r="O26" i="2" s="1"/>
  <c r="G14" i="5"/>
  <c r="K26" i="2" s="1"/>
  <c r="J17" i="5"/>
  <c r="O23" i="2" s="1"/>
  <c r="I18" i="5"/>
  <c r="N22" i="2" s="1"/>
  <c r="K16" i="5"/>
  <c r="P24" i="2" s="1"/>
  <c r="H16" i="5"/>
  <c r="L24" i="2" s="1"/>
  <c r="H15" i="5"/>
  <c r="L25" i="2" s="1"/>
  <c r="E15" i="5"/>
  <c r="H25" i="2" s="1"/>
  <c r="E14" i="5"/>
  <c r="H26" i="2" s="1"/>
  <c r="E17" i="5"/>
  <c r="H23" i="2" s="1"/>
  <c r="F18" i="5"/>
  <c r="J22" i="2" s="1"/>
  <c r="D18" i="5"/>
  <c r="G22" i="2" s="1"/>
  <c r="K15" i="5"/>
  <c r="P25" i="2" s="1"/>
  <c r="K17" i="5"/>
  <c r="P23" i="2" s="1"/>
  <c r="I15" i="5"/>
  <c r="N25" i="2" s="1"/>
  <c r="J18" i="5"/>
  <c r="O22" i="2" s="1"/>
  <c r="C16" i="5"/>
  <c r="E24" i="2" s="1"/>
  <c r="G16" i="5"/>
  <c r="K24" i="2" s="1"/>
  <c r="C15" i="5"/>
  <c r="E25" i="2" s="1"/>
  <c r="H17" i="5"/>
  <c r="L23" i="2" s="1"/>
  <c r="C14" i="5"/>
  <c r="E26" i="2" s="1"/>
  <c r="I14" i="5"/>
  <c r="N26" i="2" s="1"/>
  <c r="D16" i="5"/>
  <c r="G24" i="2" s="1"/>
  <c r="D14" i="5"/>
  <c r="G26" i="2" s="1"/>
  <c r="K18" i="5"/>
  <c r="P22" i="2" s="1"/>
  <c r="J28" i="2" l="1"/>
  <c r="H28" i="2"/>
  <c r="P28" i="2"/>
  <c r="O28" i="2"/>
  <c r="E28" i="2"/>
  <c r="Q22" i="2"/>
  <c r="Q25" i="2"/>
  <c r="K28" i="2"/>
  <c r="L28" i="2"/>
  <c r="Q24" i="2"/>
  <c r="N28" i="2"/>
  <c r="Q23" i="2"/>
  <c r="Q26" i="2"/>
  <c r="G28" i="2"/>
  <c r="P29" i="2" l="1"/>
  <c r="Q29" i="2"/>
  <c r="O29"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<sst xmlns="http://schemas.openxmlformats.org/spreadsheetml/2006/main" count="207" uniqueCount="97">
  <si>
    <t>Fund Rates</t>
  </si>
  <si>
    <t>AID</t>
  </si>
  <si>
    <t>MemberClass</t>
  </si>
  <si>
    <t>RM</t>
  </si>
  <si>
    <t>HW</t>
  </si>
  <si>
    <t>T</t>
  </si>
  <si>
    <t>V</t>
  </si>
  <si>
    <t>FS</t>
  </si>
  <si>
    <t>MKR</t>
  </si>
  <si>
    <t>401K</t>
  </si>
  <si>
    <t>VA</t>
  </si>
  <si>
    <t>UBCT</t>
  </si>
  <si>
    <t>UBCM</t>
  </si>
  <si>
    <t>CCLM</t>
  </si>
  <si>
    <t>EmployerMemberClass</t>
  </si>
  <si>
    <t>Code</t>
  </si>
  <si>
    <t>Fund</t>
  </si>
  <si>
    <t>40%(A4)</t>
  </si>
  <si>
    <t>Retiree H&amp;W</t>
  </si>
  <si>
    <t>45%(A5)</t>
  </si>
  <si>
    <t>Active H&amp;W</t>
  </si>
  <si>
    <t>50-60%(A6)</t>
  </si>
  <si>
    <t>Aprentice &amp; Training</t>
  </si>
  <si>
    <t>70-80%(A7)</t>
  </si>
  <si>
    <t>Vacation</t>
  </si>
  <si>
    <t>90-95%(A8)</t>
  </si>
  <si>
    <t>Financial Security</t>
  </si>
  <si>
    <t>Journeyman</t>
  </si>
  <si>
    <t>Market Recovery</t>
  </si>
  <si>
    <t>Vacation Admin.</t>
  </si>
  <si>
    <t>Due Totals</t>
  </si>
  <si>
    <t>Variance</t>
  </si>
  <si>
    <t>UBC Training</t>
  </si>
  <si>
    <t>Hours</t>
  </si>
  <si>
    <t>UBC Marketing</t>
  </si>
  <si>
    <t>Carp. Cntrc. Labor Mgt.</t>
  </si>
  <si>
    <t>Report Class</t>
  </si>
  <si>
    <t>Standard Report</t>
  </si>
  <si>
    <t>Apprentice Adjustments</t>
  </si>
  <si>
    <t>Supplemental Report</t>
  </si>
  <si>
    <t>Report A Correction</t>
  </si>
  <si>
    <t>Fringe Rates</t>
  </si>
  <si>
    <t>CARPENTER-MASTER AGREEMENT 09/2020 IU</t>
  </si>
  <si>
    <t>HAWAII CARPENTERS JOINT TRUST FUNDS</t>
  </si>
  <si>
    <t>EMPLOYERS MONTHLY REPORT TO TRUSTEES</t>
  </si>
  <si>
    <t>THIS REPORT COVERS HOURS FOR THIS MONTH OF</t>
  </si>
  <si>
    <t>ACCOUNT NUMBER</t>
  </si>
  <si>
    <t>FEDERAL I.D. NUMBER</t>
  </si>
  <si>
    <t>STATE LICENSE NUMBER</t>
  </si>
  <si>
    <t>EMPLOYER NAME AND ADDRESS</t>
  </si>
  <si>
    <t xml:space="preserve">Employer Name  </t>
  </si>
  <si>
    <t>Employer Address</t>
  </si>
  <si>
    <t>Project Name:</t>
  </si>
  <si>
    <t>Gen. Contractor:</t>
  </si>
  <si>
    <t xml:space="preserve"> IF THE ABOVE INFORMATION IS INCORRECT PLEASE INDICATE CHANGES</t>
  </si>
  <si>
    <t>COMPUTATION OF CONTRIBUTIONS</t>
  </si>
  <si>
    <t>RETIREE
MEDICAL</t>
  </si>
  <si>
    <t>ACTIVE HEALTH
&amp; WELFARE</t>
  </si>
  <si>
    <t>APPRENTICE
&amp; TRAINING</t>
  </si>
  <si>
    <t>VACATION &amp; HOLIDAY</t>
  </si>
  <si>
    <t>FINANCIAL
SECURITY</t>
  </si>
  <si>
    <t>MARKET RECOVERY</t>
  </si>
  <si>
    <t>401(k)</t>
  </si>
  <si>
    <t>VACATION
ADMIN.</t>
  </si>
  <si>
    <t>UBC
TRAINING</t>
  </si>
  <si>
    <t>TOTAL</t>
  </si>
  <si>
    <t>MEMBER
CLASS.</t>
  </si>
  <si>
    <t>APPR. CODE</t>
  </si>
  <si>
    <t>HOURS</t>
  </si>
  <si>
    <t>Journeyman
Carp.</t>
  </si>
  <si>
    <t>JC</t>
  </si>
  <si>
    <t>90% - 95%</t>
  </si>
  <si>
    <t>A8</t>
  </si>
  <si>
    <t>70% - 80%</t>
  </si>
  <si>
    <t>A7</t>
  </si>
  <si>
    <t>50% - 60%</t>
  </si>
  <si>
    <t>A6</t>
  </si>
  <si>
    <t>A5</t>
  </si>
  <si>
    <t>A4</t>
  </si>
  <si>
    <t>Adjustments</t>
  </si>
  <si>
    <t>TOTALS</t>
  </si>
  <si>
    <t>Notes:</t>
  </si>
  <si>
    <t>GRAND TOTAL:</t>
  </si>
  <si>
    <t>EMPLOYEE'S NAME
LAST NAME &amp; FIRST NAME</t>
  </si>
  <si>
    <t>Member
Class</t>
  </si>
  <si>
    <t>SOCIAL SECURITY
NUMBER</t>
  </si>
  <si>
    <t>TOTAL
HOURS</t>
  </si>
  <si>
    <t>2 rounding events
example</t>
  </si>
  <si>
    <t>Rate</t>
  </si>
  <si>
    <t>round at  level
(legacy method)</t>
  </si>
  <si>
    <t>round at member
(new method)</t>
  </si>
  <si>
    <t>member 1</t>
  </si>
  <si>
    <t>member 2</t>
  </si>
  <si>
    <t>3 rounding events
example</t>
  </si>
  <si>
    <t>4 rounding events
example</t>
  </si>
  <si>
    <t>September 2021</t>
  </si>
  <si>
    <t>CARPENTER-MASTER AGREEMENT 09/2021 IU</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</si>
</sst>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000\-00\-0000"/>
    <numFmt numFmtId="165" formatCode="0.000"/>
  </numFmts>
  <fonts count="32">
    <font>
      <sz val="11"/>
      <color theme="1"/>
      <name val="Calibri"/>
      <family val="2"/>
      <scheme val="minor"/>
    </font>
    <font>
      <u/>
      <sz val="10"/>
      <name val="Arial"/>
      <family val="2"/>
    </font>
    <font>
      <sz val="10"/>
      <name val="Arial"/>
      <family val="2"/>
    </font>
    <font>
      <b/>
      <sz val="24"/>
      <name val="Calisto MT"/>
      <family val="1"/>
    </font>
    <font>
      <sz val="13"/>
      <name val="Arial"/>
      <family val="2"/>
    </font>
    <font>
      <sz val="7"/>
      <name val="Arial"/>
      <family val="2"/>
    </font>
    <font>
      <b/>
      <sz val="11"/>
      <name val="Arial"/>
      <family val="2"/>
    </font>
    <font>
      <b/>
      <sz val="8"/>
      <name val="Arial"/>
      <family val="2"/>
    </font>
    <font>
      <sz val="12"/>
      <name val="Arial"/>
      <family val="2"/>
    </font>
    <font>
      <sz val="14"/>
      <name val="Arial"/>
      <family val="2"/>
    </font>
    <font>
      <sz val="9"/>
      <name val="Arial"/>
      <family val="2"/>
    </font>
    <font>
      <b/>
      <sz val="7"/>
      <name val="Arial"/>
      <family val="2"/>
    </font>
    <font>
      <b/>
      <sz val="10"/>
      <name val="Arial"/>
      <family val="2"/>
    </font>
    <font>
      <b/>
      <sz val="9"/>
      <name val="Arial"/>
      <family val="2"/>
    </font>
    <font>
      <b/>
      <sz val="6"/>
      <name val="Arial"/>
      <family val="2"/>
    </font>
    <font>
      <b/>
      <sz val="12"/>
      <name val="Arial"/>
      <family val="2"/>
    </font>
    <font>
      <sz val="8"/>
      <name val="Arial"/>
      <family val="2"/>
    </font>
    <font>
      <sz val="11"/>
      <name val="Arial"/>
      <family val="2"/>
    </font>
    <font>
      <sz val="11.5"/>
      <name val="Arial"/>
      <family val="2"/>
    </font>
    <font>
      <b/>
      <sz val="11.5"/>
      <name val="Arial"/>
      <family val="2"/>
    </font>
    <font>
      <b/>
      <sz val="13"/>
      <name val="Arial"/>
      <family val="2"/>
    </font>
    <font>
      <b/>
      <sz val="18"/>
      <name val="Arial"/>
      <family val="2"/>
    </font>
    <font>
      <b/>
      <sz val="14"/>
      <name val="Arial"/>
      <family val="2"/>
    </font>
    <font>
      <b/>
      <u/>
      <sz val="11"/>
      <name val="Calibri"/>
      <family val="2"/>
      <scheme val="minor"/>
    </font>
    <font>
      <sz val="11"/>
      <name val="Calibri"/>
      <family val="2"/>
      <scheme val="minor"/>
    </font>
    <font>
      <sz val="10"/>
      <color indexed="8"/>
      <name val="Arial"/>
      <family val="2"/>
    </font>
    <font>
      <sz val="11"/>
      <color indexed="8"/>
      <name val="Calibri"/>
      <family val="2"/>
      <scheme val="minor"/>
    </font>
    <font>
      <b/>
      <u/>
      <sz val="12"/>
      <name val="Arial"/>
      <family val="2"/>
    </font>
    <font>
      <sz val="11"/>
      <color indexed="8"/>
      <name val="Arial"/>
      <family val="2"/>
    </font>
    <font>
      <sz val="11"/>
      <color theme="1"/>
      <name val="Calibri"/>
      <family val="2"/>
      <scheme val="minor"/>
    </font>
    <font>
      <sz val="10"/>
      <color theme="1"/>
      <name val="Arial"/>
      <family val="2"/>
    </font>
    <font>
      <u/>
      <sz val="11"/>
      <color theme="1"/>
      <name val="Calibri"/>
      <family val="2"/>
      <scheme val="minor"/>
    </font>
  </fonts>
  <fills count="10">
    <fill>
      <patternFill patternType="none"/>
    </fill>
    <fill>
      <patternFill patternType="gray125"/>
    </fill>
    <fill>
      <patternFill patternType="solid">
        <fgColor rgb="FFFFFFBD"/>
        <bgColor indexed="64"/>
      </patternFill>
    </fill>
    <fill>
      <patternFill patternType="solid">
        <fgColor theme="8" tint="0.59999389629810485"/>
        <bgColor indexed="0"/>
      </patternFill>
    </fill>
    <fill>
      <patternFill patternType="solid">
        <fgColor theme="8" tint="0.59999389629810485"/>
        <bgColor indexed="64"/>
      </patternFill>
    </fill>
    <fill>
      <patternFill patternType="solid">
        <fgColor indexed="22"/>
        <bgColor indexed="0"/>
      </patternFill>
    </fill>
    <fill>
      <patternFill patternType="solid">
        <fgColor theme="6" tint="0.39997558519241921"/>
        <bgColor indexed="0"/>
      </patternFill>
    </fill>
    <fill>
      <patternFill patternType="solid">
        <fgColor theme="2" tint="-9.9978637043366805E-2"/>
        <bgColor indexed="64"/>
      </patternFill>
    </fill>
    <fill>
      <patternFill patternType="solid">
        <fgColor theme="5" tint="0.59999389629810485"/>
        <bgColor indexed="0"/>
      </patternFill>
    </fill>
    <fill>
      <patternFill patternType="solid">
        <fgColor theme="4" tint="0.39997558519241921"/>
        <bgColor indexed="0"/>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style="medium">
        <color indexed="64"/>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s>
  <cellStyleXfs count="6">
    <xf numFmtId="0" fontId="0" fillId="0" borderId="0"/>
    <xf numFmtId="0" fontId="2" fillId="0" borderId="0"/>
    <xf numFmtId="0" fontId="25" fillId="0" borderId="0"/>
    <xf numFmtId="0" fontId="25" fillId="0" borderId="0"/>
    <xf numFmtId="0" fontId="25" fillId="0" borderId="0"/>
    <xf numFmtId="43" fontId="29" fillId="0" borderId="0" applyFont="0" applyFill="0" applyBorder="0" applyAlignment="0" applyProtection="0"/>
  </cellStyleXfs>
  <cellXfs count="191">
    <xf numFmtId="0" fontId="0" fillId="0" borderId="0" xfId="0"/>
    <xf numFmtId="0" fontId="1" fillId="0" borderId="0" xfId="0" applyFont="1"/>
    <xf numFmtId="0" fontId="2" fillId="0" borderId="0" xfId="0" applyFont="1"/>
    <xf numFmtId="0" fontId="2" fillId="0" borderId="0" xfId="0" applyFont="1" applyProtection="1">
      <protection locked="0"/>
    </xf>
    <xf numFmtId="0" fontId="2" fillId="0" borderId="0" xfId="1"/>
    <xf numFmtId="0" fontId="5" fillId="0" borderId="1" xfId="1" applyFont="1" applyBorder="1" applyAlignment="1">
      <alignment vertical="center" wrapText="1"/>
    </xf>
    <xf numFmtId="0" fontId="5" fillId="0" borderId="2" xfId="1" applyFont="1" applyBorder="1" applyAlignment="1">
      <alignment vertical="center" wrapText="1"/>
    </xf>
    <xf numFmtId="0" fontId="5" fillId="0" borderId="1" xfId="1" applyFont="1" applyBorder="1" applyAlignment="1">
      <alignment vertical="top"/>
    </xf>
    <xf numFmtId="0" fontId="5" fillId="0" borderId="2" xfId="1" applyFont="1" applyBorder="1" applyAlignment="1">
      <alignment vertical="top"/>
    </xf>
    <xf numFmtId="0" fontId="5" fillId="0" borderId="3" xfId="1" applyFont="1" applyBorder="1" applyAlignment="1">
      <alignment vertical="top"/>
    </xf>
    <xf numFmtId="0" fontId="5" fillId="0" borderId="7" xfId="1" applyFont="1" applyBorder="1" applyAlignment="1">
      <alignment vertical="center" wrapText="1"/>
    </xf>
    <xf numFmtId="0" fontId="5" fillId="0" borderId="0" xfId="1" applyFont="1" applyAlignment="1">
      <alignment vertical="center" wrapText="1"/>
    </xf>
    <xf numFmtId="0" fontId="5" fillId="0" borderId="7" xfId="1" applyFont="1" applyBorder="1" applyAlignment="1">
      <alignment vertical="top"/>
    </xf>
    <xf numFmtId="0" fontId="5" fillId="0" borderId="0" xfId="1" applyFont="1" applyAlignment="1">
      <alignment vertical="top"/>
    </xf>
    <xf numFmtId="0" fontId="5" fillId="0" borderId="8" xfId="1" applyFont="1" applyBorder="1" applyAlignment="1">
      <alignment vertical="top"/>
    </xf>
    <xf numFmtId="0" fontId="7" fillId="0" borderId="7" xfId="1" applyFont="1" applyBorder="1"/>
    <xf numFmtId="0" fontId="5" fillId="0" borderId="7" xfId="1" applyFont="1" applyBorder="1"/>
    <xf numFmtId="0" fontId="2" fillId="0" borderId="7" xfId="1" applyBorder="1"/>
    <xf numFmtId="0" fontId="5" fillId="0" borderId="0" xfId="1" applyFont="1"/>
    <xf numFmtId="0" fontId="5" fillId="0" borderId="7" xfId="1" applyFont="1" applyBorder="1" applyAlignment="1">
      <alignment horizontal="left" wrapText="1"/>
    </xf>
    <xf numFmtId="0" fontId="5" fillId="0" borderId="0" xfId="1" applyFont="1" applyAlignment="1">
      <alignment horizontal="left" wrapText="1"/>
    </xf>
    <xf numFmtId="14" fontId="2" fillId="0" borderId="0" xfId="1" applyNumberFormat="1"/>
    <xf numFmtId="0" fontId="11" fillId="0" borderId="4" xfId="1" applyFont="1" applyBorder="1"/>
    <xf numFmtId="0" fontId="11" fillId="0" borderId="5" xfId="1" applyFont="1" applyBorder="1"/>
    <xf numFmtId="0" fontId="2" fillId="0" borderId="5" xfId="1" applyBorder="1"/>
    <xf numFmtId="0" fontId="11" fillId="0" borderId="11" xfId="1" applyFont="1" applyBorder="1" applyAlignment="1">
      <alignment horizontal="left" vertical="top"/>
    </xf>
    <xf numFmtId="0" fontId="11" fillId="0" borderId="9" xfId="1" applyFont="1" applyBorder="1" applyAlignment="1">
      <alignment horizontal="left" vertical="top"/>
    </xf>
    <xf numFmtId="0" fontId="5" fillId="0" borderId="4" xfId="1" applyFont="1" applyBorder="1" applyAlignment="1">
      <alignment vertical="top"/>
    </xf>
    <xf numFmtId="0" fontId="5" fillId="0" borderId="5" xfId="1" applyFont="1" applyBorder="1" applyAlignment="1">
      <alignment vertical="top"/>
    </xf>
    <xf numFmtId="0" fontId="5" fillId="0" borderId="6" xfId="1" applyFont="1" applyBorder="1" applyAlignment="1">
      <alignment vertical="top"/>
    </xf>
    <xf numFmtId="0" fontId="7" fillId="0" borderId="12" xfId="1" applyFont="1" applyBorder="1" applyAlignment="1">
      <alignment horizontal="center" vertical="center" wrapText="1"/>
    </xf>
    <xf numFmtId="0" fontId="7" fillId="0" borderId="12" xfId="1" applyFont="1" applyBorder="1" applyAlignment="1">
      <alignment horizontal="center" vertical="center"/>
    </xf>
    <xf numFmtId="0" fontId="7" fillId="0" borderId="13" xfId="1" applyFont="1" applyBorder="1" applyAlignment="1">
      <alignment horizontal="center" vertical="center" wrapText="1"/>
    </xf>
    <xf numFmtId="0" fontId="13" fillId="0" borderId="12" xfId="1" applyFont="1" applyBorder="1" applyAlignment="1">
      <alignment horizontal="center" vertical="center" wrapText="1"/>
    </xf>
    <xf numFmtId="0" fontId="13" fillId="0" borderId="0" xfId="1" applyFont="1" applyAlignment="1">
      <alignment horizontal="center" vertical="center" wrapText="1"/>
    </xf>
    <xf numFmtId="0" fontId="10" fillId="0" borderId="0" xfId="1" applyFont="1"/>
    <xf numFmtId="0" fontId="14" fillId="0" borderId="12" xfId="1" applyFont="1" applyBorder="1" applyAlignment="1">
      <alignment horizontal="center" wrapText="1"/>
    </xf>
    <xf numFmtId="0" fontId="12" fillId="0" borderId="12" xfId="1" applyFont="1" applyBorder="1" applyAlignment="1">
      <alignment horizontal="center" wrapText="1"/>
    </xf>
    <xf numFmtId="8" fontId="15" fillId="0" borderId="12" xfId="1" quotePrefix="1" applyNumberFormat="1" applyFont="1" applyBorder="1" applyAlignment="1">
      <alignment horizontal="center" vertical="center" wrapText="1"/>
    </xf>
    <xf numFmtId="0" fontId="2" fillId="0" borderId="14" xfId="1" applyBorder="1" applyAlignment="1">
      <alignment horizontal="center" vertical="center" wrapText="1"/>
    </xf>
    <xf numFmtId="0" fontId="12" fillId="0" borderId="0" xfId="1" applyFont="1" applyAlignment="1">
      <alignment horizontal="center" vertical="center" wrapText="1"/>
    </xf>
    <xf numFmtId="0" fontId="16" fillId="0" borderId="12" xfId="1" applyFont="1" applyBorder="1" applyAlignment="1">
      <alignment horizontal="center" wrapText="1"/>
    </xf>
    <xf numFmtId="8" fontId="18" fillId="0" borderId="0" xfId="1" applyNumberFormat="1" applyFont="1" applyAlignment="1">
      <alignment horizontal="right"/>
    </xf>
    <xf numFmtId="9" fontId="16" fillId="0" borderId="12" xfId="1" applyNumberFormat="1" applyFont="1" applyBorder="1" applyAlignment="1">
      <alignment horizontal="center" wrapText="1"/>
    </xf>
    <xf numFmtId="40" fontId="6" fillId="0" borderId="12" xfId="1" applyNumberFormat="1" applyFont="1" applyBorder="1" applyAlignment="1">
      <alignment horizontal="center"/>
    </xf>
    <xf numFmtId="8" fontId="6" fillId="0" borderId="17" xfId="1" applyNumberFormat="1" applyFont="1" applyBorder="1" applyAlignment="1">
      <alignment horizontal="right"/>
    </xf>
    <xf numFmtId="0" fontId="12" fillId="0" borderId="4" xfId="1" applyFont="1" applyBorder="1" applyAlignment="1">
      <alignment horizontal="right" vertical="center"/>
    </xf>
    <xf numFmtId="8" fontId="22" fillId="0" borderId="0" xfId="1" applyNumberFormat="1" applyFont="1" applyAlignment="1">
      <alignment horizontal="center" vertical="center"/>
    </xf>
    <xf numFmtId="0" fontId="24" fillId="0" borderId="0" xfId="1" applyFont="1" applyProtection="1">
      <protection locked="0"/>
    </xf>
    <xf numFmtId="1" fontId="10" fillId="0" borderId="0" xfId="1" applyNumberFormat="1" applyFont="1" applyProtection="1">
      <protection locked="0"/>
    </xf>
    <xf numFmtId="0" fontId="10" fillId="0" borderId="0" xfId="1" applyFont="1" applyProtection="1">
      <protection locked="0"/>
    </xf>
    <xf numFmtId="0" fontId="2" fillId="0" borderId="0" xfId="1" applyProtection="1">
      <protection locked="0"/>
    </xf>
    <xf numFmtId="1" fontId="2" fillId="0" borderId="0" xfId="1" applyNumberFormat="1" applyAlignment="1" applyProtection="1">
      <alignment horizontal="right"/>
      <protection locked="0"/>
    </xf>
    <xf numFmtId="0" fontId="17" fillId="0" borderId="12" xfId="1" applyFont="1" applyBorder="1" applyAlignment="1">
      <alignment vertical="center"/>
    </xf>
    <xf numFmtId="0" fontId="17" fillId="0" borderId="12" xfId="1" applyFont="1" applyBorder="1" applyAlignment="1" applyProtection="1">
      <alignment vertical="center"/>
      <protection locked="0"/>
    </xf>
    <xf numFmtId="0" fontId="2" fillId="0" borderId="12" xfId="1" applyBorder="1" applyProtection="1">
      <protection locked="0"/>
    </xf>
    <xf numFmtId="164" fontId="17" fillId="0" borderId="12" xfId="1" applyNumberFormat="1" applyFont="1" applyBorder="1" applyAlignment="1" applyProtection="1">
      <alignment horizontal="center" vertical="center"/>
      <protection locked="0"/>
    </xf>
    <xf numFmtId="0" fontId="2" fillId="0" borderId="0" xfId="1" quotePrefix="1" applyProtection="1">
      <protection locked="0"/>
    </xf>
    <xf numFmtId="164" fontId="28" fillId="0" borderId="12" xfId="4" applyNumberFormat="1" applyFont="1" applyBorder="1" applyAlignment="1" applyProtection="1">
      <alignment horizontal="center" vertical="center" wrapText="1"/>
      <protection locked="0"/>
    </xf>
    <xf numFmtId="0" fontId="28" fillId="0" borderId="12" xfId="4" applyFont="1" applyBorder="1" applyAlignment="1" applyProtection="1">
      <alignment horizontal="right" vertical="center"/>
      <protection locked="0"/>
    </xf>
    <xf numFmtId="0" fontId="28" fillId="0" borderId="12" xfId="4" applyFont="1" applyBorder="1" applyAlignment="1" applyProtection="1">
      <alignment horizontal="left" vertical="center" wrapText="1"/>
      <protection locked="0"/>
    </xf>
    <xf numFmtId="0" fontId="17" fillId="0" borderId="12" xfId="1" applyFont="1" applyBorder="1" applyProtection="1">
      <protection locked="0"/>
    </xf>
    <xf numFmtId="164" fontId="17" fillId="0" borderId="12" xfId="1" applyNumberFormat="1" applyFont="1" applyBorder="1" applyAlignment="1" applyProtection="1">
      <alignment horizontal="center"/>
      <protection locked="0"/>
    </xf>
    <xf numFmtId="0" fontId="17" fillId="0" borderId="12" xfId="1" applyFont="1" applyBorder="1" applyAlignment="1" applyProtection="1">
      <alignment horizontal="right"/>
      <protection locked="0"/>
    </xf>
    <xf numFmtId="164" fontId="2" fillId="0" borderId="0" xfId="1" applyNumberFormat="1" applyAlignment="1" applyProtection="1">
      <alignment horizontal="center"/>
      <protection locked="0"/>
    </xf>
    <xf numFmtId="40" fontId="2" fillId="0" borderId="0" xfId="1" applyNumberFormat="1" applyProtection="1">
      <protection locked="0"/>
    </xf>
    <xf numFmtId="2" fontId="2" fillId="0" borderId="0" xfId="0" applyNumberFormat="1" applyFont="1"/>
    <xf numFmtId="43" fontId="17" fillId="0" borderId="12" xfId="5" applyFont="1" applyBorder="1" applyAlignment="1">
      <alignment horizontal="right"/>
    </xf>
    <xf numFmtId="43" fontId="17" fillId="0" borderId="15" xfId="5" applyFont="1" applyBorder="1" applyAlignment="1">
      <alignment horizontal="right"/>
    </xf>
    <xf numFmtId="0" fontId="30" fillId="0" borderId="0" xfId="0" applyFont="1"/>
    <xf numFmtId="43" fontId="17" fillId="0" borderId="11" xfId="5" applyFont="1" applyBorder="1" applyAlignment="1">
      <alignment horizontal="right"/>
    </xf>
    <xf numFmtId="43" fontId="17" fillId="0" borderId="25" xfId="5" applyFont="1" applyBorder="1" applyAlignment="1">
      <alignment horizontal="right"/>
    </xf>
    <xf numFmtId="43" fontId="6" fillId="0" borderId="12" xfId="5" applyFont="1" applyBorder="1" applyAlignment="1">
      <alignment horizontal="center"/>
    </xf>
    <xf numFmtId="43" fontId="6" fillId="0" borderId="16" xfId="5" applyFont="1" applyBorder="1" applyAlignment="1">
      <alignment horizontal="center"/>
    </xf>
    <xf numFmtId="43" fontId="17" fillId="2" borderId="13" xfId="5" applyFont="1" applyFill="1" applyBorder="1" applyAlignment="1" applyProtection="1">
      <alignment horizontal="right"/>
      <protection locked="0"/>
    </xf>
    <xf numFmtId="43" fontId="17" fillId="0" borderId="13" xfId="5" applyFont="1" applyFill="1" applyBorder="1" applyAlignment="1">
      <alignment horizontal="right"/>
    </xf>
    <xf numFmtId="0" fontId="2" fillId="0" borderId="6" xfId="1" applyBorder="1" applyAlignment="1">
      <alignment horizontal="right"/>
    </xf>
    <xf numFmtId="0" fontId="5" fillId="0" borderId="10" xfId="1" applyFont="1" applyBorder="1" applyAlignment="1">
      <alignment horizontal="right"/>
    </xf>
    <xf numFmtId="0" fontId="2" fillId="0" borderId="0" xfId="1" applyAlignment="1" applyProtection="1">
      <alignment wrapText="1"/>
      <protection locked="0"/>
    </xf>
    <xf numFmtId="0" fontId="31" fillId="0" borderId="0" xfId="1" applyFont="1" applyAlignment="1" applyProtection="1">
      <alignment vertical="center" wrapText="1"/>
      <protection locked="0"/>
    </xf>
    <xf numFmtId="165" fontId="2" fillId="0" borderId="0" xfId="1" applyNumberFormat="1" applyProtection="1">
      <protection locked="0"/>
    </xf>
    <xf numFmtId="0" fontId="2" fillId="0" borderId="5" xfId="1" applyBorder="1" applyProtection="1">
      <protection locked="0"/>
    </xf>
    <xf numFmtId="165" fontId="2" fillId="0" borderId="5" xfId="1" applyNumberFormat="1" applyBorder="1" applyProtection="1">
      <protection locked="0"/>
    </xf>
    <xf numFmtId="0" fontId="2" fillId="0" borderId="27" xfId="1" applyBorder="1" applyProtection="1">
      <protection locked="0"/>
    </xf>
    <xf numFmtId="40" fontId="17" fillId="0" borderId="12" xfId="1" applyNumberFormat="1" applyFont="1" applyFill="1" applyBorder="1" applyAlignment="1" applyProtection="1">
      <alignment horizontal="center"/>
    </xf>
    <xf numFmtId="0" fontId="23" fillId="0" borderId="0" xfId="1" applyFont="1" applyAlignment="1" applyProtection="1">
      <alignment horizontal="left" vertical="center"/>
    </xf>
    <xf numFmtId="0" fontId="24" fillId="0" borderId="0" xfId="1" applyFont="1" applyProtection="1"/>
    <xf numFmtId="0" fontId="26" fillId="3" borderId="12" xfId="2" applyFont="1" applyFill="1" applyBorder="1" applyAlignment="1" applyProtection="1">
      <alignment horizontal="center" vertical="center"/>
    </xf>
    <xf numFmtId="0" fontId="24" fillId="4" borderId="12" xfId="1" applyFont="1" applyFill="1" applyBorder="1" applyAlignment="1" applyProtection="1">
      <alignment vertical="center"/>
    </xf>
    <xf numFmtId="0" fontId="26" fillId="9" borderId="12" xfId="2" applyFont="1" applyFill="1" applyBorder="1" applyAlignment="1" applyProtection="1">
      <alignment horizontal="center" vertical="center"/>
    </xf>
    <xf numFmtId="0" fontId="26" fillId="5" borderId="21" xfId="3" applyFont="1" applyFill="1" applyBorder="1" applyAlignment="1" applyProtection="1">
      <alignment horizontal="center"/>
    </xf>
    <xf numFmtId="0" fontId="26" fillId="0" borderId="22" xfId="2" applyFont="1" applyBorder="1" applyAlignment="1" applyProtection="1">
      <alignment horizontal="left" wrapText="1"/>
    </xf>
    <xf numFmtId="44" fontId="26" fillId="0" borderId="0" xfId="2" applyNumberFormat="1" applyFont="1" applyAlignment="1" applyProtection="1">
      <alignment horizontal="right" wrapText="1"/>
    </xf>
    <xf numFmtId="0" fontId="26" fillId="0" borderId="23" xfId="3" applyFont="1" applyBorder="1" applyAlignment="1" applyProtection="1">
      <alignment horizontal="left" wrapText="1"/>
    </xf>
    <xf numFmtId="0" fontId="26" fillId="0" borderId="23" xfId="3" applyFont="1" applyBorder="1" applyAlignment="1" applyProtection="1">
      <alignment horizontal="left"/>
    </xf>
    <xf numFmtId="0" fontId="26" fillId="0" borderId="23" xfId="2" applyFont="1" applyBorder="1" applyAlignment="1" applyProtection="1">
      <alignment horizontal="left" wrapText="1"/>
    </xf>
    <xf numFmtId="0" fontId="24" fillId="0" borderId="0" xfId="1" applyFont="1" applyAlignment="1" applyProtection="1">
      <alignment horizontal="left"/>
    </xf>
    <xf numFmtId="0" fontId="26" fillId="6" borderId="12" xfId="2" applyFont="1" applyFill="1" applyBorder="1" applyAlignment="1" applyProtection="1">
      <alignment horizontal="center" vertical="center"/>
    </xf>
    <xf numFmtId="0" fontId="26" fillId="6" borderId="12" xfId="2" applyFont="1" applyFill="1" applyBorder="1" applyAlignment="1" applyProtection="1">
      <alignment horizontal="left" vertical="center"/>
    </xf>
    <xf numFmtId="0" fontId="26" fillId="8" borderId="21" xfId="2" applyFont="1" applyFill="1" applyBorder="1" applyAlignment="1" applyProtection="1">
      <alignment horizontal="center" vertical="center"/>
    </xf>
    <xf numFmtId="40" fontId="24" fillId="0" borderId="0" xfId="1" applyNumberFormat="1" applyFont="1" applyProtection="1"/>
    <xf numFmtId="44" fontId="24" fillId="0" borderId="0" xfId="1" applyNumberFormat="1" applyFont="1" applyProtection="1"/>
    <xf numFmtId="0" fontId="2" fillId="0" borderId="0" xfId="1" applyProtection="1"/>
    <xf numFmtId="0" fontId="10" fillId="0" borderId="0" xfId="1" applyFont="1" applyProtection="1"/>
    <xf numFmtId="0" fontId="10" fillId="0" borderId="0" xfId="1" applyFont="1" applyAlignment="1" applyProtection="1">
      <alignment horizontal="center"/>
    </xf>
    <xf numFmtId="0" fontId="27" fillId="0" borderId="0" xfId="1" applyFont="1" applyProtection="1"/>
    <xf numFmtId="164" fontId="2" fillId="0" borderId="0" xfId="1" applyNumberFormat="1" applyAlignment="1" applyProtection="1">
      <alignment horizontal="center"/>
    </xf>
    <xf numFmtId="0" fontId="8" fillId="0" borderId="0" xfId="1" applyFont="1" applyProtection="1"/>
    <xf numFmtId="0" fontId="8" fillId="0" borderId="0" xfId="1" applyFont="1" applyAlignment="1" applyProtection="1">
      <alignment horizontal="center"/>
    </xf>
    <xf numFmtId="0" fontId="12" fillId="7" borderId="11" xfId="1" applyFont="1" applyFill="1" applyBorder="1" applyAlignment="1" applyProtection="1">
      <alignment horizontal="centerContinuous" wrapText="1"/>
    </xf>
    <xf numFmtId="0" fontId="12" fillId="7" borderId="1" xfId="1" applyFont="1" applyFill="1" applyBorder="1" applyAlignment="1" applyProtection="1">
      <alignment horizontal="centerContinuous" vertical="center" wrapText="1"/>
    </xf>
    <xf numFmtId="0" fontId="12" fillId="7" borderId="16" xfId="1" applyFont="1" applyFill="1" applyBorder="1" applyAlignment="1" applyProtection="1">
      <alignment horizontal="center" vertical="center" wrapText="1"/>
    </xf>
    <xf numFmtId="164" fontId="12" fillId="7" borderId="16" xfId="1" applyNumberFormat="1" applyFont="1" applyFill="1" applyBorder="1" applyAlignment="1" applyProtection="1">
      <alignment horizontal="center" vertical="center" wrapText="1"/>
    </xf>
    <xf numFmtId="40" fontId="12" fillId="7" borderId="12" xfId="1" applyNumberFormat="1" applyFont="1" applyFill="1" applyBorder="1" applyAlignment="1" applyProtection="1">
      <alignment horizontal="center" vertical="center" wrapText="1"/>
    </xf>
    <xf numFmtId="0" fontId="2" fillId="0" borderId="9" xfId="1" applyBorder="1" applyAlignment="1" applyProtection="1">
      <alignment horizontal="left" vertical="center" wrapText="1" indent="1"/>
      <protection locked="0"/>
    </xf>
    <xf numFmtId="0" fontId="2" fillId="0" borderId="10" xfId="1" applyBorder="1" applyAlignment="1" applyProtection="1">
      <alignment horizontal="left" vertical="center" wrapText="1" indent="1"/>
      <protection locked="0"/>
    </xf>
    <xf numFmtId="0" fontId="21" fillId="0" borderId="1" xfId="1" applyFont="1" applyBorder="1" applyAlignment="1">
      <alignment horizontal="right" vertical="center"/>
    </xf>
    <xf numFmtId="0" fontId="21" fillId="0" borderId="2" xfId="1" applyFont="1" applyBorder="1" applyAlignment="1">
      <alignment horizontal="right" vertical="center"/>
    </xf>
    <xf numFmtId="0" fontId="21" fillId="0" borderId="24" xfId="1" applyFont="1" applyBorder="1" applyAlignment="1">
      <alignment horizontal="right" vertical="center"/>
    </xf>
    <xf numFmtId="8" fontId="21" fillId="0" borderId="18" xfId="1" applyNumberFormat="1" applyFont="1" applyBorder="1" applyAlignment="1">
      <alignment horizontal="center" vertical="center"/>
    </xf>
    <xf numFmtId="8" fontId="21" fillId="0" borderId="19" xfId="1" applyNumberFormat="1" applyFont="1" applyBorder="1" applyAlignment="1">
      <alignment horizontal="center" vertical="center"/>
    </xf>
    <xf numFmtId="8" fontId="21" fillId="0" borderId="20" xfId="1" applyNumberFormat="1" applyFont="1" applyBorder="1" applyAlignment="1">
      <alignment horizontal="center" vertical="center"/>
    </xf>
    <xf numFmtId="0" fontId="19" fillId="0" borderId="11" xfId="1" applyFont="1" applyBorder="1" applyAlignment="1">
      <alignment horizontal="center" vertical="center"/>
    </xf>
    <xf numFmtId="0" fontId="19" fillId="0" borderId="9" xfId="1" applyFont="1" applyBorder="1" applyAlignment="1">
      <alignment horizontal="center" vertical="center"/>
    </xf>
    <xf numFmtId="0" fontId="19" fillId="0" borderId="10" xfId="1" applyFont="1" applyBorder="1" applyAlignment="1">
      <alignment horizontal="center" vertical="center"/>
    </xf>
    <xf numFmtId="43" fontId="17" fillId="2" borderId="4" xfId="5" applyFont="1" applyFill="1" applyBorder="1" applyProtection="1">
      <protection locked="0"/>
    </xf>
    <xf numFmtId="43" fontId="17" fillId="2" borderId="6" xfId="5" applyFont="1" applyFill="1" applyBorder="1" applyProtection="1">
      <protection locked="0"/>
    </xf>
    <xf numFmtId="43" fontId="17" fillId="2" borderId="4" xfId="5" applyFont="1" applyFill="1" applyBorder="1" applyAlignment="1" applyProtection="1">
      <alignment horizontal="right"/>
      <protection locked="0"/>
    </xf>
    <xf numFmtId="43" fontId="17" fillId="2" borderId="6" xfId="5" applyFont="1" applyFill="1" applyBorder="1" applyAlignment="1" applyProtection="1">
      <alignment horizontal="right"/>
      <protection locked="0"/>
    </xf>
    <xf numFmtId="0" fontId="20" fillId="0" borderId="11" xfId="1" applyFont="1" applyBorder="1" applyAlignment="1">
      <alignment horizontal="center" vertical="center"/>
    </xf>
    <xf numFmtId="0" fontId="20" fillId="0" borderId="9" xfId="1" applyFont="1" applyBorder="1" applyAlignment="1">
      <alignment horizontal="center" vertical="center"/>
    </xf>
    <xf numFmtId="0" fontId="20" fillId="0" borderId="10" xfId="1" applyFont="1" applyBorder="1" applyAlignment="1">
      <alignment horizontal="center" vertical="center"/>
    </xf>
    <xf numFmtId="43" fontId="6" fillId="0" borderId="11" xfId="5" applyFont="1" applyBorder="1" applyAlignment="1">
      <alignment horizontal="center"/>
    </xf>
    <xf numFmtId="43" fontId="6" fillId="0" borderId="10" xfId="5" applyFont="1" applyBorder="1" applyAlignment="1">
      <alignment horizontal="center"/>
    </xf>
    <xf numFmtId="0" fontId="2" fillId="0" borderId="11" xfId="1" applyBorder="1" applyAlignment="1">
      <alignment horizontal="center"/>
    </xf>
    <xf numFmtId="0" fontId="2" fillId="0" borderId="10" xfId="1" applyBorder="1" applyAlignment="1">
      <alignment horizontal="center"/>
    </xf>
    <xf numFmtId="43" fontId="17" fillId="0" borderId="11" xfId="5" applyFont="1" applyBorder="1" applyAlignment="1">
      <alignment horizontal="right"/>
    </xf>
    <xf numFmtId="43" fontId="17" fillId="0" borderId="10" xfId="5" applyFont="1" applyBorder="1" applyAlignment="1">
      <alignment horizontal="right"/>
    </xf>
    <xf numFmtId="43" fontId="17" fillId="0" borderId="25" xfId="5" applyFont="1" applyBorder="1" applyAlignment="1">
      <alignment horizontal="right"/>
    </xf>
    <xf numFmtId="43" fontId="17" fillId="0" borderId="26" xfId="5" applyFont="1" applyBorder="1" applyAlignment="1">
      <alignment horizontal="right"/>
    </xf>
    <xf numFmtId="0" fontId="13" fillId="0" borderId="11" xfId="1" applyFont="1" applyBorder="1" applyAlignment="1">
      <alignment wrapText="1"/>
    </xf>
    <xf numFmtId="0" fontId="13" fillId="0" borderId="9" xfId="1" applyFont="1" applyBorder="1" applyAlignment="1">
      <alignment wrapText="1"/>
    </xf>
    <xf numFmtId="0" fontId="13" fillId="0" borderId="10" xfId="1" applyFont="1" applyBorder="1" applyAlignment="1">
      <alignment wrapText="1"/>
    </xf>
    <xf numFmtId="0" fontId="7" fillId="0" borderId="11" xfId="1" applyFont="1" applyBorder="1" applyAlignment="1">
      <alignment horizontal="center" vertical="center" wrapText="1"/>
    </xf>
    <xf numFmtId="0" fontId="7" fillId="0" borderId="10" xfId="1" applyFont="1" applyBorder="1" applyAlignment="1">
      <alignment horizontal="center" vertical="center" wrapText="1"/>
    </xf>
    <xf numFmtId="0" fontId="14" fillId="0" borderId="11" xfId="1" applyFont="1" applyBorder="1" applyAlignment="1">
      <alignment horizontal="center" wrapText="1"/>
    </xf>
    <xf numFmtId="0" fontId="14" fillId="0" borderId="10" xfId="1" applyFont="1" applyBorder="1" applyAlignment="1">
      <alignment horizontal="center" wrapText="1"/>
    </xf>
    <xf numFmtId="8" fontId="15" fillId="0" borderId="11" xfId="1" quotePrefix="1" applyNumberFormat="1" applyFont="1" applyBorder="1" applyAlignment="1">
      <alignment horizontal="center" vertical="center" wrapText="1"/>
    </xf>
    <xf numFmtId="8" fontId="15" fillId="0" borderId="10" xfId="1" quotePrefix="1" applyNumberFormat="1" applyFont="1" applyBorder="1" applyAlignment="1">
      <alignment horizontal="center" vertical="center" wrapText="1"/>
    </xf>
    <xf numFmtId="0" fontId="12" fillId="0" borderId="11" xfId="1" applyFont="1" applyBorder="1" applyAlignment="1">
      <alignment horizontal="center" vertical="center"/>
    </xf>
    <xf numFmtId="0" fontId="12" fillId="0" borderId="9" xfId="1" applyFont="1" applyBorder="1" applyAlignment="1">
      <alignment horizontal="center" vertical="center"/>
    </xf>
    <xf numFmtId="0" fontId="12" fillId="0" borderId="10" xfId="1" applyFont="1" applyBorder="1" applyAlignment="1">
      <alignment horizontal="center" vertical="center"/>
    </xf>
    <xf numFmtId="49" fontId="6" fillId="0" borderId="7" xfId="1" applyNumberFormat="1" applyFont="1" applyBorder="1" applyAlignment="1" applyProtection="1">
      <alignment horizontal="center" wrapText="1"/>
      <protection locked="0"/>
    </xf>
    <xf numFmtId="49" fontId="6" fillId="0" borderId="0" xfId="1" applyNumberFormat="1" applyFont="1" applyBorder="1" applyAlignment="1" applyProtection="1">
      <alignment horizontal="center" wrapText="1"/>
      <protection locked="0"/>
    </xf>
    <xf numFmtId="49" fontId="6" fillId="0" borderId="8" xfId="1" applyNumberFormat="1" applyFont="1" applyBorder="1" applyAlignment="1" applyProtection="1">
      <alignment horizontal="center" wrapText="1"/>
      <protection locked="0"/>
    </xf>
    <xf numFmtId="49" fontId="6" fillId="0" borderId="7" xfId="1" applyNumberFormat="1" applyFont="1" applyBorder="1" applyAlignment="1" applyProtection="1">
      <alignment horizontal="center"/>
      <protection locked="0"/>
    </xf>
    <xf numFmtId="49" fontId="6" fillId="0" borderId="0" xfId="1" applyNumberFormat="1" applyFont="1" applyBorder="1" applyAlignment="1" applyProtection="1">
      <alignment horizontal="center"/>
      <protection locked="0"/>
    </xf>
    <xf numFmtId="49" fontId="6" fillId="0" borderId="8" xfId="1" applyNumberFormat="1" applyFont="1" applyBorder="1" applyAlignment="1" applyProtection="1">
      <alignment horizontal="center"/>
      <protection locked="0"/>
    </xf>
    <xf numFmtId="0" fontId="2" fillId="0" borderId="7" xfId="1" applyBorder="1" applyAlignment="1">
      <alignment horizontal="center"/>
    </xf>
    <xf numFmtId="0" fontId="2" fillId="0" borderId="0" xfId="1" applyBorder="1" applyAlignment="1">
      <alignment horizontal="center"/>
    </xf>
    <xf numFmtId="49" fontId="8" fillId="0" borderId="5" xfId="1" applyNumberFormat="1" applyFont="1" applyBorder="1" applyAlignment="1" applyProtection="1">
      <alignment horizontal="left" indent="1"/>
      <protection locked="0"/>
    </xf>
    <xf numFmtId="49" fontId="8" fillId="0" borderId="6" xfId="1" applyNumberFormat="1" applyFont="1" applyBorder="1" applyAlignment="1" applyProtection="1">
      <alignment horizontal="left" indent="1"/>
      <protection locked="0"/>
    </xf>
    <xf numFmtId="0" fontId="16" fillId="0" borderId="7" xfId="1" applyFont="1" applyBorder="1" applyAlignment="1">
      <alignment horizontal="center"/>
    </xf>
    <xf numFmtId="0" fontId="16" fillId="0" borderId="0" xfId="1" applyFont="1" applyBorder="1" applyAlignment="1">
      <alignment horizontal="center"/>
    </xf>
    <xf numFmtId="49" fontId="8" fillId="0" borderId="9" xfId="1" applyNumberFormat="1" applyFont="1" applyBorder="1" applyAlignment="1" applyProtection="1">
      <alignment horizontal="left" indent="1"/>
      <protection locked="0"/>
    </xf>
    <xf numFmtId="49" fontId="8" fillId="0" borderId="10" xfId="1" applyNumberFormat="1" applyFont="1" applyBorder="1" applyAlignment="1" applyProtection="1">
      <alignment horizontal="left" indent="1"/>
      <protection locked="0"/>
    </xf>
    <xf numFmtId="49" fontId="9" fillId="0" borderId="9" xfId="1" applyNumberFormat="1" applyFont="1" applyBorder="1" applyAlignment="1" applyProtection="1">
      <alignment horizontal="left" indent="1"/>
      <protection locked="0"/>
    </xf>
    <xf numFmtId="49" fontId="9" fillId="0" borderId="10" xfId="1" applyNumberFormat="1" applyFont="1" applyBorder="1" applyAlignment="1" applyProtection="1">
      <alignment horizontal="left" indent="1"/>
      <protection locked="0"/>
    </xf>
    <xf numFmtId="0" fontId="10" fillId="0" borderId="4" xfId="1" applyFont="1" applyBorder="1" applyAlignment="1" applyProtection="1">
      <alignment horizontal="left" vertical="center" wrapText="1" indent="1"/>
      <protection locked="0"/>
    </xf>
    <xf numFmtId="0" fontId="10" fillId="0" borderId="5" xfId="1" applyFont="1" applyBorder="1" applyAlignment="1" applyProtection="1">
      <alignment horizontal="left" vertical="center" wrapText="1" indent="1"/>
      <protection locked="0"/>
    </xf>
    <xf numFmtId="0" fontId="10" fillId="0" borderId="6" xfId="1" applyFont="1" applyBorder="1" applyAlignment="1" applyProtection="1">
      <alignment horizontal="left" vertical="center" wrapText="1" indent="1"/>
      <protection locked="0"/>
    </xf>
    <xf numFmtId="0" fontId="6" fillId="0" borderId="7" xfId="1" applyFont="1" applyBorder="1" applyAlignment="1" applyProtection="1">
      <alignment horizontal="left"/>
      <protection locked="0"/>
    </xf>
    <xf numFmtId="0" fontId="6" fillId="0" borderId="0" xfId="1" applyFont="1" applyBorder="1" applyAlignment="1" applyProtection="1">
      <alignment horizontal="left"/>
      <protection locked="0"/>
    </xf>
    <xf numFmtId="0" fontId="6" fillId="0" borderId="8" xfId="1" applyFont="1" applyBorder="1" applyAlignment="1" applyProtection="1">
      <alignment horizontal="left"/>
      <protection locked="0"/>
    </xf>
    <xf numFmtId="0" fontId="5" fillId="0" borderId="11"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0" fontId="3" fillId="0" borderId="0" xfId="1" applyFont="1" applyAlignment="1">
      <alignment horizontal="center"/>
    </xf>
    <xf numFmtId="0" fontId="4" fillId="0" borderId="0" xfId="1" applyFont="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49" fontId="6" fillId="0" borderId="4" xfId="1" quotePrefix="1" applyNumberFormat="1" applyFont="1" applyBorder="1" applyAlignment="1" applyProtection="1">
      <alignment horizontal="center"/>
      <protection locked="0"/>
    </xf>
    <xf numFmtId="49" fontId="6" fillId="0" borderId="5" xfId="1" quotePrefix="1" applyNumberFormat="1" applyFont="1" applyBorder="1" applyAlignment="1" applyProtection="1">
      <alignment horizontal="center"/>
      <protection locked="0"/>
    </xf>
    <xf numFmtId="49" fontId="6" fillId="0" borderId="6" xfId="1" quotePrefix="1" applyNumberFormat="1" applyFont="1" applyBorder="1" applyAlignment="1" applyProtection="1">
      <alignment horizontal="center"/>
      <protection locked="0"/>
    </xf>
    <xf numFmtId="49" fontId="6" fillId="0" borderId="4" xfId="1" applyNumberFormat="1" applyFont="1" applyBorder="1" applyAlignment="1" applyProtection="1">
      <alignment horizontal="center"/>
      <protection locked="0"/>
    </xf>
    <xf numFmtId="49" fontId="6" fillId="0" borderId="5" xfId="1" applyNumberFormat="1" applyFont="1" applyBorder="1" applyAlignment="1" applyProtection="1">
      <alignment horizontal="center"/>
      <protection locked="0"/>
    </xf>
    <xf numFmtId="49" fontId="6" fillId="0" borderId="6" xfId="1" applyNumberFormat="1" applyFont="1" applyBorder="1" applyAlignment="1" applyProtection="1">
      <alignment horizontal="center"/>
      <protection locked="0"/>
    </xf>
    <xf numFmtId="0" fontId="7" fillId="0" borderId="1" xfId="1" applyFont="1" applyBorder="1" applyAlignment="1">
      <alignment horizontal="center" vertical="top"/>
    </xf>
    <xf numFmtId="0" fontId="7" fillId="0" borderId="2" xfId="1" applyFont="1" applyBorder="1" applyAlignment="1">
      <alignment horizontal="center" vertical="top"/>
    </xf>
    <xf numFmtId="0" fontId="7" fillId="0" borderId="3" xfId="1" applyFont="1" applyBorder="1" applyAlignment="1">
      <alignment horizontal="center" vertical="top"/>
    </xf>
  </cellXfs>
  <cellStyles count="6">
    <cellStyle name="Comma" xfId="5" builtinId="3"/>
    <cellStyle name="Normal" xfId="0" builtinId="0"/>
    <cellStyle name="Normal 2" xfId="1"/>
    <cellStyle name="Normal_Journeyman" xfId="4"/>
    <cellStyle name="Normal_Rate_Key" xfId="2"/>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3260</xdr:colOff>
      <xdr:row>21</xdr:row>
      <xdr:rowOff>3383</xdr:rowOff>
    </xdr:from>
    <xdr:ext cx="365760" cy="155448"/>
    <xdr:sp macro="" textlink="Calculations!F8">
      <xdr:nvSpPr>
        <xdr:cNvPr id="2" name="TextBox 1">
          <a:extLst>
            <a:ext uri="{FF2B5EF4-FFF2-40B4-BE49-F238E27FC236}">
              <a16:creationId xmlns="" xmlns:a16="http://schemas.microsoft.com/office/drawing/2014/main" id="{86B01648-DCA2-47FD-B659-F95D1F50C500}"/>
            </a:ext>
          </a:extLst>
        </xdr:cNvPr>
        <xdr:cNvSpPr txBox="1">
          <a:spLocks/>
        </xdr:cNvSpPr>
      </xdr:nvSpPr>
      <xdr:spPr>
        <a:xfrm>
          <a:off x="4698163" y="593653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88BA4513-9CB6-4C50-AC54-EDB4211C69DF}" type="TxLink">
            <a:rPr lang="en-US" sz="800" b="0" i="0" u="none" strike="noStrike">
              <a:solidFill>
                <a:srgbClr val="000000"/>
              </a:solidFill>
              <a:latin typeface="Arial" panose="020B0604020202020204" pitchFamily="34" charset="0"/>
              <a:cs typeface="Arial" panose="020B0604020202020204" pitchFamily="34" charset="0"/>
            </a:rPr>
            <a:pPr algn="l"/>
            <a:t> $4.25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4564</xdr:colOff>
      <xdr:row>22</xdr:row>
      <xdr:rowOff>3303</xdr:rowOff>
    </xdr:from>
    <xdr:ext cx="365760" cy="155448"/>
    <xdr:sp macro="" textlink="Calculations!F7">
      <xdr:nvSpPr>
        <xdr:cNvPr id="24" name="TextBox 23">
          <a:extLst>
            <a:ext uri="{FF2B5EF4-FFF2-40B4-BE49-F238E27FC236}">
              <a16:creationId xmlns="" xmlns:a16="http://schemas.microsoft.com/office/drawing/2014/main" id="{3D838A7E-B3F1-4C78-8E32-F0086C5966EC}"/>
            </a:ext>
          </a:extLst>
        </xdr:cNvPr>
        <xdr:cNvSpPr txBox="1">
          <a:spLocks/>
        </xdr:cNvSpPr>
      </xdr:nvSpPr>
      <xdr:spPr>
        <a:xfrm>
          <a:off x="4699467" y="631745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08FD231F-5B02-4914-8D8E-9416DE747B8B}" type="TxLink">
            <a:rPr lang="en-US" sz="800" b="0" i="0" u="none" strike="noStrike">
              <a:solidFill>
                <a:srgbClr val="000000"/>
              </a:solidFill>
              <a:latin typeface="Arial" panose="020B0604020202020204" pitchFamily="34" charset="0"/>
              <a:cs typeface="Arial" panose="020B0604020202020204" pitchFamily="34" charset="0"/>
            </a:rPr>
            <a:pPr algn="l"/>
            <a:t> $3.25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3872</xdr:colOff>
      <xdr:row>23</xdr:row>
      <xdr:rowOff>3609</xdr:rowOff>
    </xdr:from>
    <xdr:ext cx="365760" cy="155448"/>
    <xdr:sp macro="" textlink="Calculations!F6">
      <xdr:nvSpPr>
        <xdr:cNvPr id="25" name="TextBox 24">
          <a:extLst>
            <a:ext uri="{FF2B5EF4-FFF2-40B4-BE49-F238E27FC236}">
              <a16:creationId xmlns="" xmlns:a16="http://schemas.microsoft.com/office/drawing/2014/main" id="{A481A192-3E3B-4A6E-97E9-9248B9A6C873}"/>
            </a:ext>
          </a:extLst>
        </xdr:cNvPr>
        <xdr:cNvSpPr txBox="1">
          <a:spLocks/>
        </xdr:cNvSpPr>
      </xdr:nvSpPr>
      <xdr:spPr>
        <a:xfrm>
          <a:off x="4698775" y="6698762"/>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A6512708-9BD0-45A1-9070-4F3DC221FF01}" type="TxLink">
            <a:rPr lang="en-US" sz="800" b="0" i="0" u="none" strike="noStrike">
              <a:solidFill>
                <a:srgbClr val="000000"/>
              </a:solidFill>
              <a:latin typeface="Arial" panose="020B0604020202020204" pitchFamily="34" charset="0"/>
              <a:cs typeface="Arial" panose="020B0604020202020204" pitchFamily="34" charset="0"/>
            </a:rPr>
            <a:pPr algn="l"/>
            <a:t> $2.25 </a:t>
          </a:fld>
          <a:endParaRPr lang="en-US" sz="200">
            <a:latin typeface="Arial" panose="020B0604020202020204" pitchFamily="34" charset="0"/>
            <a:cs typeface="Arial" panose="020B0604020202020204" pitchFamily="34" charset="0"/>
          </a:endParaRPr>
        </a:p>
      </xdr:txBody>
    </xdr:sp>
    <xdr:clientData/>
  </xdr:oneCellAnchor>
  <xdr:oneCellAnchor>
    <xdr:from>
      <xdr:col>10</xdr:col>
      <xdr:colOff>2926</xdr:colOff>
      <xdr:row>21</xdr:row>
      <xdr:rowOff>3295</xdr:rowOff>
    </xdr:from>
    <xdr:ext cx="365760" cy="155448"/>
    <xdr:sp macro="" textlink="Calculations!G8">
      <xdr:nvSpPr>
        <xdr:cNvPr id="26" name="TextBox 25">
          <a:extLst>
            <a:ext uri="{FF2B5EF4-FFF2-40B4-BE49-F238E27FC236}">
              <a16:creationId xmlns="" xmlns:a16="http://schemas.microsoft.com/office/drawing/2014/main" id="{652AA2C4-78BC-4EE0-AD0F-B1D97ADECDBC}"/>
            </a:ext>
          </a:extLst>
        </xdr:cNvPr>
        <xdr:cNvSpPr txBox="1">
          <a:spLocks/>
        </xdr:cNvSpPr>
      </xdr:nvSpPr>
      <xdr:spPr>
        <a:xfrm>
          <a:off x="5745579" y="5936448"/>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D0641F47-2375-4E29-BAEE-DF79AE3FD758}" type="TxLink">
            <a:rPr lang="en-US" sz="800" b="0" i="0" u="none" strike="noStrike">
              <a:solidFill>
                <a:srgbClr val="000000"/>
              </a:solidFill>
              <a:latin typeface="Arial" panose="020B0604020202020204" pitchFamily="34" charset="0"/>
              <a:cs typeface="Arial" panose="020B0604020202020204" pitchFamily="34" charset="0"/>
            </a:rPr>
            <a:pPr algn="l"/>
            <a:t> $6.35 </a:t>
          </a:fld>
          <a:endParaRPr lang="en-US" sz="200">
            <a:latin typeface="Arial" panose="020B0604020202020204" pitchFamily="34" charset="0"/>
            <a:cs typeface="Arial" panose="020B0604020202020204" pitchFamily="34" charset="0"/>
          </a:endParaRPr>
        </a:p>
      </xdr:txBody>
    </xdr:sp>
    <xdr:clientData/>
  </xdr:oneCellAnchor>
  <xdr:oneCellAnchor>
    <xdr:from>
      <xdr:col>10</xdr:col>
      <xdr:colOff>3512</xdr:colOff>
      <xdr:row>22</xdr:row>
      <xdr:rowOff>7601</xdr:rowOff>
    </xdr:from>
    <xdr:ext cx="365760" cy="155448"/>
    <xdr:sp macro="" textlink="Calculations!G7">
      <xdr:nvSpPr>
        <xdr:cNvPr id="27" name="TextBox 26">
          <a:extLst>
            <a:ext uri="{FF2B5EF4-FFF2-40B4-BE49-F238E27FC236}">
              <a16:creationId xmlns="" xmlns:a16="http://schemas.microsoft.com/office/drawing/2014/main" id="{41D3954C-578D-4F5F-8125-116BE68B2378}"/>
            </a:ext>
          </a:extLst>
        </xdr:cNvPr>
        <xdr:cNvSpPr txBox="1">
          <a:spLocks/>
        </xdr:cNvSpPr>
      </xdr:nvSpPr>
      <xdr:spPr>
        <a:xfrm>
          <a:off x="5756612" y="6343087"/>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1FDB3513-B01D-4BEA-9FF6-79BDFEB4864C}" type="TxLink">
            <a:rPr lang="en-US" sz="800" b="0" i="0" u="none" strike="noStrike">
              <a:solidFill>
                <a:srgbClr val="000000"/>
              </a:solidFill>
              <a:latin typeface="Arial" panose="020B0604020202020204" pitchFamily="34" charset="0"/>
              <a:cs typeface="Arial" panose="020B0604020202020204" pitchFamily="34" charset="0"/>
            </a:rPr>
            <a:pPr algn="l"/>
            <a:t> $5.35 </a:t>
          </a:fld>
          <a:endParaRPr lang="en-US" sz="200">
            <a:latin typeface="Arial" panose="020B0604020202020204" pitchFamily="34" charset="0"/>
            <a:cs typeface="Arial" panose="020B0604020202020204" pitchFamily="34" charset="0"/>
          </a:endParaRPr>
        </a:p>
      </xdr:txBody>
    </xdr:sp>
    <xdr:clientData/>
  </xdr:oneCellAnchor>
  <xdr:oneCellAnchor>
    <xdr:from>
      <xdr:col>10</xdr:col>
      <xdr:colOff>4004</xdr:colOff>
      <xdr:row>23</xdr:row>
      <xdr:rowOff>8080</xdr:rowOff>
    </xdr:from>
    <xdr:ext cx="365760" cy="155448"/>
    <xdr:sp macro="" textlink="Calculations!G6">
      <xdr:nvSpPr>
        <xdr:cNvPr id="28" name="TextBox 27">
          <a:extLst>
            <a:ext uri="{FF2B5EF4-FFF2-40B4-BE49-F238E27FC236}">
              <a16:creationId xmlns="" xmlns:a16="http://schemas.microsoft.com/office/drawing/2014/main" id="{2115027A-CC65-4FE0-8987-9D0479A5085E}"/>
            </a:ext>
          </a:extLst>
        </xdr:cNvPr>
        <xdr:cNvSpPr txBox="1">
          <a:spLocks/>
        </xdr:cNvSpPr>
      </xdr:nvSpPr>
      <xdr:spPr>
        <a:xfrm>
          <a:off x="5757104" y="672456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391B8E30-2BDB-4BAC-A074-2C39AF2B3B5F}" type="TxLink">
            <a:rPr lang="en-US" sz="800" b="0" i="0" u="none" strike="noStrike">
              <a:solidFill>
                <a:srgbClr val="000000"/>
              </a:solidFill>
              <a:latin typeface="Arial" panose="020B0604020202020204" pitchFamily="34" charset="0"/>
              <a:cs typeface="Arial" panose="020B0604020202020204" pitchFamily="34" charset="0"/>
            </a:rPr>
            <a:pPr algn="l"/>
            <a:t> $4.35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2867</xdr:colOff>
      <xdr:row>24</xdr:row>
      <xdr:rowOff>4485</xdr:rowOff>
    </xdr:from>
    <xdr:ext cx="365760" cy="155448"/>
    <xdr:sp macro="" textlink="Calculations!F5">
      <xdr:nvSpPr>
        <xdr:cNvPr id="29" name="TextBox 28">
          <a:extLst>
            <a:ext uri="{FF2B5EF4-FFF2-40B4-BE49-F238E27FC236}">
              <a16:creationId xmlns="" xmlns:a16="http://schemas.microsoft.com/office/drawing/2014/main" id="{72CC4B00-4DAC-43BB-A56F-F81DF39CD9EE}"/>
            </a:ext>
          </a:extLst>
        </xdr:cNvPr>
        <xdr:cNvSpPr txBox="1">
          <a:spLocks/>
        </xdr:cNvSpPr>
      </xdr:nvSpPr>
      <xdr:spPr>
        <a:xfrm>
          <a:off x="4697770" y="7080638"/>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51109C88-B83D-4A04-9BEE-68AA388550F4}"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200">
            <a:latin typeface="Arial" panose="020B0604020202020204" pitchFamily="34" charset="0"/>
            <a:cs typeface="Arial" panose="020B0604020202020204" pitchFamily="34" charset="0"/>
          </a:endParaRPr>
        </a:p>
      </xdr:txBody>
    </xdr:sp>
    <xdr:clientData/>
  </xdr:oneCellAnchor>
  <xdr:oneCellAnchor>
    <xdr:from>
      <xdr:col>9</xdr:col>
      <xdr:colOff>6989</xdr:colOff>
      <xdr:row>25</xdr:row>
      <xdr:rowOff>7710</xdr:rowOff>
    </xdr:from>
    <xdr:ext cx="365760" cy="155448"/>
    <xdr:sp macro="" textlink="Calculations!F4">
      <xdr:nvSpPr>
        <xdr:cNvPr id="30" name="TextBox 29">
          <a:extLst>
            <a:ext uri="{FF2B5EF4-FFF2-40B4-BE49-F238E27FC236}">
              <a16:creationId xmlns="" xmlns:a16="http://schemas.microsoft.com/office/drawing/2014/main" id="{D070A633-884B-491B-85B0-4E191202F2E7}"/>
            </a:ext>
          </a:extLst>
        </xdr:cNvPr>
        <xdr:cNvSpPr txBox="1">
          <a:spLocks/>
        </xdr:cNvSpPr>
      </xdr:nvSpPr>
      <xdr:spPr>
        <a:xfrm>
          <a:off x="4709618" y="7486196"/>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DD8A8BBC-5EA0-41EB-A475-9C061D9085F5}"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200">
            <a:latin typeface="Arial" panose="020B0604020202020204" pitchFamily="34" charset="0"/>
            <a:cs typeface="Arial" panose="020B0604020202020204" pitchFamily="34" charset="0"/>
          </a:endParaRPr>
        </a:p>
      </xdr:txBody>
    </xdr:sp>
    <xdr:clientData/>
  </xdr:oneCellAnchor>
  <xdr:oneCellAnchor>
    <xdr:from>
      <xdr:col>7</xdr:col>
      <xdr:colOff>679176</xdr:colOff>
      <xdr:row>14</xdr:row>
      <xdr:rowOff>328947</xdr:rowOff>
    </xdr:from>
    <xdr:ext cx="738407" cy="195566"/>
    <xdr:sp macro="" textlink="">
      <xdr:nvSpPr>
        <xdr:cNvPr id="11" name="TextBox 10">
          <a:extLst>
            <a:ext uri="{FF2B5EF4-FFF2-40B4-BE49-F238E27FC236}">
              <a16:creationId xmlns="" xmlns:a16="http://schemas.microsoft.com/office/drawing/2014/main" id="{AC51B7F3-5BB9-4F1D-83F4-6E33DDD648B4}"/>
            </a:ext>
          </a:extLst>
        </xdr:cNvPr>
        <xdr:cNvSpPr txBox="1"/>
      </xdr:nvSpPr>
      <xdr:spPr>
        <a:xfrm>
          <a:off x="4547154" y="3807643"/>
          <a:ext cx="738407"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Date  </a:t>
          </a:r>
          <a:r>
            <a:rPr lang="en-US" sz="700" b="1" baseline="0">
              <a:latin typeface="Arial" panose="020B0604020202020204" pitchFamily="34" charset="0"/>
              <a:cs typeface="Arial" panose="020B0604020202020204" pitchFamily="34" charset="0"/>
            </a:rPr>
            <a:t> /   Title</a:t>
          </a:r>
          <a:endParaRPr lang="en-US" sz="700" b="1">
            <a:latin typeface="Arial" panose="020B0604020202020204" pitchFamily="34" charset="0"/>
            <a:cs typeface="Arial" panose="020B0604020202020204" pitchFamily="34" charset="0"/>
          </a:endParaRPr>
        </a:p>
      </xdr:txBody>
    </xdr:sp>
    <xdr:clientData/>
  </xdr:oneCellAnchor>
  <xdr:oneCellAnchor>
    <xdr:from>
      <xdr:col>7</xdr:col>
      <xdr:colOff>684411</xdr:colOff>
      <xdr:row>15</xdr:row>
      <xdr:rowOff>371751</xdr:rowOff>
    </xdr:from>
    <xdr:ext cx="598690" cy="195566"/>
    <xdr:sp macro="" textlink="">
      <xdr:nvSpPr>
        <xdr:cNvPr id="12" name="TextBox 11">
          <a:extLst>
            <a:ext uri="{FF2B5EF4-FFF2-40B4-BE49-F238E27FC236}">
              <a16:creationId xmlns="" xmlns:a16="http://schemas.microsoft.com/office/drawing/2014/main" id="{8A054CC2-7766-48AA-9AEA-5CEDE9D5EF56}"/>
            </a:ext>
          </a:extLst>
        </xdr:cNvPr>
        <xdr:cNvSpPr txBox="1"/>
      </xdr:nvSpPr>
      <xdr:spPr>
        <a:xfrm>
          <a:off x="4552389" y="4214881"/>
          <a:ext cx="598690"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Signature</a:t>
          </a:r>
        </a:p>
      </xdr:txBody>
    </xdr:sp>
    <xdr:clientData/>
  </xdr:oneCellAnchor>
  <xdr:twoCellAnchor>
    <xdr:from>
      <xdr:col>8</xdr:col>
      <xdr:colOff>35208</xdr:colOff>
      <xdr:row>3</xdr:row>
      <xdr:rowOff>45049</xdr:rowOff>
    </xdr:from>
    <xdr:to>
      <xdr:col>11</xdr:col>
      <xdr:colOff>546652</xdr:colOff>
      <xdr:row>13</xdr:row>
      <xdr:rowOff>97111</xdr:rowOff>
    </xdr:to>
    <xdr:grpSp>
      <xdr:nvGrpSpPr>
        <xdr:cNvPr id="13" name="Group 1">
          <a:extLst>
            <a:ext uri="{FF2B5EF4-FFF2-40B4-BE49-F238E27FC236}">
              <a16:creationId xmlns="" xmlns:a16="http://schemas.microsoft.com/office/drawing/2014/main" id="{E8C039DC-493A-4139-845B-CFE1C0DF148B}"/>
            </a:ext>
          </a:extLst>
        </xdr:cNvPr>
        <xdr:cNvGrpSpPr>
          <a:grpSpLocks/>
        </xdr:cNvGrpSpPr>
      </xdr:nvGrpSpPr>
      <xdr:grpSpPr bwMode="auto">
        <a:xfrm>
          <a:off x="4583396" y="711799"/>
          <a:ext cx="2761725" cy="2516656"/>
          <a:chOff x="4732145" y="746851"/>
          <a:chExt cx="2762188" cy="2524432"/>
        </a:xfrm>
      </xdr:grpSpPr>
      <xdr:sp macro="" textlink="">
        <xdr:nvSpPr>
          <xdr:cNvPr id="14" name="TextBox 13">
            <a:extLst>
              <a:ext uri="{FF2B5EF4-FFF2-40B4-BE49-F238E27FC236}">
                <a16:creationId xmlns="" xmlns:a16="http://schemas.microsoft.com/office/drawing/2014/main" id="{45FF37DB-227A-48AB-9D60-BEE7F8DEDA0E}"/>
              </a:ext>
            </a:extLst>
          </xdr:cNvPr>
          <xdr:cNvSpPr txBox="1"/>
        </xdr:nvSpPr>
        <xdr:spPr>
          <a:xfrm>
            <a:off x="4732145" y="746851"/>
            <a:ext cx="2762188" cy="2524432"/>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SEND THIS REPORT AND ANY CHECK PAYMENT TO:</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FIRST HAWAIIAN BANK</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WEALTH MANAGEMENT GROUP</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CONTRIBUTION PROCESSING</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P.O. BOX 3708</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HONOLULU, HAWAII  96811-3708</a:t>
            </a:r>
          </a:p>
          <a:p>
            <a:pPr marL="0" marR="0" lvl="0" indent="0" defTabSz="914400" eaLnBrk="1" fontAlgn="auto" latinLnBrk="0" hangingPunct="1">
              <a:lnSpc>
                <a:spcPct val="100000"/>
              </a:lnSpc>
              <a:spcBef>
                <a:spcPts val="30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Make checks payable to:</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HAWAII CARPENTERS JOINT TRUST FUNDS</a:t>
            </a: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ts val="1060"/>
              </a:lnSpc>
              <a:spcBef>
                <a:spcPts val="600"/>
              </a:spcBef>
              <a:spcAft>
                <a:spcPts val="600"/>
              </a:spcAft>
              <a:buClrTx/>
              <a:buSzTx/>
              <a:buFontTx/>
              <a:buNone/>
              <a:tabLst>
                <a:tab pos="320040" algn="l"/>
                <a:tab pos="457200" algn="l"/>
              </a:tabLst>
              <a:defRPr/>
            </a:pP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THIS REPORT </a:t>
            </a:r>
            <a:r>
              <a:rPr kumimoji="0" lang="en-US" sz="1050" b="1" i="0" u="sng" strike="noStrike" kern="0" cap="none" spc="0" normalizeH="0" baseline="0" noProof="0">
                <a:ln>
                  <a:noFill/>
                </a:ln>
                <a:solidFill>
                  <a:sysClr val="windowText" lastClr="000000"/>
                </a:solidFill>
                <a:effectLst/>
                <a:uLnTx/>
                <a:uFillTx/>
                <a:latin typeface="Calibri" panose="020F0502020204030204"/>
                <a:ea typeface="+mn-ea"/>
                <a:cs typeface="+mn-cs"/>
              </a:rPr>
              <a:t>MUST BE FILED</a:t>
            </a: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 EVEN WHEN THERE ARE NO HOURS TO REPORT.</a:t>
            </a:r>
            <a:endParaRPr kumimoji="0" lang="en-US" sz="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NO HOURS TO REPORT, PLEASE CONTINUE MAILING 	REPORT FORMS.</a:t>
            </a: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REQUESTING INACTIVE STATUS.  WE DO NOT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ANTICIPATE ANY WORK UNDER THIS AGREEMENT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IN THE FORESEEABLE FUTURE.</a:t>
            </a:r>
          </a:p>
        </xdr:txBody>
      </xdr:sp>
      <xdr:sp macro="" textlink="">
        <xdr:nvSpPr>
          <xdr:cNvPr id="15" name="TextBox 14">
            <a:extLst>
              <a:ext uri="{FF2B5EF4-FFF2-40B4-BE49-F238E27FC236}">
                <a16:creationId xmlns="" xmlns:a16="http://schemas.microsoft.com/office/drawing/2014/main" id="{BDB47E26-1730-4D70-9ACD-B423057B092C}"/>
              </a:ext>
            </a:extLst>
          </xdr:cNvPr>
          <xdr:cNvSpPr txBox="1"/>
        </xdr:nvSpPr>
        <xdr:spPr>
          <a:xfrm>
            <a:off x="4817573" y="2315059"/>
            <a:ext cx="208825" cy="191245"/>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sp macro="" textlink="">
        <xdr:nvSpPr>
          <xdr:cNvPr id="16" name="TextBox 15">
            <a:extLst>
              <a:ext uri="{FF2B5EF4-FFF2-40B4-BE49-F238E27FC236}">
                <a16:creationId xmlns="" xmlns:a16="http://schemas.microsoft.com/office/drawing/2014/main" id="{CC6636A9-61CD-4216-AB2B-D03FBAB533F5}"/>
              </a:ext>
            </a:extLst>
          </xdr:cNvPr>
          <xdr:cNvSpPr txBox="1"/>
        </xdr:nvSpPr>
        <xdr:spPr>
          <a:xfrm>
            <a:off x="4827066" y="2907918"/>
            <a:ext cx="208825" cy="200807"/>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xdr:from>
      <xdr:col>12</xdr:col>
      <xdr:colOff>29308</xdr:colOff>
      <xdr:row>3</xdr:row>
      <xdr:rowOff>21981</xdr:rowOff>
    </xdr:from>
    <xdr:to>
      <xdr:col>16</xdr:col>
      <xdr:colOff>914616</xdr:colOff>
      <xdr:row>16</xdr:row>
      <xdr:rowOff>238517</xdr:rowOff>
    </xdr:to>
    <xdr:sp macro="" textlink="">
      <xdr:nvSpPr>
        <xdr:cNvPr id="23" name="TextBox 22">
          <a:extLst>
            <a:ext uri="{FF2B5EF4-FFF2-40B4-BE49-F238E27FC236}">
              <a16:creationId xmlns="" xmlns:a16="http://schemas.microsoft.com/office/drawing/2014/main" id="{4A4ADA52-6D56-4A5C-81A5-8052B2D288B1}"/>
            </a:ext>
          </a:extLst>
        </xdr:cNvPr>
        <xdr:cNvSpPr txBox="1"/>
      </xdr:nvSpPr>
      <xdr:spPr>
        <a:xfrm>
          <a:off x="7378212" y="688731"/>
          <a:ext cx="3889346" cy="37994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00"/>
            </a:lnSpc>
          </a:pPr>
          <a:r>
            <a:rPr lang="en-US" sz="825"/>
            <a:t>   The undersigned, as the authorized representative of the Signatory Contractor herein agrees to comply with the wages, hours and working conditions of the Collective Bargaining Agreement between the Hawaii Regional Council of Carpenters (hereinafter HRCC), and Signatory Contractor members of the General Contractors Labor Association and the Building Industry Labor Association, Hawaii Wall and Ceiling Industry Association, and independent Signatory Contractors (hereinafter Contractor).</a:t>
          </a:r>
        </a:p>
        <a:p>
          <a:pPr>
            <a:lnSpc>
              <a:spcPts val="900"/>
            </a:lnSpc>
          </a:pPr>
          <a:r>
            <a:rPr lang="en-US" sz="825"/>
            <a:t>     The Contractor hereby adopts and agrees to be bound by the Trust agreements and amendments thereto of the Hawaii Carpenters Health &amp; Welfare Fund, Hawaii Carpenters Apprenticeship and Training Fund, Hawaii Carpenters Vacation and Holiday Fund, Hawaii Carpenters Financial Security Fund, Hawaii Carpenters Market Recovery Program, Hawaii Carpenters 401(k) Plan, Hawaii Carpenters Vacation Administration Account and rules and regulations adopted thereunder by the Trustees.</a:t>
          </a:r>
          <a:br>
            <a:rPr lang="en-US" sz="825"/>
          </a:br>
          <a:r>
            <a:rPr lang="en-US" sz="825"/>
            <a:t>     I further certify (i) that Hawaii Benefit Administrators, Inc. ("HBAI") is designated by the Contractor as his or its agent to receive supplemental dues authorizations from his or its employees pursuant to Section 302(c)(4) of the Labor Management Relations Act of 1947, as amended, (ii) that HBAI is directed by the Contractor to (a) deposit the monies reported herein under the Vacation &amp; Holiday Fund in a special account, (b) transfer monthly from such account the supplemental dues paid with respect to the work of each employee who has on file with HBAI an unrevoked supplemental dues authorization in a form complying with law to HRCC as supplemental dues, and (c) transfer the remaining monies in said account to the Hawaii Carpenters Vacation &amp; Holiday Fund for credit to the accounts of the other employees.</a:t>
          </a:r>
        </a:p>
        <a:p>
          <a:r>
            <a:rPr lang="en-US" sz="825"/>
            <a:t>     I do hereby certify under penalty of perjury that the employees listed on this report form constitute all the employees for who I am required to make payments to the various Trust Funds and that the hours shown for each employee are the total hours for which he/she worked or was paid.  I understand that an incorrect Social Security Number provided for an employee may result in incorrect contributions being paid to the wrong employee.  I, as the Employer, will be solely responsible for any lost or misplaced contributions resulting from such errors.  I will also be responsible for any lost or misplaced contributions resulting from any apprentice adjustments, and any discrepancies found through audit.</a:t>
          </a:r>
        </a:p>
      </xdr:txBody>
    </xdr:sp>
    <xdr:clientData/>
  </xdr:twoCellAnchor>
  <xdr:oneCellAnchor>
    <xdr:from>
      <xdr:col>17</xdr:col>
      <xdr:colOff>476250</xdr:colOff>
      <xdr:row>3</xdr:row>
      <xdr:rowOff>13607</xdr:rowOff>
    </xdr:from>
    <xdr:ext cx="6753225" cy="8657428"/>
    <xdr:sp macro="" textlink="">
      <xdr:nvSpPr>
        <xdr:cNvPr id="17" name="TextBox 16">
          <a:extLst>
            <a:ext uri="{FF2B5EF4-FFF2-40B4-BE49-F238E27FC236}">
              <a16:creationId xmlns="" xmlns:a16="http://schemas.microsoft.com/office/drawing/2014/main" id="{E95FFA21-190B-4BEC-AADD-FF16FA5D1BDE}"/>
            </a:ext>
          </a:extLst>
        </xdr:cNvPr>
        <xdr:cNvSpPr txBox="1"/>
      </xdr:nvSpPr>
      <xdr:spPr>
        <a:xfrm>
          <a:off x="11879974" y="683641"/>
          <a:ext cx="6753225" cy="8657428"/>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tabLst>
              <a:tab pos="228600" algn="l"/>
              <a:tab pos="457200" algn="l"/>
            </a:tabLst>
          </a:pPr>
          <a:r>
            <a:rPr lang="en-US" sz="1100" u="sng">
              <a:solidFill>
                <a:schemeClr val="tx1"/>
              </a:solidFill>
              <a:effectLst/>
              <a:latin typeface="+mn-lt"/>
              <a:ea typeface="+mn-ea"/>
              <a:cs typeface="+mn-cs"/>
            </a:rPr>
            <a:t>Form Requirements: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The _u layout Employer Report Form requires each members classification (also called apprentice code) is included along with their full name, SSN and hours.</a:t>
          </a:r>
        </a:p>
        <a:p>
          <a:pPr>
            <a:tabLst>
              <a:tab pos="228600" algn="l"/>
              <a:tab pos="457200" algn="l"/>
            </a:tabLst>
          </a:pPr>
          <a:endParaRPr lang="en-US" sz="1100" u="sng">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Synchronizing with your payroll report:</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layout can be synchronized to use your payroll systems' classification codes when making due amount calculations.  See the tab called </a:t>
          </a:r>
          <a:r>
            <a:rPr lang="en-US" sz="1100" u="sng">
              <a:solidFill>
                <a:schemeClr val="tx1"/>
              </a:solidFill>
              <a:effectLst/>
              <a:latin typeface="+mn-lt"/>
              <a:ea typeface="+mn-ea"/>
              <a:cs typeface="+mn-cs"/>
            </a:rPr>
            <a:t>Synchronize Member Class Codes</a:t>
          </a:r>
          <a:r>
            <a:rPr lang="en-US" sz="1100">
              <a:solidFill>
                <a:schemeClr val="tx1"/>
              </a:solidFill>
              <a:effectLst/>
              <a:latin typeface="+mn-lt"/>
              <a:ea typeface="+mn-ea"/>
              <a:cs typeface="+mn-cs"/>
            </a:rPr>
            <a:t> for the details.  This step is not required in order to use the spreadsheet.</a:t>
          </a:r>
        </a:p>
        <a:p>
          <a:pPr>
            <a:tabLst>
              <a:tab pos="228600" algn="l"/>
              <a:tab pos="457200" algn="l"/>
            </a:tabLst>
          </a:pPr>
          <a:endParaRPr lang="en-US" sz="1100" u="sng">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Before First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Make sure that the employer profile fields are filled in - Account Number, Federal I.D. Number, Employer Name, and Employer Address.  State License Number is optional and for this field we are looking for your contractor's license.</a:t>
          </a:r>
        </a:p>
        <a:p>
          <a:pPr>
            <a:tabLst>
              <a:tab pos="228600" algn="l"/>
              <a:tab pos="457200" algn="l"/>
            </a:tabLst>
          </a:pPr>
          <a:endParaRPr lang="en-US" sz="1100" u="sng">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Monthly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1.	Update Cell A5 with the affected pay period.  i.e. 'August 2020' or '8/31/20 to 9/27/20'.</a:t>
          </a:r>
        </a:p>
        <a:p>
          <a:pPr>
            <a:tabLst>
              <a:tab pos="228600" algn="l"/>
              <a:tab pos="457200" algn="l"/>
            </a:tabLst>
          </a:pPr>
          <a:r>
            <a:rPr lang="en-US" sz="1100">
              <a:solidFill>
                <a:schemeClr val="tx1"/>
              </a:solidFill>
              <a:effectLst/>
              <a:latin typeface="+mn-lt"/>
              <a:ea typeface="+mn-ea"/>
              <a:cs typeface="+mn-cs"/>
            </a:rPr>
            <a:t>	2. 	Project Name and General Contractor information is optional.</a:t>
          </a:r>
        </a:p>
        <a:p>
          <a:pPr>
            <a:tabLst>
              <a:tab pos="228600" algn="l"/>
              <a:tab pos="457200" algn="l"/>
            </a:tabLst>
          </a:pPr>
          <a:r>
            <a:rPr lang="en-US" sz="1100">
              <a:solidFill>
                <a:schemeClr val="tx1"/>
              </a:solidFill>
              <a:effectLst/>
              <a:latin typeface="+mn-lt"/>
              <a:ea typeface="+mn-ea"/>
              <a:cs typeface="+mn-cs"/>
            </a:rPr>
            <a:t>	3. 	Set the Report Class at cell D15.  The different types do not affect any of the spreadsheet formulas.  A 			standard Report has no special circumstances.  Apprentice Adjustments are for just that.  See Reporting 			Apprentice Adjustments below.  Supplemental Reports if you are paying for hours omitted from an already</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paid report.  Reporting A Correction would be for any other situation.  Please include an explanation in the 		Notes cell at B29.</a:t>
          </a:r>
        </a:p>
        <a:p>
          <a:pPr>
            <a:tabLst>
              <a:tab pos="228600" algn="l"/>
              <a:tab pos="457200" algn="l"/>
            </a:tabLst>
          </a:pPr>
          <a:r>
            <a:rPr lang="en-US" sz="1100">
              <a:solidFill>
                <a:schemeClr val="tx1"/>
              </a:solidFill>
              <a:effectLst/>
              <a:latin typeface="+mn-lt"/>
              <a:ea typeface="+mn-ea"/>
              <a:cs typeface="+mn-cs"/>
            </a:rPr>
            <a:t>	4. 	If needed change the agreement in cell A16, you can do this by using the dropdown list.  This spreadsheet 		comes pre-loaded with the rates from the previous agreement along with the current agreement.  			Changing the agreement selection agreement cause the spreadsheet to recalculate.  The previous 			agreement rates can be useful for apprentice adjustments.</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5.	Add any fund adjustments, such as redeeming a fund credit, on row 27. Please do not use this area for 			Apprentice Adjustments, see Reporting Apprentice Adjustments below.  When using a fund credit attach a		copy of the credit invoice or in the Notes advise the Invoice ID or the reports work month and agreement 		which prompted the credit.</a:t>
          </a:r>
        </a:p>
        <a:p>
          <a:pPr>
            <a:tabLst>
              <a:tab pos="228600" algn="l"/>
              <a:tab pos="457200" algn="l"/>
            </a:tabLst>
          </a:pPr>
          <a:r>
            <a:rPr lang="en-US" sz="1100">
              <a:solidFill>
                <a:schemeClr val="tx1"/>
              </a:solidFill>
              <a:effectLst/>
              <a:latin typeface="+mn-lt"/>
              <a:ea typeface="+mn-ea"/>
              <a:cs typeface="+mn-cs"/>
            </a:rPr>
            <a:t>	6.	Feel free to add any explanation you think might be helpful in cell B29.</a:t>
          </a:r>
        </a:p>
        <a:p>
          <a:pPr>
            <a:tabLst>
              <a:tab pos="228600" algn="l"/>
              <a:tab pos="457200" algn="l"/>
            </a:tabLst>
          </a:pPr>
          <a:r>
            <a:rPr lang="en-US" sz="1100">
              <a:solidFill>
                <a:schemeClr val="tx1"/>
              </a:solidFill>
              <a:effectLst/>
              <a:latin typeface="+mn-lt"/>
              <a:ea typeface="+mn-ea"/>
              <a:cs typeface="+mn-cs"/>
            </a:rPr>
            <a:t>	7.	Now add members, their hours and member classification on the Members tab.  All cells to the right of the 		input grid are free of formulas or references so it can be used as a staging area.</a:t>
          </a:r>
        </a:p>
        <a:p>
          <a:pPr>
            <a:tabLst>
              <a:tab pos="228600" algn="l"/>
              <a:tab pos="457200" algn="l"/>
            </a:tabLst>
          </a:pPr>
          <a:r>
            <a:rPr lang="en-US" sz="1100">
              <a:solidFill>
                <a:schemeClr val="tx1"/>
              </a:solidFill>
              <a:effectLst/>
              <a:latin typeface="+mn-lt"/>
              <a:ea typeface="+mn-ea"/>
              <a:cs typeface="+mn-cs"/>
            </a:rPr>
            <a:t>	8.	Check that the hours on the Totals worksheet tab are what you expect.</a:t>
          </a:r>
        </a:p>
        <a:p>
          <a:pPr>
            <a:tabLst>
              <a:tab pos="228600" algn="l"/>
              <a:tab pos="457200" algn="l"/>
            </a:tabLst>
          </a:pPr>
          <a:r>
            <a:rPr lang="en-US" sz="1100">
              <a:solidFill>
                <a:schemeClr val="tx1"/>
              </a:solidFill>
              <a:effectLst/>
              <a:latin typeface="+mn-lt"/>
              <a:ea typeface="+mn-ea"/>
              <a:cs typeface="+mn-cs"/>
            </a:rPr>
            <a:t>	9.	Adjust the print area on the Members tab to include all members before printing the list.</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Reporting Apprentice Adjustments: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To have this spreadsheet calculate the due amount for you, list the member with negative hours for the already paid step and repeat the member with offsetting positive hours in the step-up class.  A dedicated Apprentice Adjustments report can make for clear documentation during audit, but this method can be used in a Standard Report as well.</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Calculations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aggregates hours by member class, calculates the due amount for each fund and adds any variances if needed.  An example of what these are is on the </a:t>
          </a:r>
          <a:r>
            <a:rPr lang="en-US" sz="1100" u="sng">
              <a:solidFill>
                <a:schemeClr val="tx1"/>
              </a:solidFill>
              <a:effectLst/>
              <a:latin typeface="+mn-lt"/>
              <a:ea typeface="+mn-ea"/>
              <a:cs typeface="+mn-cs"/>
            </a:rPr>
            <a:t>Explanation on Variances</a:t>
          </a:r>
          <a:r>
            <a:rPr lang="en-US" sz="1100">
              <a:solidFill>
                <a:schemeClr val="tx1"/>
              </a:solidFill>
              <a:effectLst/>
              <a:latin typeface="+mn-lt"/>
              <a:ea typeface="+mn-ea"/>
              <a:cs typeface="+mn-cs"/>
            </a:rPr>
            <a:t> tab.  The only unlocked cells on this spreadsheet is the EmpoyerMemberClass index.  These would be edited in order to synchronize the spreadsheet to your payroll system.</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RatesAndLookups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is has data that makes the dropdown cells and calculation formulas work.  All cells are locked. </a:t>
          </a:r>
          <a:endParaRPr lang="en-US" sz="1100">
            <a:solidFill>
              <a:srgbClr val="000000"/>
            </a:solidFill>
            <a:effectLst/>
            <a:latin typeface="Calibri" panose="020F0502020204030204" pitchFamily="34" charset="0"/>
            <a:ea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66675</xdr:colOff>
      <xdr:row>1</xdr:row>
      <xdr:rowOff>133350</xdr:rowOff>
    </xdr:from>
    <xdr:ext cx="6886575" cy="1943100"/>
    <xdr:sp macro="" textlink="">
      <xdr:nvSpPr>
        <xdr:cNvPr id="2" name="TextBox 1">
          <a:extLst>
            <a:ext uri="{FF2B5EF4-FFF2-40B4-BE49-F238E27FC236}">
              <a16:creationId xmlns="" xmlns:a16="http://schemas.microsoft.com/office/drawing/2014/main" id="{BD94371F-9DCC-437B-835A-D085371BF317}"/>
            </a:ext>
          </a:extLst>
        </xdr:cNvPr>
        <xdr:cNvSpPr txBox="1"/>
      </xdr:nvSpPr>
      <xdr:spPr>
        <a:xfrm>
          <a:off x="676275" y="295275"/>
          <a:ext cx="6886575" cy="1943100"/>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How and why to synchronize your payroll reports to this spreadsheet.</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This spreadsheet uses an index to compare to the Member Class that is input to arrive at the correct rates for calculating due amounts.  See</a:t>
          </a:r>
          <a:r>
            <a:rPr lang="en-US" sz="1100" baseline="0">
              <a:solidFill>
                <a:schemeClr val="tx1"/>
              </a:solidFill>
              <a:effectLst/>
              <a:latin typeface="+mn-lt"/>
              <a:ea typeface="+mn-ea"/>
              <a:cs typeface="+mn-cs"/>
            </a:rPr>
            <a:t> the pictures below.</a:t>
          </a:r>
        </a:p>
        <a:p>
          <a:endParaRPr lang="en-US" sz="1100" baseline="0">
            <a:solidFill>
              <a:schemeClr val="tx1"/>
            </a:solidFill>
            <a:effectLst/>
            <a:latin typeface="+mn-lt"/>
            <a:ea typeface="+mn-ea"/>
            <a:cs typeface="+mn-cs"/>
          </a:endParaRPr>
        </a:p>
        <a:p>
          <a:r>
            <a:rPr lang="en-US" sz="1100">
              <a:solidFill>
                <a:schemeClr val="tx1"/>
              </a:solidFill>
              <a:effectLst/>
              <a:latin typeface="+mn-lt"/>
              <a:ea typeface="+mn-ea"/>
              <a:cs typeface="+mn-cs"/>
            </a:rPr>
            <a:t>You could modify your payroll system list to match the index as it is, or you can modify the index to match your  payroll system codes.  As long as the replacement member classification codes are sorted in the same descending order from journeyman to 40% apprentice, the grand total will be accurate.  A common substitution might be 2 letter codes i.e. JC for journeymen, A8 for 90-95 apprentice etc.  If you are having trouble doing this conversion it will probably quickest to</a:t>
          </a:r>
          <a:r>
            <a:rPr lang="en-US" sz="1100" baseline="0">
              <a:solidFill>
                <a:schemeClr val="tx1"/>
              </a:solidFill>
              <a:effectLst/>
              <a:latin typeface="+mn-lt"/>
              <a:ea typeface="+mn-ea"/>
              <a:cs typeface="+mn-cs"/>
            </a:rPr>
            <a:t> give us your list and we will send you a modified spreadsheet</a:t>
          </a:r>
          <a:r>
            <a:rPr lang="en-US" sz="1100">
              <a:solidFill>
                <a:schemeClr val="tx1"/>
              </a:solidFill>
              <a:effectLst/>
              <a:latin typeface="+mn-lt"/>
              <a:ea typeface="+mn-ea"/>
              <a:cs typeface="+mn-cs"/>
            </a:rPr>
            <a:t>.</a:t>
          </a:r>
        </a:p>
      </xdr:txBody>
    </xdr:sp>
    <xdr:clientData/>
  </xdr:oneCellAnchor>
  <xdr:twoCellAnchor>
    <xdr:from>
      <xdr:col>7</xdr:col>
      <xdr:colOff>1</xdr:colOff>
      <xdr:row>16</xdr:row>
      <xdr:rowOff>85724</xdr:rowOff>
    </xdr:from>
    <xdr:to>
      <xdr:col>11</xdr:col>
      <xdr:colOff>485775</xdr:colOff>
      <xdr:row>38</xdr:row>
      <xdr:rowOff>9525</xdr:rowOff>
    </xdr:to>
    <xdr:grpSp>
      <xdr:nvGrpSpPr>
        <xdr:cNvPr id="3" name="Group 2">
          <a:extLst>
            <a:ext uri="{FF2B5EF4-FFF2-40B4-BE49-F238E27FC236}">
              <a16:creationId xmlns="" xmlns:a16="http://schemas.microsoft.com/office/drawing/2014/main" id="{45A6AB9C-BFAF-4D85-A855-023255AA9B2D}"/>
            </a:ext>
          </a:extLst>
        </xdr:cNvPr>
        <xdr:cNvGrpSpPr/>
      </xdr:nvGrpSpPr>
      <xdr:grpSpPr>
        <a:xfrm>
          <a:off x="4267201" y="2676524"/>
          <a:ext cx="2924174" cy="3486151"/>
          <a:chOff x="5581651" y="1781174"/>
          <a:chExt cx="2924174" cy="3486151"/>
        </a:xfrm>
      </xdr:grpSpPr>
      <xdr:sp macro="" textlink="">
        <xdr:nvSpPr>
          <xdr:cNvPr id="4" name="TextBox 3">
            <a:extLst>
              <a:ext uri="{FF2B5EF4-FFF2-40B4-BE49-F238E27FC236}">
                <a16:creationId xmlns="" xmlns:a16="http://schemas.microsoft.com/office/drawing/2014/main" id="{DFCE927E-E0D8-4488-8DA7-4A484DB6B190}"/>
              </a:ext>
            </a:extLst>
          </xdr:cNvPr>
          <xdr:cNvSpPr txBox="1"/>
        </xdr:nvSpPr>
        <xdr:spPr>
          <a:xfrm>
            <a:off x="5581651" y="1781174"/>
            <a:ext cx="2924174" cy="3486151"/>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Member</a:t>
            </a:r>
            <a:r>
              <a:rPr lang="en-US" sz="1100" baseline="0"/>
              <a:t> Class entered alongside their personal information and hours.</a:t>
            </a:r>
          </a:p>
          <a:p>
            <a:endParaRPr lang="en-US" sz="1100" baseline="0"/>
          </a:p>
          <a:p>
            <a:r>
              <a:rPr lang="en-US" sz="1100" baseline="0"/>
              <a:t>Found in column C on the Members tab.</a:t>
            </a:r>
          </a:p>
          <a:p>
            <a:endParaRPr lang="en-US" sz="1100" baseline="0"/>
          </a:p>
          <a:p>
            <a:endParaRPr lang="en-US" sz="1100"/>
          </a:p>
        </xdr:txBody>
      </xdr:sp>
      <xdr:pic>
        <xdr:nvPicPr>
          <xdr:cNvPr id="5" name="Picture 4">
            <a:extLst>
              <a:ext uri="{FF2B5EF4-FFF2-40B4-BE49-F238E27FC236}">
                <a16:creationId xmlns="" xmlns:a16="http://schemas.microsoft.com/office/drawing/2014/main" id="{2F193B83-C9DF-4092-B902-9E1162A68B42}"/>
              </a:ext>
            </a:extLst>
          </xdr:cNvPr>
          <xdr:cNvPicPr>
            <a:picLocks noChangeAspect="1"/>
          </xdr:cNvPicPr>
        </xdr:nvPicPr>
        <xdr:blipFill>
          <a:blip xmlns:r="http://schemas.openxmlformats.org/officeDocument/2006/relationships" r:embed="rId1"/>
          <a:stretch>
            <a:fillRect/>
          </a:stretch>
        </xdr:blipFill>
        <xdr:spPr>
          <a:xfrm>
            <a:off x="6534150" y="2752725"/>
            <a:ext cx="1133333" cy="2285714"/>
          </a:xfrm>
          <a:prstGeom prst="rect">
            <a:avLst/>
          </a:prstGeom>
          <a:ln w="19050">
            <a:solidFill>
              <a:schemeClr val="tx2"/>
            </a:solidFill>
          </a:ln>
        </xdr:spPr>
      </xdr:pic>
    </xdr:grpSp>
    <xdr:clientData/>
  </xdr:twoCellAnchor>
  <xdr:twoCellAnchor>
    <xdr:from>
      <xdr:col>1</xdr:col>
      <xdr:colOff>66675</xdr:colOff>
      <xdr:row>16</xdr:row>
      <xdr:rowOff>85725</xdr:rowOff>
    </xdr:from>
    <xdr:to>
      <xdr:col>5</xdr:col>
      <xdr:colOff>590550</xdr:colOff>
      <xdr:row>34</xdr:row>
      <xdr:rowOff>104775</xdr:rowOff>
    </xdr:to>
    <xdr:grpSp>
      <xdr:nvGrpSpPr>
        <xdr:cNvPr id="6" name="Group 5">
          <a:extLst>
            <a:ext uri="{FF2B5EF4-FFF2-40B4-BE49-F238E27FC236}">
              <a16:creationId xmlns="" xmlns:a16="http://schemas.microsoft.com/office/drawing/2014/main" id="{2F0F11B0-B53E-4FA2-8F7E-DC5111DB073D}"/>
            </a:ext>
          </a:extLst>
        </xdr:cNvPr>
        <xdr:cNvGrpSpPr/>
      </xdr:nvGrpSpPr>
      <xdr:grpSpPr>
        <a:xfrm>
          <a:off x="676275" y="2676525"/>
          <a:ext cx="2962275" cy="2933700"/>
          <a:chOff x="638175" y="1971675"/>
          <a:chExt cx="2962275" cy="2933700"/>
        </a:xfrm>
      </xdr:grpSpPr>
      <xdr:sp macro="" textlink="">
        <xdr:nvSpPr>
          <xdr:cNvPr id="7" name="TextBox 6">
            <a:extLst>
              <a:ext uri="{FF2B5EF4-FFF2-40B4-BE49-F238E27FC236}">
                <a16:creationId xmlns="" xmlns:a16="http://schemas.microsoft.com/office/drawing/2014/main" id="{E44C84F4-054F-4FD7-B932-ADD9B29A0A7F}"/>
              </a:ext>
            </a:extLst>
          </xdr:cNvPr>
          <xdr:cNvSpPr txBox="1"/>
        </xdr:nvSpPr>
        <xdr:spPr>
          <a:xfrm>
            <a:off x="638175" y="1971675"/>
            <a:ext cx="2962275" cy="29337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index used to determine which rates to apply to the individual member.</a:t>
            </a:r>
          </a:p>
          <a:p>
            <a:endParaRPr lang="en-US" sz="1100" baseline="0"/>
          </a:p>
          <a:p>
            <a:r>
              <a:rPr lang="en-US" sz="1100" baseline="0"/>
              <a:t>Found at N4:N9 on the Calculations tab.</a:t>
            </a:r>
          </a:p>
          <a:p>
            <a:endParaRPr lang="en-US" sz="1100" baseline="0"/>
          </a:p>
        </xdr:txBody>
      </xdr:sp>
      <xdr:pic>
        <xdr:nvPicPr>
          <xdr:cNvPr id="8" name="Picture 7">
            <a:extLst>
              <a:ext uri="{FF2B5EF4-FFF2-40B4-BE49-F238E27FC236}">
                <a16:creationId xmlns="" xmlns:a16="http://schemas.microsoft.com/office/drawing/2014/main" id="{8ADDF17B-628C-47B0-9A92-FFF11A88B404}"/>
              </a:ext>
            </a:extLst>
          </xdr:cNvPr>
          <xdr:cNvPicPr>
            <a:picLocks noChangeAspect="1"/>
          </xdr:cNvPicPr>
        </xdr:nvPicPr>
        <xdr:blipFill>
          <a:blip xmlns:r="http://schemas.openxmlformats.org/officeDocument/2006/relationships" r:embed="rId2"/>
          <a:stretch>
            <a:fillRect/>
          </a:stretch>
        </xdr:blipFill>
        <xdr:spPr>
          <a:xfrm>
            <a:off x="1219200" y="2895600"/>
            <a:ext cx="1761905" cy="1685714"/>
          </a:xfrm>
          <a:prstGeom prst="rect">
            <a:avLst/>
          </a:prstGeom>
          <a:ln w="19050">
            <a:solidFill>
              <a:schemeClr val="tx2"/>
            </a:solidFill>
          </a:ln>
        </xdr:spPr>
      </xdr:pic>
    </xdr:grp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361950</xdr:colOff>
      <xdr:row>0</xdr:row>
      <xdr:rowOff>219075</xdr:rowOff>
    </xdr:from>
    <xdr:ext cx="184731" cy="264560"/>
    <xdr:sp macro="" textlink="">
      <xdr:nvSpPr>
        <xdr:cNvPr id="2" name="TextBox 1">
          <a:extLst>
            <a:ext uri="{FF2B5EF4-FFF2-40B4-BE49-F238E27FC236}">
              <a16:creationId xmlns="" xmlns:a16="http://schemas.microsoft.com/office/drawing/2014/main" id="{0F0CA943-4E56-40DF-8F48-5962598D44E5}"/>
            </a:ext>
          </a:extLst>
        </xdr:cNvPr>
        <xdr:cNvSpPr txBox="1"/>
      </xdr:nvSpPr>
      <xdr:spPr>
        <a:xfrm>
          <a:off x="3448050" y="21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66674</xdr:colOff>
      <xdr:row>0</xdr:row>
      <xdr:rowOff>85725</xdr:rowOff>
    </xdr:from>
    <xdr:ext cx="7134225" cy="781240"/>
    <xdr:sp macro="" textlink="">
      <xdr:nvSpPr>
        <xdr:cNvPr id="3" name="TextBox 2">
          <a:extLst>
            <a:ext uri="{FF2B5EF4-FFF2-40B4-BE49-F238E27FC236}">
              <a16:creationId xmlns="" xmlns:a16="http://schemas.microsoft.com/office/drawing/2014/main" id="{74B7E1DF-3ADF-4B79-85D8-6D5B142B9387}"/>
            </a:ext>
          </a:extLst>
        </xdr:cNvPr>
        <xdr:cNvSpPr txBox="1"/>
      </xdr:nvSpPr>
      <xdr:spPr>
        <a:xfrm>
          <a:off x="66674" y="85725"/>
          <a:ext cx="7134225" cy="781240"/>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Variances are caused by lost rounding events.  These lost rounding events</a:t>
          </a:r>
          <a:r>
            <a:rPr lang="en-US" sz="1100" baseline="0"/>
            <a:t> </a:t>
          </a:r>
          <a:r>
            <a:rPr lang="en-US" sz="1100"/>
            <a:t>only occur when </a:t>
          </a:r>
          <a:r>
            <a:rPr lang="en-US" sz="1100" baseline="0"/>
            <a:t>at least 2 members in the  same member classification have partial hours of .5 or greater and the </a:t>
          </a:r>
          <a:r>
            <a:rPr lang="en-US" sz="1100"/>
            <a:t>rate used in the calculation is an odd number</a:t>
          </a:r>
          <a:r>
            <a:rPr lang="en-US" sz="1100" baseline="0"/>
            <a:t>.  Below are examples where you can try different scenarios to see for yourself.  The totals for each scenario are only two digits because the spreadsheet always does a final rounding  to prevent any hidden decimal places.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ln w="9525" cmpd="sng">
          <a:noFill/>
        </a:ln>
      </a:spPr>
      <a:bodyPr vertOverflow="clip" horzOverflow="clip" wrap="none" lIns="0" tIns="0" rIns="0" bIns="0" rtlCol="0" anchor="b" anchorCtr="0">
        <a:noAutofit/>
      </a:bodyPr>
      <a:lstStyle>
        <a:defPPr algn="r">
          <a:defRPr sz="900" b="0" i="0" u="none" strike="noStrike">
            <a:solidFill>
              <a:srgbClr val="000000"/>
            </a:solidFill>
            <a:latin typeface="Arial" panose="020B0604020202020204" pitchFamily="34" charset="0"/>
            <a:cs typeface="Arial" panose="020B0604020202020204" pitchFamily="34"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2"/>
  <sheetViews>
    <sheetView tabSelected="1" zoomScale="80" zoomScaleNormal="80" zoomScaleSheetLayoutView="85" workbookViewId="0">
      <selection activeCell="A9" sqref="A9:H9"/>
    </sheetView>
  </sheetViews>
  <sheetFormatPr defaultRowHeight="15"/>
  <cols>
    <col min="1" max="1" width="9.140625" customWidth="1"/>
    <col min="2" max="2" width="3.7109375" customWidth="1"/>
    <col min="3" max="3" width="1.7109375" customWidth="1"/>
    <col min="4" max="4" width="14.28515625" customWidth="1"/>
    <col min="5" max="5" width="6.140625" customWidth="1"/>
    <col min="6" max="6" width="7.140625" customWidth="1"/>
    <col min="7" max="7" width="15.7109375" customWidth="1"/>
    <col min="8" max="8" width="10.28515625" customWidth="1"/>
    <col min="9" max="9" width="2.28515625" customWidth="1"/>
    <col min="10" max="11" width="15.7109375" customWidth="1"/>
    <col min="12" max="12" width="8.28515625" customWidth="1"/>
    <col min="13" max="13" width="5.28515625" customWidth="1"/>
    <col min="14" max="14" width="14.28515625" customWidth="1"/>
    <col min="15" max="16" width="12.7109375" customWidth="1"/>
    <col min="17" max="17" width="15.7109375" customWidth="1"/>
    <col min="18" max="18" width="16.42578125" customWidth="1"/>
    <col min="19" max="19" width="16.85546875" customWidth="1"/>
    <col min="20" max="20" width="11.42578125" customWidth="1"/>
  </cols>
  <sheetData>
    <row r="1" spans="1:20" ht="30">
      <c r="A1" s="177" t="s">
        <v>43</v>
      </c>
      <c r="B1" s="177"/>
      <c r="C1" s="177"/>
      <c r="D1" s="177"/>
      <c r="E1" s="177"/>
      <c r="F1" s="177"/>
      <c r="G1" s="177"/>
      <c r="H1" s="177"/>
      <c r="I1" s="177"/>
      <c r="J1" s="177"/>
      <c r="K1" s="177"/>
      <c r="L1" s="177"/>
      <c r="M1" s="177"/>
      <c r="N1" s="177"/>
      <c r="O1" s="177"/>
      <c r="P1" s="177"/>
      <c r="Q1" s="177"/>
      <c r="R1" s="4"/>
      <c r="S1" s="4"/>
      <c r="T1" s="4"/>
    </row>
    <row r="2" spans="1:20" ht="16.5">
      <c r="A2" s="178" t="s">
        <v>44</v>
      </c>
      <c r="B2" s="178"/>
      <c r="C2" s="178"/>
      <c r="D2" s="178"/>
      <c r="E2" s="178"/>
      <c r="F2" s="178"/>
      <c r="G2" s="178"/>
      <c r="H2" s="178"/>
      <c r="I2" s="178"/>
      <c r="J2" s="178"/>
      <c r="K2" s="178"/>
      <c r="L2" s="178"/>
      <c r="M2" s="178"/>
      <c r="N2" s="178"/>
      <c r="O2" s="178"/>
      <c r="P2" s="178"/>
      <c r="Q2" s="178"/>
      <c r="R2" s="4"/>
      <c r="S2" s="4"/>
      <c r="T2" s="4"/>
    </row>
    <row r="3" spans="1:20" ht="6" customHeight="1">
      <c r="A3" s="4"/>
      <c r="B3" s="4"/>
      <c r="C3" s="4"/>
      <c r="D3" s="4"/>
      <c r="E3" s="4"/>
      <c r="F3" s="4"/>
      <c r="G3" s="4"/>
      <c r="H3" s="4"/>
      <c r="I3" s="4"/>
      <c r="J3" s="4"/>
      <c r="K3" s="4"/>
      <c r="L3" s="4"/>
      <c r="M3" s="4"/>
      <c r="N3" s="4"/>
      <c r="O3" s="4"/>
      <c r="P3" s="4"/>
      <c r="Q3" s="4"/>
      <c r="R3" s="4"/>
      <c r="S3" s="4"/>
      <c r="T3" s="4"/>
    </row>
    <row r="4" spans="1:20" ht="12.75" customHeight="1">
      <c r="A4" s="179" t="s">
        <v>45</v>
      </c>
      <c r="B4" s="180"/>
      <c r="C4" s="180"/>
      <c r="D4" s="180"/>
      <c r="E4" s="181"/>
      <c r="F4" s="179" t="s">
        <v>46</v>
      </c>
      <c r="G4" s="180"/>
      <c r="H4" s="181"/>
      <c r="I4" s="5"/>
      <c r="J4" s="6"/>
      <c r="K4" s="6"/>
      <c r="L4" s="6"/>
      <c r="M4" s="7"/>
      <c r="N4" s="8"/>
      <c r="O4" s="8"/>
      <c r="P4" s="8"/>
      <c r="Q4" s="9"/>
      <c r="R4" s="4"/>
      <c r="S4" s="4"/>
      <c r="T4" s="4"/>
    </row>
    <row r="5" spans="1:20" ht="24" customHeight="1">
      <c r="A5" s="182" t="s">
        <v>95</v>
      </c>
      <c r="B5" s="183"/>
      <c r="C5" s="183"/>
      <c r="D5" s="183"/>
      <c r="E5" s="184"/>
      <c r="F5" s="185"/>
      <c r="G5" s="186"/>
      <c r="H5" s="187"/>
      <c r="I5" s="10"/>
      <c r="J5" s="11"/>
      <c r="K5" s="11"/>
      <c r="L5" s="11"/>
      <c r="M5" s="12"/>
      <c r="N5" s="13"/>
      <c r="O5" s="13"/>
      <c r="P5" s="13"/>
      <c r="Q5" s="14"/>
      <c r="R5" s="4"/>
      <c r="S5" s="4"/>
      <c r="T5" s="4"/>
    </row>
    <row r="6" spans="1:20" ht="15" customHeight="1">
      <c r="A6" s="179" t="s">
        <v>47</v>
      </c>
      <c r="B6" s="180"/>
      <c r="C6" s="180"/>
      <c r="D6" s="180"/>
      <c r="E6" s="181"/>
      <c r="F6" s="179" t="s">
        <v>48</v>
      </c>
      <c r="G6" s="180"/>
      <c r="H6" s="181"/>
      <c r="I6" s="10"/>
      <c r="J6" s="11"/>
      <c r="K6" s="11"/>
      <c r="L6" s="11"/>
      <c r="M6" s="12"/>
      <c r="N6" s="13"/>
      <c r="O6" s="13"/>
      <c r="P6" s="13"/>
      <c r="Q6" s="14"/>
      <c r="R6" s="4"/>
      <c r="S6" s="4"/>
      <c r="T6" s="4"/>
    </row>
    <row r="7" spans="1:20" ht="24" customHeight="1">
      <c r="A7" s="185"/>
      <c r="B7" s="186"/>
      <c r="C7" s="186"/>
      <c r="D7" s="186"/>
      <c r="E7" s="187"/>
      <c r="F7" s="185"/>
      <c r="G7" s="186"/>
      <c r="H7" s="187"/>
      <c r="I7" s="10"/>
      <c r="J7" s="11"/>
      <c r="K7" s="11"/>
      <c r="L7" s="11"/>
      <c r="M7" s="12"/>
      <c r="N7" s="13"/>
      <c r="O7" s="13"/>
      <c r="P7" s="13"/>
      <c r="Q7" s="14"/>
      <c r="R7" s="4"/>
      <c r="S7" s="4"/>
      <c r="T7" s="4"/>
    </row>
    <row r="8" spans="1:20" ht="21" customHeight="1">
      <c r="A8" s="188" t="s">
        <v>49</v>
      </c>
      <c r="B8" s="189"/>
      <c r="C8" s="189"/>
      <c r="D8" s="189"/>
      <c r="E8" s="189"/>
      <c r="F8" s="189"/>
      <c r="G8" s="189"/>
      <c r="H8" s="190"/>
      <c r="I8" s="15"/>
      <c r="J8" s="4"/>
      <c r="K8" s="4"/>
      <c r="L8" s="4"/>
      <c r="M8" s="12"/>
      <c r="N8" s="13"/>
      <c r="O8" s="13"/>
      <c r="P8" s="13"/>
      <c r="Q8" s="14"/>
      <c r="R8" s="4"/>
      <c r="S8" s="4"/>
      <c r="T8" s="4"/>
    </row>
    <row r="9" spans="1:20" ht="17.100000000000001" customHeight="1">
      <c r="A9" s="155" t="s">
        <v>50</v>
      </c>
      <c r="B9" s="156"/>
      <c r="C9" s="156"/>
      <c r="D9" s="156"/>
      <c r="E9" s="156"/>
      <c r="F9" s="156"/>
      <c r="G9" s="156"/>
      <c r="H9" s="157"/>
      <c r="I9" s="16"/>
      <c r="J9" s="4"/>
      <c r="K9" s="4"/>
      <c r="L9" s="4"/>
      <c r="M9" s="12"/>
      <c r="N9" s="13"/>
      <c r="O9" s="13"/>
      <c r="P9" s="13"/>
      <c r="Q9" s="14"/>
      <c r="R9" s="4"/>
      <c r="S9" s="4"/>
      <c r="T9" s="4"/>
    </row>
    <row r="10" spans="1:20" ht="17.100000000000001" customHeight="1">
      <c r="A10" s="152" t="s">
        <v>51</v>
      </c>
      <c r="B10" s="153"/>
      <c r="C10" s="153"/>
      <c r="D10" s="153"/>
      <c r="E10" s="153"/>
      <c r="F10" s="153"/>
      <c r="G10" s="153"/>
      <c r="H10" s="154"/>
      <c r="I10" s="17"/>
      <c r="J10" s="4"/>
      <c r="K10" s="4"/>
      <c r="L10" s="4"/>
      <c r="M10" s="12"/>
      <c r="N10" s="13"/>
      <c r="O10" s="13"/>
      <c r="P10" s="13"/>
      <c r="Q10" s="14"/>
      <c r="R10" s="4"/>
      <c r="S10" s="4"/>
      <c r="T10" s="4"/>
    </row>
    <row r="11" spans="1:20" ht="17.100000000000001" customHeight="1">
      <c r="A11" s="155"/>
      <c r="B11" s="156"/>
      <c r="C11" s="156"/>
      <c r="D11" s="156"/>
      <c r="E11" s="156"/>
      <c r="F11" s="156"/>
      <c r="G11" s="156"/>
      <c r="H11" s="157"/>
      <c r="I11" s="16"/>
      <c r="J11" s="4"/>
      <c r="K11" s="4"/>
      <c r="L11" s="4"/>
      <c r="M11" s="12"/>
      <c r="N11" s="13"/>
      <c r="O11" s="13"/>
      <c r="P11" s="13"/>
      <c r="Q11" s="14"/>
      <c r="R11" s="4"/>
      <c r="S11" s="4"/>
      <c r="T11" s="4"/>
    </row>
    <row r="12" spans="1:20" ht="18" customHeight="1">
      <c r="A12" s="155"/>
      <c r="B12" s="156"/>
      <c r="C12" s="156"/>
      <c r="D12" s="156"/>
      <c r="E12" s="156"/>
      <c r="F12" s="156"/>
      <c r="G12" s="156"/>
      <c r="H12" s="157"/>
      <c r="I12" s="17"/>
      <c r="J12" s="4"/>
      <c r="K12" s="4"/>
      <c r="L12" s="4"/>
      <c r="M12" s="12"/>
      <c r="N12" s="13"/>
      <c r="O12" s="13"/>
      <c r="P12" s="13"/>
      <c r="Q12" s="14"/>
      <c r="R12" s="4"/>
      <c r="S12" s="4"/>
      <c r="T12" s="4"/>
    </row>
    <row r="13" spans="1:20" ht="28.5" customHeight="1">
      <c r="A13" s="158" t="s">
        <v>52</v>
      </c>
      <c r="B13" s="159"/>
      <c r="C13" s="160"/>
      <c r="D13" s="160"/>
      <c r="E13" s="160"/>
      <c r="F13" s="160"/>
      <c r="G13" s="160"/>
      <c r="H13" s="161"/>
      <c r="I13" s="16"/>
      <c r="J13" s="18"/>
      <c r="K13" s="18"/>
      <c r="L13" s="18"/>
      <c r="M13" s="12"/>
      <c r="N13" s="13"/>
      <c r="O13" s="13"/>
      <c r="P13" s="13"/>
      <c r="Q13" s="14"/>
      <c r="R13" s="4"/>
      <c r="S13" s="4"/>
      <c r="T13" s="4"/>
    </row>
    <row r="14" spans="1:20" ht="28.5" customHeight="1">
      <c r="A14" s="162" t="s">
        <v>53</v>
      </c>
      <c r="B14" s="163"/>
      <c r="C14" s="164"/>
      <c r="D14" s="164"/>
      <c r="E14" s="164"/>
      <c r="F14" s="164"/>
      <c r="G14" s="164"/>
      <c r="H14" s="165"/>
      <c r="I14" s="19"/>
      <c r="J14" s="20"/>
      <c r="K14" s="20"/>
      <c r="L14" s="20"/>
      <c r="M14" s="12"/>
      <c r="N14" s="13"/>
      <c r="O14" s="13"/>
      <c r="P14" s="13"/>
      <c r="Q14" s="14"/>
      <c r="R14" s="4"/>
      <c r="S14" s="4"/>
      <c r="T14" s="4"/>
    </row>
    <row r="15" spans="1:20" ht="28.5" customHeight="1">
      <c r="A15" s="158" t="s">
        <v>36</v>
      </c>
      <c r="B15" s="159"/>
      <c r="C15" s="166" t="s">
        <v>37</v>
      </c>
      <c r="D15" s="166"/>
      <c r="E15" s="166"/>
      <c r="F15" s="166"/>
      <c r="G15" s="166"/>
      <c r="H15" s="167"/>
      <c r="I15" s="168"/>
      <c r="J15" s="169"/>
      <c r="K15" s="169"/>
      <c r="L15" s="170"/>
      <c r="M15" s="12"/>
      <c r="N15" s="13"/>
      <c r="O15" s="13"/>
      <c r="P15" s="13"/>
      <c r="Q15" s="14"/>
      <c r="R15" s="4"/>
      <c r="S15" s="4"/>
      <c r="T15" s="21"/>
    </row>
    <row r="16" spans="1:20" ht="32.25" customHeight="1">
      <c r="A16" s="171" t="s">
        <v>96</v>
      </c>
      <c r="B16" s="172"/>
      <c r="C16" s="172"/>
      <c r="D16" s="172"/>
      <c r="E16" s="172"/>
      <c r="F16" s="172"/>
      <c r="G16" s="172"/>
      <c r="H16" s="173"/>
      <c r="I16" s="174"/>
      <c r="J16" s="175"/>
      <c r="K16" s="175"/>
      <c r="L16" s="176"/>
      <c r="M16" s="12"/>
      <c r="N16" s="13"/>
      <c r="O16" s="13"/>
      <c r="P16" s="13"/>
      <c r="Q16" s="14"/>
      <c r="R16" s="4"/>
      <c r="S16" s="4"/>
      <c r="T16" s="4"/>
    </row>
    <row r="17" spans="1:18" ht="22.5" customHeight="1">
      <c r="A17" s="22" t="s">
        <v>54</v>
      </c>
      <c r="B17" s="23"/>
      <c r="C17" s="24"/>
      <c r="D17" s="24"/>
      <c r="E17" s="24"/>
      <c r="F17" s="24"/>
      <c r="G17" s="24"/>
      <c r="H17" s="76"/>
      <c r="I17" s="25"/>
      <c r="J17" s="26"/>
      <c r="K17" s="26"/>
      <c r="L17" s="77"/>
      <c r="M17" s="27"/>
      <c r="N17" s="28"/>
      <c r="O17" s="13"/>
      <c r="P17" s="13"/>
      <c r="Q17" s="29"/>
      <c r="R17" s="4"/>
    </row>
    <row r="18" spans="1:18" ht="15" customHeight="1">
      <c r="A18" s="149" t="s">
        <v>55</v>
      </c>
      <c r="B18" s="150"/>
      <c r="C18" s="150"/>
      <c r="D18" s="150"/>
      <c r="E18" s="150"/>
      <c r="F18" s="150"/>
      <c r="G18" s="150"/>
      <c r="H18" s="150"/>
      <c r="I18" s="150"/>
      <c r="J18" s="150"/>
      <c r="K18" s="150"/>
      <c r="L18" s="150"/>
      <c r="M18" s="150"/>
      <c r="N18" s="150"/>
      <c r="O18" s="150"/>
      <c r="P18" s="150"/>
      <c r="Q18" s="151"/>
      <c r="R18" s="4"/>
    </row>
    <row r="19" spans="1:18" s="35" customFormat="1" ht="39.6" customHeight="1">
      <c r="A19" s="140"/>
      <c r="B19" s="141"/>
      <c r="C19" s="141"/>
      <c r="D19" s="142"/>
      <c r="E19" s="143" t="s">
        <v>56</v>
      </c>
      <c r="F19" s="144"/>
      <c r="G19" s="30" t="s">
        <v>57</v>
      </c>
      <c r="H19" s="143" t="s">
        <v>58</v>
      </c>
      <c r="I19" s="144"/>
      <c r="J19" s="30" t="s">
        <v>59</v>
      </c>
      <c r="K19" s="30" t="s">
        <v>60</v>
      </c>
      <c r="L19" s="143" t="s">
        <v>61</v>
      </c>
      <c r="M19" s="144"/>
      <c r="N19" s="31" t="s">
        <v>62</v>
      </c>
      <c r="O19" s="32" t="s">
        <v>63</v>
      </c>
      <c r="P19" s="32" t="s">
        <v>64</v>
      </c>
      <c r="Q19" s="33" t="s">
        <v>65</v>
      </c>
      <c r="R19" s="34"/>
    </row>
    <row r="20" spans="1:18" s="4" customFormat="1" ht="26.25" customHeight="1">
      <c r="A20" s="36" t="s">
        <v>66</v>
      </c>
      <c r="B20" s="145" t="s">
        <v>67</v>
      </c>
      <c r="C20" s="146"/>
      <c r="D20" s="37" t="s">
        <v>68</v>
      </c>
      <c r="E20" s="147">
        <f>VLOOKUP("Journeyman",Lookup_JourneymanRates,2)</f>
        <v>1.33</v>
      </c>
      <c r="F20" s="148"/>
      <c r="G20" s="38">
        <f>VLOOKUP("Journeyman",Lookup_JourneymanRates,3)</f>
        <v>7.27</v>
      </c>
      <c r="H20" s="147">
        <f>VLOOKUP("Journeyman",Lookup_JourneymanRates,4)</f>
        <v>0.79</v>
      </c>
      <c r="I20" s="148"/>
      <c r="J20" s="38">
        <f>VLOOKUP("Journeyman",Lookup_JourneymanRates,5)</f>
        <v>5.25</v>
      </c>
      <c r="K20" s="38">
        <f>VLOOKUP("Journeyman",Lookup_JourneymanRates,6)</f>
        <v>7.85</v>
      </c>
      <c r="L20" s="147">
        <f>VLOOKUP("Journeyman",Lookup_JourneymanRates,7)</f>
        <v>1.35</v>
      </c>
      <c r="M20" s="148"/>
      <c r="N20" s="38">
        <f>VLOOKUP("Journeyman",Lookup_JourneymanRates,8)</f>
        <v>2.2000000000000002</v>
      </c>
      <c r="O20" s="38">
        <f>VLOOKUP("Journeyman",Lookup_JourneymanRates,9)</f>
        <v>7.0000000000000007E-2</v>
      </c>
      <c r="P20" s="38">
        <f>VLOOKUP("Journeyman",Lookup_JourneymanRates,10)</f>
        <v>0.15</v>
      </c>
      <c r="Q20" s="39"/>
      <c r="R20" s="40"/>
    </row>
    <row r="21" spans="1:18" ht="30" customHeight="1">
      <c r="A21" s="41" t="s">
        <v>69</v>
      </c>
      <c r="B21" s="134" t="s">
        <v>70</v>
      </c>
      <c r="C21" s="135"/>
      <c r="D21" s="84">
        <f>SUMIF(All_Classes,Calculations!N9,All_Hours)</f>
        <v>0</v>
      </c>
      <c r="E21" s="136">
        <f>Calculations!C19</f>
        <v>0</v>
      </c>
      <c r="F21" s="137"/>
      <c r="G21" s="70">
        <f>Calculations!D19</f>
        <v>0</v>
      </c>
      <c r="H21" s="136">
        <f>Calculations!E19</f>
        <v>0</v>
      </c>
      <c r="I21" s="137"/>
      <c r="J21" s="70">
        <f>Calculations!F19</f>
        <v>0</v>
      </c>
      <c r="K21" s="70">
        <f>Calculations!G19</f>
        <v>0</v>
      </c>
      <c r="L21" s="136">
        <f>Calculations!H19</f>
        <v>0</v>
      </c>
      <c r="M21" s="137"/>
      <c r="N21" s="70">
        <f>Calculations!I19</f>
        <v>0</v>
      </c>
      <c r="O21" s="70">
        <f>Calculations!J19</f>
        <v>0</v>
      </c>
      <c r="P21" s="70">
        <f>Calculations!K19</f>
        <v>0</v>
      </c>
      <c r="Q21" s="67">
        <f>SUM(E21:P21)</f>
        <v>0</v>
      </c>
      <c r="R21" s="42"/>
    </row>
    <row r="22" spans="1:18" ht="30" customHeight="1">
      <c r="A22" s="41" t="s">
        <v>71</v>
      </c>
      <c r="B22" s="134" t="s">
        <v>72</v>
      </c>
      <c r="C22" s="135"/>
      <c r="D22" s="84">
        <f>SUMIF(All_Classes,Calculations!N8,All_Hours)</f>
        <v>0</v>
      </c>
      <c r="E22" s="136">
        <f>Calculations!C18</f>
        <v>0</v>
      </c>
      <c r="F22" s="137"/>
      <c r="G22" s="70">
        <f>Calculations!D18</f>
        <v>0</v>
      </c>
      <c r="H22" s="136">
        <f>Calculations!E18</f>
        <v>0</v>
      </c>
      <c r="I22" s="137"/>
      <c r="J22" s="70">
        <f>Calculations!F18</f>
        <v>0</v>
      </c>
      <c r="K22" s="70">
        <f>Calculations!G18</f>
        <v>0</v>
      </c>
      <c r="L22" s="136">
        <f>Calculations!H18</f>
        <v>0</v>
      </c>
      <c r="M22" s="137"/>
      <c r="N22" s="70">
        <f>Calculations!I18</f>
        <v>0</v>
      </c>
      <c r="O22" s="70">
        <f>Calculations!J18</f>
        <v>0</v>
      </c>
      <c r="P22" s="70">
        <f>Calculations!K18</f>
        <v>0</v>
      </c>
      <c r="Q22" s="67">
        <f t="shared" ref="Q22:Q27" si="0">SUM(E22:P22)</f>
        <v>0</v>
      </c>
      <c r="R22" s="42"/>
    </row>
    <row r="23" spans="1:18" ht="30" customHeight="1">
      <c r="A23" s="41" t="s">
        <v>73</v>
      </c>
      <c r="B23" s="134" t="s">
        <v>74</v>
      </c>
      <c r="C23" s="135"/>
      <c r="D23" s="84">
        <f>SUMIF(All_Classes,Calculations!N7,All_Hours)</f>
        <v>0</v>
      </c>
      <c r="E23" s="136">
        <f>Calculations!C17</f>
        <v>0</v>
      </c>
      <c r="F23" s="137"/>
      <c r="G23" s="70">
        <f>Calculations!D17</f>
        <v>0</v>
      </c>
      <c r="H23" s="136">
        <f>Calculations!E17</f>
        <v>0</v>
      </c>
      <c r="I23" s="137"/>
      <c r="J23" s="70">
        <f>Calculations!F17</f>
        <v>0</v>
      </c>
      <c r="K23" s="70">
        <f>Calculations!G17</f>
        <v>0</v>
      </c>
      <c r="L23" s="136">
        <f>Calculations!H17</f>
        <v>0</v>
      </c>
      <c r="M23" s="137"/>
      <c r="N23" s="70">
        <f>Calculations!I17</f>
        <v>0</v>
      </c>
      <c r="O23" s="70">
        <f>Calculations!J17</f>
        <v>0</v>
      </c>
      <c r="P23" s="70">
        <f>Calculations!K17</f>
        <v>0</v>
      </c>
      <c r="Q23" s="67">
        <f t="shared" si="0"/>
        <v>0</v>
      </c>
      <c r="R23" s="42"/>
    </row>
    <row r="24" spans="1:18" ht="30" customHeight="1">
      <c r="A24" s="41" t="s">
        <v>75</v>
      </c>
      <c r="B24" s="134" t="s">
        <v>76</v>
      </c>
      <c r="C24" s="135"/>
      <c r="D24" s="84">
        <f>SUMIF(All_Classes,Calculations!N6,All_Hours)</f>
        <v>0</v>
      </c>
      <c r="E24" s="136">
        <f>Calculations!C16</f>
        <v>0</v>
      </c>
      <c r="F24" s="137"/>
      <c r="G24" s="70">
        <f>Calculations!D16</f>
        <v>0</v>
      </c>
      <c r="H24" s="136">
        <f>Calculations!E16</f>
        <v>0</v>
      </c>
      <c r="I24" s="137"/>
      <c r="J24" s="70">
        <f>Calculations!F16</f>
        <v>0</v>
      </c>
      <c r="K24" s="70">
        <f>Calculations!G16</f>
        <v>0</v>
      </c>
      <c r="L24" s="136">
        <f>Calculations!H16</f>
        <v>0</v>
      </c>
      <c r="M24" s="137"/>
      <c r="N24" s="70">
        <f>Calculations!I16</f>
        <v>0</v>
      </c>
      <c r="O24" s="70">
        <f>Calculations!J16</f>
        <v>0</v>
      </c>
      <c r="P24" s="70">
        <f>Calculations!K16</f>
        <v>0</v>
      </c>
      <c r="Q24" s="67">
        <f t="shared" si="0"/>
        <v>0</v>
      </c>
      <c r="R24" s="42"/>
    </row>
    <row r="25" spans="1:18" ht="30" customHeight="1">
      <c r="A25" s="43">
        <v>0.45</v>
      </c>
      <c r="B25" s="134" t="s">
        <v>77</v>
      </c>
      <c r="C25" s="135"/>
      <c r="D25" s="84">
        <f>SUMIF(All_Classes,Calculations!N5,All_Hours)</f>
        <v>0</v>
      </c>
      <c r="E25" s="136">
        <f>Calculations!C15</f>
        <v>0</v>
      </c>
      <c r="F25" s="137"/>
      <c r="G25" s="70">
        <f>Calculations!D15</f>
        <v>0</v>
      </c>
      <c r="H25" s="136">
        <f>Calculations!E15</f>
        <v>0</v>
      </c>
      <c r="I25" s="137"/>
      <c r="J25" s="70">
        <f>Calculations!F15</f>
        <v>0</v>
      </c>
      <c r="K25" s="70" t="str">
        <f>Calculations!G15</f>
        <v>N/A</v>
      </c>
      <c r="L25" s="136">
        <f>Calculations!H15</f>
        <v>0</v>
      </c>
      <c r="M25" s="137"/>
      <c r="N25" s="70">
        <f>Calculations!I15</f>
        <v>0</v>
      </c>
      <c r="O25" s="70">
        <f>Calculations!J15</f>
        <v>0</v>
      </c>
      <c r="P25" s="70">
        <f>Calculations!K15</f>
        <v>0</v>
      </c>
      <c r="Q25" s="67">
        <f t="shared" si="0"/>
        <v>0</v>
      </c>
      <c r="R25" s="42"/>
    </row>
    <row r="26" spans="1:18" ht="30" customHeight="1" thickBot="1">
      <c r="A26" s="43">
        <v>0.4</v>
      </c>
      <c r="B26" s="134" t="s">
        <v>78</v>
      </c>
      <c r="C26" s="135"/>
      <c r="D26" s="84">
        <f>SUMIF(All_Classes,Calculations!N4,All_Hours)</f>
        <v>0</v>
      </c>
      <c r="E26" s="138" t="str">
        <f>Calculations!C14</f>
        <v>N/A</v>
      </c>
      <c r="F26" s="139"/>
      <c r="G26" s="71">
        <f>Calculations!D14</f>
        <v>0</v>
      </c>
      <c r="H26" s="138" t="str">
        <f>Calculations!E14</f>
        <v>N/A</v>
      </c>
      <c r="I26" s="139"/>
      <c r="J26" s="71">
        <f>Calculations!F14</f>
        <v>0</v>
      </c>
      <c r="K26" s="71" t="str">
        <f>Calculations!G14</f>
        <v>N/A</v>
      </c>
      <c r="L26" s="138" t="str">
        <f>Calculations!H14</f>
        <v>N/A</v>
      </c>
      <c r="M26" s="139"/>
      <c r="N26" s="71" t="str">
        <f>Calculations!I14</f>
        <v>N/A</v>
      </c>
      <c r="O26" s="71">
        <f>Calculations!J14</f>
        <v>0</v>
      </c>
      <c r="P26" s="71">
        <f>Calculations!K14</f>
        <v>0</v>
      </c>
      <c r="Q26" s="68">
        <f t="shared" si="0"/>
        <v>0</v>
      </c>
      <c r="R26" s="42"/>
    </row>
    <row r="27" spans="1:18" ht="30" customHeight="1" thickTop="1">
      <c r="A27" s="122" t="s">
        <v>79</v>
      </c>
      <c r="B27" s="123"/>
      <c r="C27" s="123"/>
      <c r="D27" s="124"/>
      <c r="E27" s="125"/>
      <c r="F27" s="126"/>
      <c r="G27" s="74"/>
      <c r="H27" s="127"/>
      <c r="I27" s="128"/>
      <c r="J27" s="74"/>
      <c r="K27" s="74"/>
      <c r="L27" s="127"/>
      <c r="M27" s="128"/>
      <c r="N27" s="74"/>
      <c r="O27" s="74"/>
      <c r="P27" s="74"/>
      <c r="Q27" s="75">
        <f t="shared" si="0"/>
        <v>0</v>
      </c>
      <c r="R27" s="42"/>
    </row>
    <row r="28" spans="1:18" ht="24.95" customHeight="1" thickBot="1">
      <c r="A28" s="129" t="s">
        <v>80</v>
      </c>
      <c r="B28" s="130"/>
      <c r="C28" s="131"/>
      <c r="D28" s="44">
        <f>SUM(D21:D26)</f>
        <v>0</v>
      </c>
      <c r="E28" s="132">
        <f>SUM(E21:E27)</f>
        <v>0</v>
      </c>
      <c r="F28" s="133"/>
      <c r="G28" s="72">
        <f>SUM(G21:G27)</f>
        <v>0</v>
      </c>
      <c r="H28" s="132">
        <f>SUM(H21:I27)</f>
        <v>0</v>
      </c>
      <c r="I28" s="133"/>
      <c r="J28" s="72">
        <f>SUM(J21:J27)</f>
        <v>0</v>
      </c>
      <c r="K28" s="72">
        <f>SUM(K21:K27)</f>
        <v>0</v>
      </c>
      <c r="L28" s="132">
        <f>SUM(L21:M27)</f>
        <v>0</v>
      </c>
      <c r="M28" s="133"/>
      <c r="N28" s="72">
        <f>SUM(N21:N27)</f>
        <v>0</v>
      </c>
      <c r="O28" s="73">
        <f>SUM(O21:O27)</f>
        <v>0</v>
      </c>
      <c r="P28" s="73">
        <f>SUM(P21:P27)</f>
        <v>0</v>
      </c>
      <c r="Q28" s="45"/>
      <c r="R28" s="42"/>
    </row>
    <row r="29" spans="1:18" ht="33.75" customHeight="1" thickBot="1">
      <c r="A29" s="46" t="s">
        <v>81</v>
      </c>
      <c r="B29" s="114"/>
      <c r="C29" s="114"/>
      <c r="D29" s="114"/>
      <c r="E29" s="114"/>
      <c r="F29" s="114"/>
      <c r="G29" s="114"/>
      <c r="H29" s="114"/>
      <c r="I29" s="114"/>
      <c r="J29" s="115"/>
      <c r="K29" s="116" t="s">
        <v>82</v>
      </c>
      <c r="L29" s="117"/>
      <c r="M29" s="117"/>
      <c r="N29" s="118"/>
      <c r="O29" s="119">
        <f>SUM($Q$21:$Q$27)</f>
        <v>0</v>
      </c>
      <c r="P29" s="120">
        <f>SUM($Q$21:$Q$27)</f>
        <v>0</v>
      </c>
      <c r="Q29" s="121">
        <f>SUM($Q$21:$Q$27)</f>
        <v>0</v>
      </c>
      <c r="R29" s="47"/>
    </row>
    <row r="32" spans="1:18" ht="26.25" hidden="1" customHeight="1">
      <c r="A32" s="4"/>
      <c r="B32" s="4"/>
      <c r="C32" s="4"/>
      <c r="D32" s="4"/>
      <c r="E32" s="4" t="s">
        <v>3</v>
      </c>
      <c r="F32" s="4" t="s">
        <v>3</v>
      </c>
      <c r="G32" s="4" t="s">
        <v>4</v>
      </c>
      <c r="H32" s="4" t="s">
        <v>5</v>
      </c>
      <c r="I32" s="4" t="s">
        <v>5</v>
      </c>
      <c r="J32" s="4" t="s">
        <v>6</v>
      </c>
      <c r="K32" s="4" t="s">
        <v>7</v>
      </c>
      <c r="L32" s="4" t="s">
        <v>8</v>
      </c>
      <c r="M32" s="4" t="s">
        <v>8</v>
      </c>
      <c r="N32" s="4" t="s">
        <v>9</v>
      </c>
      <c r="O32" s="4" t="s">
        <v>10</v>
      </c>
      <c r="P32" s="4" t="s">
        <v>11</v>
      </c>
      <c r="Q32" s="4"/>
      <c r="R32" s="4"/>
    </row>
  </sheetData>
  <sheetProtection sheet="1" objects="1" scenarios="1" selectLockedCells="1"/>
  <mergeCells count="68">
    <mergeCell ref="A9:H9"/>
    <mergeCell ref="A1:Q1"/>
    <mergeCell ref="A2:Q2"/>
    <mergeCell ref="A4:E4"/>
    <mergeCell ref="F4:H4"/>
    <mergeCell ref="A5:E5"/>
    <mergeCell ref="F5:H5"/>
    <mergeCell ref="A6:E6"/>
    <mergeCell ref="F6:H6"/>
    <mergeCell ref="A7:E7"/>
    <mergeCell ref="F7:H7"/>
    <mergeCell ref="A8:H8"/>
    <mergeCell ref="A18:Q18"/>
    <mergeCell ref="A10:H10"/>
    <mergeCell ref="A11:H11"/>
    <mergeCell ref="A12:H12"/>
    <mergeCell ref="A13:B13"/>
    <mergeCell ref="C13:H13"/>
    <mergeCell ref="A14:B14"/>
    <mergeCell ref="C14:H14"/>
    <mergeCell ref="A15:B15"/>
    <mergeCell ref="C15:H15"/>
    <mergeCell ref="I15:L15"/>
    <mergeCell ref="A16:H16"/>
    <mergeCell ref="I16:L16"/>
    <mergeCell ref="A19:D19"/>
    <mergeCell ref="E19:F19"/>
    <mergeCell ref="H19:I19"/>
    <mergeCell ref="L19:M19"/>
    <mergeCell ref="B20:C20"/>
    <mergeCell ref="E20:F20"/>
    <mergeCell ref="H20:I20"/>
    <mergeCell ref="L20:M20"/>
    <mergeCell ref="B21:C21"/>
    <mergeCell ref="E21:F21"/>
    <mergeCell ref="H21:I21"/>
    <mergeCell ref="L21:M21"/>
    <mergeCell ref="B22:C22"/>
    <mergeCell ref="E22:F22"/>
    <mergeCell ref="H22:I22"/>
    <mergeCell ref="L22:M22"/>
    <mergeCell ref="B23:C23"/>
    <mergeCell ref="E23:F23"/>
    <mergeCell ref="H23:I23"/>
    <mergeCell ref="L23:M23"/>
    <mergeCell ref="B24:C24"/>
    <mergeCell ref="E24:F24"/>
    <mergeCell ref="H24:I24"/>
    <mergeCell ref="L24:M24"/>
    <mergeCell ref="B25:C25"/>
    <mergeCell ref="E25:F25"/>
    <mergeCell ref="H25:I25"/>
    <mergeCell ref="L25:M25"/>
    <mergeCell ref="B26:C26"/>
    <mergeCell ref="E26:F26"/>
    <mergeCell ref="H26:I26"/>
    <mergeCell ref="L26:M26"/>
    <mergeCell ref="B29:J29"/>
    <mergeCell ref="K29:N29"/>
    <mergeCell ref="O29:Q29"/>
    <mergeCell ref="A27:D27"/>
    <mergeCell ref="E27:F27"/>
    <mergeCell ref="H27:I27"/>
    <mergeCell ref="L27:M27"/>
    <mergeCell ref="A28:C28"/>
    <mergeCell ref="E28:F28"/>
    <mergeCell ref="H28:I28"/>
    <mergeCell ref="L28:M28"/>
  </mergeCells>
  <dataValidations count="2">
    <dataValidation type="list" allowBlank="1" showInputMessage="1" showErrorMessage="1" sqref="A16:H16">
      <formula1>Lookup_Agreement</formula1>
    </dataValidation>
    <dataValidation type="list" allowBlank="1" showInputMessage="1" showErrorMessage="1" sqref="C15:H15">
      <formula1>Lookup_ReportClass</formula1>
    </dataValidation>
  </dataValidations>
  <printOptions horizontalCentered="1" verticalCentered="1"/>
  <pageMargins left="0.7" right="0.7" top="0.75" bottom="0.75" header="0.3" footer="0.3"/>
  <pageSetup scale="73" orientation="landscape" r:id="rId1"/>
  <headerFooter alignWithMargins="0">
    <oddHeader>&amp;R&amp;P of &amp;N</oddHeader>
    <oddFooter>&amp;L_u 09/2021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57"/>
  <sheetViews>
    <sheetView view="pageBreakPreview" zoomScale="115" zoomScaleNormal="100" zoomScaleSheetLayoutView="115" workbookViewId="0">
      <selection activeCell="B5" sqref="B5"/>
    </sheetView>
  </sheetViews>
  <sheetFormatPr defaultRowHeight="12.75"/>
  <cols>
    <col min="1" max="1" width="4.7109375" style="51" customWidth="1"/>
    <col min="2" max="2" width="35.7109375" style="51" customWidth="1"/>
    <col min="3" max="3" width="13.5703125" style="51" customWidth="1"/>
    <col min="4" max="4" width="18.7109375" style="64" customWidth="1"/>
    <col min="5" max="5" width="12.7109375" style="65" customWidth="1"/>
    <col min="6" max="6" width="3.5703125" style="52" customWidth="1"/>
    <col min="7" max="7" width="14.85546875" style="51" customWidth="1"/>
    <col min="8" max="8" width="9.140625" style="51"/>
    <col min="9" max="9" width="32.28515625" style="51" customWidth="1"/>
    <col min="10" max="10" width="14.28515625" style="51" customWidth="1"/>
    <col min="11" max="11" width="23" style="51" customWidth="1"/>
    <col min="12" max="12" width="16.140625" style="51" customWidth="1"/>
    <col min="13" max="16384" width="9.140625" style="51"/>
  </cols>
  <sheetData>
    <row r="1" spans="1:255">
      <c r="A1" s="103" t="str">
        <f>Ref_EmployerName &amp; " : " &amp; Ref_AffectedMonth &amp; " : " &amp; Ref_AcctNum &amp;  IF(ISBLANK(Ref_ProjectName),""," : " &amp; Ref_ProjectName)</f>
        <v xml:space="preserve">Employer Name   : September 2021 : </v>
      </c>
      <c r="B1" s="103"/>
      <c r="C1" s="103"/>
      <c r="D1" s="104"/>
      <c r="E1" s="103"/>
      <c r="F1" s="49"/>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row>
    <row r="2" spans="1:255" ht="15.75">
      <c r="A2" s="105" t="str">
        <f>"Grand Total Hours : " &amp; TEXT(SUM(All_Hours), "#,###.00")</f>
        <v>Grand Total Hours : .00</v>
      </c>
      <c r="B2" s="102"/>
      <c r="C2" s="102"/>
      <c r="D2" s="106"/>
      <c r="E2" s="102"/>
    </row>
    <row r="3" spans="1:255" ht="9" customHeight="1">
      <c r="A3" s="102"/>
      <c r="B3" s="102"/>
      <c r="C3" s="107"/>
      <c r="D3" s="108"/>
      <c r="E3" s="102"/>
    </row>
    <row r="4" spans="1:255" ht="30.75" customHeight="1">
      <c r="A4" s="109"/>
      <c r="B4" s="110" t="s">
        <v>83</v>
      </c>
      <c r="C4" s="111" t="s">
        <v>84</v>
      </c>
      <c r="D4" s="112" t="s">
        <v>85</v>
      </c>
      <c r="E4" s="113" t="s">
        <v>86</v>
      </c>
    </row>
    <row r="5" spans="1:255" ht="18" customHeight="1">
      <c r="A5" s="53">
        <v>1</v>
      </c>
      <c r="B5" s="54"/>
      <c r="C5" s="55"/>
      <c r="D5" s="56"/>
      <c r="E5" s="54"/>
      <c r="G5" s="57"/>
    </row>
    <row r="6" spans="1:255" ht="18" customHeight="1">
      <c r="A6" s="53">
        <v>2</v>
      </c>
      <c r="B6" s="54"/>
      <c r="C6" s="55"/>
      <c r="D6" s="56"/>
      <c r="E6" s="54"/>
      <c r="G6" s="57"/>
    </row>
    <row r="7" spans="1:255" ht="18" customHeight="1">
      <c r="A7" s="53">
        <v>3</v>
      </c>
      <c r="B7" s="54"/>
      <c r="C7" s="55"/>
      <c r="D7" s="56"/>
      <c r="E7" s="54"/>
      <c r="G7" s="57"/>
    </row>
    <row r="8" spans="1:255" ht="18" customHeight="1">
      <c r="A8" s="53">
        <v>4</v>
      </c>
      <c r="B8" s="54"/>
      <c r="C8" s="55"/>
      <c r="D8" s="58"/>
      <c r="E8" s="54"/>
      <c r="G8" s="57"/>
    </row>
    <row r="9" spans="1:255" ht="18" customHeight="1">
      <c r="A9" s="53">
        <v>5</v>
      </c>
      <c r="B9" s="54"/>
      <c r="C9" s="55"/>
      <c r="D9" s="58"/>
      <c r="E9" s="54"/>
      <c r="G9" s="57"/>
    </row>
    <row r="10" spans="1:255" ht="18" customHeight="1">
      <c r="A10" s="53">
        <v>6</v>
      </c>
      <c r="B10" s="54"/>
      <c r="C10" s="55"/>
      <c r="D10" s="58"/>
      <c r="E10" s="54"/>
      <c r="G10" s="57"/>
    </row>
    <row r="11" spans="1:255" ht="18" customHeight="1">
      <c r="A11" s="53">
        <v>7</v>
      </c>
      <c r="B11" s="54"/>
      <c r="C11" s="55"/>
      <c r="D11" s="58"/>
      <c r="E11" s="54"/>
      <c r="G11" s="57"/>
    </row>
    <row r="12" spans="1:255" ht="18" customHeight="1">
      <c r="A12" s="53">
        <v>8</v>
      </c>
      <c r="B12" s="54"/>
      <c r="C12" s="55"/>
      <c r="D12" s="58"/>
      <c r="E12" s="54"/>
      <c r="G12" s="57"/>
    </row>
    <row r="13" spans="1:255" ht="18" customHeight="1">
      <c r="A13" s="53">
        <v>9</v>
      </c>
      <c r="B13" s="54"/>
      <c r="C13" s="55"/>
      <c r="D13" s="58"/>
      <c r="E13" s="54"/>
      <c r="G13" s="57"/>
    </row>
    <row r="14" spans="1:255" ht="18" customHeight="1">
      <c r="A14" s="53">
        <v>10</v>
      </c>
      <c r="B14" s="54"/>
      <c r="C14" s="55"/>
      <c r="D14" s="58"/>
      <c r="E14" s="54"/>
      <c r="G14" s="57"/>
    </row>
    <row r="15" spans="1:255" ht="18" customHeight="1">
      <c r="A15" s="53">
        <v>11</v>
      </c>
      <c r="B15" s="54"/>
      <c r="C15" s="55"/>
      <c r="D15" s="58"/>
      <c r="E15" s="54"/>
      <c r="G15" s="57"/>
    </row>
    <row r="16" spans="1:255" ht="18" customHeight="1">
      <c r="A16" s="53">
        <v>12</v>
      </c>
      <c r="B16" s="54"/>
      <c r="C16" s="55"/>
      <c r="D16" s="58"/>
      <c r="E16" s="54"/>
      <c r="G16" s="57"/>
    </row>
    <row r="17" spans="1:7" ht="18" customHeight="1">
      <c r="A17" s="53">
        <v>13</v>
      </c>
      <c r="B17" s="54"/>
      <c r="C17" s="55"/>
      <c r="D17" s="58"/>
      <c r="E17" s="54"/>
      <c r="G17" s="57"/>
    </row>
    <row r="18" spans="1:7" ht="18" customHeight="1">
      <c r="A18" s="53">
        <v>14</v>
      </c>
      <c r="B18" s="54"/>
      <c r="C18" s="55"/>
      <c r="D18" s="58"/>
      <c r="E18" s="54"/>
      <c r="G18" s="57"/>
    </row>
    <row r="19" spans="1:7" ht="18" customHeight="1">
      <c r="A19" s="53">
        <v>15</v>
      </c>
      <c r="B19" s="54"/>
      <c r="C19" s="55"/>
      <c r="D19" s="58"/>
      <c r="E19" s="54"/>
      <c r="G19" s="57"/>
    </row>
    <row r="20" spans="1:7" ht="18" customHeight="1">
      <c r="A20" s="53">
        <v>16</v>
      </c>
      <c r="B20" s="54"/>
      <c r="C20" s="55"/>
      <c r="D20" s="58"/>
      <c r="E20" s="59"/>
      <c r="G20" s="57"/>
    </row>
    <row r="21" spans="1:7" ht="18" customHeight="1">
      <c r="A21" s="53">
        <v>17</v>
      </c>
      <c r="B21" s="54"/>
      <c r="C21" s="55"/>
      <c r="D21" s="58"/>
      <c r="E21" s="59"/>
      <c r="G21" s="57"/>
    </row>
    <row r="22" spans="1:7" ht="18" customHeight="1">
      <c r="A22" s="53">
        <v>18</v>
      </c>
      <c r="B22" s="54"/>
      <c r="C22" s="55"/>
      <c r="D22" s="58"/>
      <c r="E22" s="59"/>
      <c r="G22" s="57"/>
    </row>
    <row r="23" spans="1:7" ht="18" customHeight="1">
      <c r="A23" s="53">
        <v>19</v>
      </c>
      <c r="B23" s="54"/>
      <c r="C23" s="55"/>
      <c r="D23" s="58"/>
      <c r="E23" s="59"/>
      <c r="G23" s="57"/>
    </row>
    <row r="24" spans="1:7" ht="18" customHeight="1">
      <c r="A24" s="53">
        <v>20</v>
      </c>
      <c r="B24" s="54"/>
      <c r="C24" s="55"/>
      <c r="D24" s="58"/>
      <c r="E24" s="59"/>
      <c r="G24" s="57"/>
    </row>
    <row r="25" spans="1:7" ht="18" customHeight="1">
      <c r="A25" s="53">
        <v>21</v>
      </c>
      <c r="B25" s="54"/>
      <c r="C25" s="55"/>
      <c r="D25" s="58"/>
      <c r="E25" s="59"/>
      <c r="G25" s="57"/>
    </row>
    <row r="26" spans="1:7" ht="18" customHeight="1">
      <c r="A26" s="53">
        <v>22</v>
      </c>
      <c r="B26" s="54"/>
      <c r="C26" s="55"/>
      <c r="D26" s="58"/>
      <c r="E26" s="59"/>
      <c r="G26" s="57"/>
    </row>
    <row r="27" spans="1:7" ht="18" customHeight="1">
      <c r="A27" s="53">
        <v>23</v>
      </c>
      <c r="B27" s="54"/>
      <c r="C27" s="55"/>
      <c r="D27" s="58"/>
      <c r="E27" s="59"/>
      <c r="G27" s="57"/>
    </row>
    <row r="28" spans="1:7" ht="18" customHeight="1">
      <c r="A28" s="53">
        <v>24</v>
      </c>
      <c r="B28" s="54"/>
      <c r="C28" s="55"/>
      <c r="D28" s="58"/>
      <c r="E28" s="59"/>
      <c r="G28" s="57"/>
    </row>
    <row r="29" spans="1:7" ht="18" customHeight="1">
      <c r="A29" s="53">
        <v>25</v>
      </c>
      <c r="B29" s="54"/>
      <c r="C29" s="55"/>
      <c r="D29" s="58"/>
      <c r="E29" s="59"/>
      <c r="G29" s="57"/>
    </row>
    <row r="30" spans="1:7" ht="18" customHeight="1">
      <c r="A30" s="53">
        <v>26</v>
      </c>
      <c r="B30" s="54"/>
      <c r="C30" s="55"/>
      <c r="D30" s="58"/>
      <c r="E30" s="59"/>
      <c r="G30" s="57"/>
    </row>
    <row r="31" spans="1:7" ht="18" customHeight="1">
      <c r="A31" s="53">
        <v>27</v>
      </c>
      <c r="B31" s="54"/>
      <c r="C31" s="55"/>
      <c r="D31" s="58"/>
      <c r="E31" s="59"/>
      <c r="G31" s="57"/>
    </row>
    <row r="32" spans="1:7" ht="18" customHeight="1">
      <c r="A32" s="53">
        <v>28</v>
      </c>
      <c r="B32" s="54"/>
      <c r="C32" s="55"/>
      <c r="D32" s="58"/>
      <c r="E32" s="59"/>
      <c r="G32" s="57"/>
    </row>
    <row r="33" spans="1:7" ht="18" customHeight="1">
      <c r="A33" s="53">
        <v>29</v>
      </c>
      <c r="B33" s="54"/>
      <c r="C33" s="55"/>
      <c r="D33" s="58"/>
      <c r="E33" s="59"/>
      <c r="G33" s="57"/>
    </row>
    <row r="34" spans="1:7" ht="18" customHeight="1">
      <c r="A34" s="53">
        <v>30</v>
      </c>
      <c r="B34" s="54"/>
      <c r="C34" s="55"/>
      <c r="D34" s="58"/>
      <c r="E34" s="59"/>
      <c r="G34" s="57"/>
    </row>
    <row r="35" spans="1:7" ht="18" customHeight="1">
      <c r="A35" s="53">
        <v>31</v>
      </c>
      <c r="B35" s="54"/>
      <c r="C35" s="55"/>
      <c r="D35" s="58"/>
      <c r="E35" s="59"/>
      <c r="G35" s="57"/>
    </row>
    <row r="36" spans="1:7" ht="18" customHeight="1">
      <c r="A36" s="53">
        <v>32</v>
      </c>
      <c r="B36" s="54"/>
      <c r="C36" s="55"/>
      <c r="D36" s="58"/>
      <c r="E36" s="59"/>
      <c r="G36" s="57"/>
    </row>
    <row r="37" spans="1:7" ht="18" customHeight="1">
      <c r="A37" s="53">
        <v>33</v>
      </c>
      <c r="B37" s="54"/>
      <c r="C37" s="55"/>
      <c r="D37" s="58"/>
      <c r="E37" s="59"/>
      <c r="G37" s="57"/>
    </row>
    <row r="38" spans="1:7" ht="18" customHeight="1">
      <c r="A38" s="53">
        <v>34</v>
      </c>
      <c r="B38" s="60"/>
      <c r="C38" s="55"/>
      <c r="D38" s="58"/>
      <c r="E38" s="59"/>
      <c r="G38" s="57"/>
    </row>
    <row r="39" spans="1:7" ht="18" customHeight="1">
      <c r="A39" s="53">
        <v>35</v>
      </c>
      <c r="B39" s="60"/>
      <c r="C39" s="55"/>
      <c r="D39" s="58"/>
      <c r="E39" s="59"/>
      <c r="G39" s="57"/>
    </row>
    <row r="40" spans="1:7" ht="18" customHeight="1">
      <c r="A40" s="53">
        <v>36</v>
      </c>
      <c r="B40" s="54"/>
      <c r="C40" s="55"/>
      <c r="D40" s="56"/>
      <c r="E40" s="54"/>
      <c r="G40" s="57"/>
    </row>
    <row r="41" spans="1:7" ht="18" customHeight="1">
      <c r="A41" s="53">
        <v>37</v>
      </c>
      <c r="B41" s="54"/>
      <c r="C41" s="55"/>
      <c r="D41" s="56"/>
      <c r="E41" s="54"/>
      <c r="G41" s="57"/>
    </row>
    <row r="42" spans="1:7" ht="18" customHeight="1">
      <c r="A42" s="53">
        <v>38</v>
      </c>
      <c r="B42" s="54"/>
      <c r="C42" s="55"/>
      <c r="D42" s="56"/>
      <c r="E42" s="54"/>
      <c r="G42" s="57"/>
    </row>
    <row r="43" spans="1:7" ht="18" customHeight="1">
      <c r="A43" s="53">
        <v>39</v>
      </c>
      <c r="B43" s="54"/>
      <c r="C43" s="55"/>
      <c r="D43" s="56"/>
      <c r="E43" s="54"/>
      <c r="G43" s="57"/>
    </row>
    <row r="44" spans="1:7" ht="18" customHeight="1">
      <c r="A44" s="53">
        <v>40</v>
      </c>
      <c r="B44" s="54"/>
      <c r="C44" s="55"/>
      <c r="D44" s="56"/>
      <c r="E44" s="54"/>
      <c r="G44" s="57"/>
    </row>
    <row r="45" spans="1:7" ht="18" customHeight="1">
      <c r="A45" s="53">
        <v>41</v>
      </c>
      <c r="B45" s="61"/>
      <c r="C45" s="55"/>
      <c r="D45" s="62"/>
      <c r="E45" s="61"/>
      <c r="G45" s="57"/>
    </row>
    <row r="46" spans="1:7" ht="18" customHeight="1">
      <c r="A46" s="53">
        <v>42</v>
      </c>
      <c r="B46" s="61"/>
      <c r="C46" s="55"/>
      <c r="D46" s="62"/>
      <c r="E46" s="61"/>
      <c r="G46" s="57"/>
    </row>
    <row r="47" spans="1:7" ht="18" customHeight="1">
      <c r="A47" s="53">
        <v>43</v>
      </c>
      <c r="B47" s="61"/>
      <c r="C47" s="55"/>
      <c r="D47" s="62"/>
      <c r="E47" s="61"/>
      <c r="G47" s="57"/>
    </row>
    <row r="48" spans="1:7" ht="18" customHeight="1">
      <c r="A48" s="53">
        <v>44</v>
      </c>
      <c r="B48" s="61"/>
      <c r="C48" s="55"/>
      <c r="D48" s="62"/>
      <c r="E48" s="61"/>
      <c r="G48" s="57"/>
    </row>
    <row r="49" spans="1:7" ht="18" customHeight="1">
      <c r="A49" s="53">
        <v>45</v>
      </c>
      <c r="B49" s="61"/>
      <c r="C49" s="55"/>
      <c r="D49" s="62"/>
      <c r="E49" s="61"/>
      <c r="G49" s="57"/>
    </row>
    <row r="50" spans="1:7" ht="18" customHeight="1">
      <c r="A50" s="53">
        <v>46</v>
      </c>
      <c r="B50" s="61"/>
      <c r="C50" s="55"/>
      <c r="D50" s="62"/>
      <c r="E50" s="61"/>
      <c r="G50" s="57"/>
    </row>
    <row r="51" spans="1:7" ht="18" customHeight="1">
      <c r="A51" s="53">
        <v>47</v>
      </c>
      <c r="B51" s="61"/>
      <c r="C51" s="55"/>
      <c r="D51" s="62"/>
      <c r="E51" s="61"/>
      <c r="G51" s="57"/>
    </row>
    <row r="52" spans="1:7" ht="18" customHeight="1">
      <c r="A52" s="53">
        <v>48</v>
      </c>
      <c r="B52" s="61"/>
      <c r="C52" s="55"/>
      <c r="D52" s="62"/>
      <c r="E52" s="61"/>
      <c r="G52" s="57"/>
    </row>
    <row r="53" spans="1:7" ht="18" customHeight="1">
      <c r="A53" s="53">
        <v>49</v>
      </c>
      <c r="B53" s="61"/>
      <c r="C53" s="55"/>
      <c r="D53" s="62"/>
      <c r="E53" s="61"/>
      <c r="G53" s="57"/>
    </row>
    <row r="54" spans="1:7" ht="18" customHeight="1">
      <c r="A54" s="53">
        <v>50</v>
      </c>
      <c r="B54" s="61"/>
      <c r="C54" s="55"/>
      <c r="D54" s="62"/>
      <c r="E54" s="61"/>
      <c r="G54" s="57"/>
    </row>
    <row r="55" spans="1:7" ht="18" customHeight="1">
      <c r="A55" s="53">
        <v>51</v>
      </c>
      <c r="B55" s="61"/>
      <c r="C55" s="55"/>
      <c r="D55" s="62"/>
      <c r="E55" s="61"/>
      <c r="G55" s="57"/>
    </row>
    <row r="56" spans="1:7" ht="18" customHeight="1">
      <c r="A56" s="53">
        <v>52</v>
      </c>
      <c r="B56" s="61"/>
      <c r="C56" s="55"/>
      <c r="D56" s="62"/>
      <c r="E56" s="61"/>
      <c r="G56" s="57"/>
    </row>
    <row r="57" spans="1:7" ht="18" customHeight="1">
      <c r="A57" s="53">
        <v>53</v>
      </c>
      <c r="B57" s="61"/>
      <c r="C57" s="55"/>
      <c r="D57" s="62"/>
      <c r="E57" s="61"/>
      <c r="G57" s="57"/>
    </row>
    <row r="58" spans="1:7" ht="18" customHeight="1">
      <c r="A58" s="53">
        <v>54</v>
      </c>
      <c r="B58" s="61"/>
      <c r="C58" s="55"/>
      <c r="D58" s="62"/>
      <c r="E58" s="61"/>
      <c r="G58" s="57"/>
    </row>
    <row r="59" spans="1:7" ht="18" customHeight="1">
      <c r="A59" s="53">
        <v>55</v>
      </c>
      <c r="B59" s="61"/>
      <c r="C59" s="55"/>
      <c r="D59" s="62"/>
      <c r="E59" s="61"/>
      <c r="G59" s="57"/>
    </row>
    <row r="60" spans="1:7" ht="18" customHeight="1">
      <c r="A60" s="53">
        <v>56</v>
      </c>
      <c r="B60" s="61"/>
      <c r="C60" s="55"/>
      <c r="D60" s="62"/>
      <c r="E60" s="61"/>
      <c r="G60" s="57"/>
    </row>
    <row r="61" spans="1:7" ht="18" customHeight="1">
      <c r="A61" s="53">
        <v>57</v>
      </c>
      <c r="B61" s="61"/>
      <c r="C61" s="55"/>
      <c r="D61" s="62"/>
      <c r="E61" s="61"/>
      <c r="G61" s="57"/>
    </row>
    <row r="62" spans="1:7" ht="18" customHeight="1">
      <c r="A62" s="53">
        <v>58</v>
      </c>
      <c r="B62" s="61"/>
      <c r="C62" s="55"/>
      <c r="D62" s="62"/>
      <c r="E62" s="61"/>
      <c r="G62" s="57"/>
    </row>
    <row r="63" spans="1:7" ht="18" customHeight="1">
      <c r="A63" s="53">
        <v>59</v>
      </c>
      <c r="B63" s="61"/>
      <c r="C63" s="55"/>
      <c r="D63" s="62"/>
      <c r="E63" s="61"/>
      <c r="G63" s="57"/>
    </row>
    <row r="64" spans="1:7" ht="18" customHeight="1">
      <c r="A64" s="53">
        <v>60</v>
      </c>
      <c r="B64" s="61"/>
      <c r="C64" s="55"/>
      <c r="D64" s="62"/>
      <c r="E64" s="61"/>
      <c r="G64" s="57"/>
    </row>
    <row r="65" spans="1:7" ht="18" customHeight="1">
      <c r="A65" s="53">
        <v>61</v>
      </c>
      <c r="B65" s="61"/>
      <c r="C65" s="55"/>
      <c r="D65" s="62"/>
      <c r="E65" s="61"/>
      <c r="G65" s="57"/>
    </row>
    <row r="66" spans="1:7" ht="18" customHeight="1">
      <c r="A66" s="53">
        <v>62</v>
      </c>
      <c r="B66" s="61"/>
      <c r="C66" s="55"/>
      <c r="D66" s="62"/>
      <c r="E66" s="61"/>
      <c r="G66" s="57"/>
    </row>
    <row r="67" spans="1:7" ht="18" customHeight="1">
      <c r="A67" s="53">
        <v>63</v>
      </c>
      <c r="B67" s="61"/>
      <c r="C67" s="55"/>
      <c r="D67" s="62"/>
      <c r="E67" s="61"/>
      <c r="G67" s="57"/>
    </row>
    <row r="68" spans="1:7" ht="18" customHeight="1">
      <c r="A68" s="53">
        <v>64</v>
      </c>
      <c r="B68" s="61"/>
      <c r="C68" s="55"/>
      <c r="D68" s="62"/>
      <c r="E68" s="61"/>
      <c r="G68" s="57"/>
    </row>
    <row r="69" spans="1:7" ht="18" customHeight="1">
      <c r="A69" s="53">
        <v>65</v>
      </c>
      <c r="B69" s="61"/>
      <c r="C69" s="55"/>
      <c r="D69" s="62"/>
      <c r="E69" s="61"/>
      <c r="G69" s="57"/>
    </row>
    <row r="70" spans="1:7" ht="18" customHeight="1">
      <c r="A70" s="53">
        <v>66</v>
      </c>
      <c r="B70" s="61"/>
      <c r="C70" s="55"/>
      <c r="D70" s="62"/>
      <c r="E70" s="61"/>
      <c r="G70" s="57"/>
    </row>
    <row r="71" spans="1:7" ht="18" customHeight="1">
      <c r="A71" s="53">
        <v>67</v>
      </c>
      <c r="B71" s="61"/>
      <c r="C71" s="55"/>
      <c r="D71" s="62"/>
      <c r="E71" s="61"/>
      <c r="G71" s="57"/>
    </row>
    <row r="72" spans="1:7" ht="18" customHeight="1">
      <c r="A72" s="53">
        <v>68</v>
      </c>
      <c r="B72" s="61"/>
      <c r="C72" s="55"/>
      <c r="D72" s="62"/>
      <c r="E72" s="61"/>
      <c r="G72" s="57"/>
    </row>
    <row r="73" spans="1:7" ht="18" customHeight="1">
      <c r="A73" s="53">
        <v>69</v>
      </c>
      <c r="B73" s="61"/>
      <c r="C73" s="55"/>
      <c r="D73" s="62"/>
      <c r="E73" s="61"/>
      <c r="G73" s="57"/>
    </row>
    <row r="74" spans="1:7" ht="18" customHeight="1">
      <c r="A74" s="53">
        <v>70</v>
      </c>
      <c r="B74" s="61"/>
      <c r="C74" s="55"/>
      <c r="D74" s="62"/>
      <c r="E74" s="61"/>
      <c r="G74" s="57"/>
    </row>
    <row r="75" spans="1:7" ht="18" customHeight="1">
      <c r="A75" s="53">
        <v>71</v>
      </c>
      <c r="B75" s="61"/>
      <c r="C75" s="55"/>
      <c r="D75" s="62"/>
      <c r="E75" s="61"/>
      <c r="G75" s="57"/>
    </row>
    <row r="76" spans="1:7" ht="18" customHeight="1">
      <c r="A76" s="53">
        <v>72</v>
      </c>
      <c r="B76" s="61"/>
      <c r="C76" s="55"/>
      <c r="D76" s="62"/>
      <c r="E76" s="61"/>
      <c r="G76" s="57"/>
    </row>
    <row r="77" spans="1:7" ht="18" customHeight="1">
      <c r="A77" s="53">
        <v>73</v>
      </c>
      <c r="B77" s="61"/>
      <c r="C77" s="55"/>
      <c r="D77" s="62"/>
      <c r="E77" s="61"/>
      <c r="G77" s="57"/>
    </row>
    <row r="78" spans="1:7" ht="18" customHeight="1">
      <c r="A78" s="53">
        <v>74</v>
      </c>
      <c r="B78" s="61"/>
      <c r="C78" s="55"/>
      <c r="D78" s="62"/>
      <c r="E78" s="61"/>
      <c r="G78" s="57"/>
    </row>
    <row r="79" spans="1:7" ht="18" customHeight="1">
      <c r="A79" s="53">
        <v>75</v>
      </c>
      <c r="B79" s="61"/>
      <c r="C79" s="55"/>
      <c r="D79" s="62"/>
      <c r="E79" s="61"/>
      <c r="G79" s="57"/>
    </row>
    <row r="80" spans="1:7" ht="18" customHeight="1">
      <c r="A80" s="53">
        <v>76</v>
      </c>
      <c r="B80" s="61"/>
      <c r="C80" s="55"/>
      <c r="D80" s="62"/>
      <c r="E80" s="61"/>
      <c r="G80" s="57"/>
    </row>
    <row r="81" spans="1:7" ht="18" customHeight="1">
      <c r="A81" s="53">
        <v>77</v>
      </c>
      <c r="B81" s="61"/>
      <c r="C81" s="55"/>
      <c r="D81" s="62"/>
      <c r="E81" s="61"/>
      <c r="G81" s="57"/>
    </row>
    <row r="82" spans="1:7" ht="18" customHeight="1">
      <c r="A82" s="53">
        <v>78</v>
      </c>
      <c r="B82" s="61"/>
      <c r="C82" s="55"/>
      <c r="D82" s="62"/>
      <c r="E82" s="61"/>
      <c r="G82" s="57"/>
    </row>
    <row r="83" spans="1:7" ht="18" customHeight="1">
      <c r="A83" s="53">
        <v>79</v>
      </c>
      <c r="B83" s="61"/>
      <c r="C83" s="55"/>
      <c r="D83" s="62"/>
      <c r="E83" s="61"/>
      <c r="G83" s="57"/>
    </row>
    <row r="84" spans="1:7" ht="18" customHeight="1">
      <c r="A84" s="53">
        <v>80</v>
      </c>
      <c r="B84" s="61"/>
      <c r="C84" s="55"/>
      <c r="D84" s="62"/>
      <c r="E84" s="61"/>
      <c r="G84" s="57"/>
    </row>
    <row r="85" spans="1:7" ht="18" customHeight="1">
      <c r="A85" s="53">
        <v>81</v>
      </c>
      <c r="B85" s="61"/>
      <c r="C85" s="55"/>
      <c r="D85" s="62"/>
      <c r="E85" s="61"/>
      <c r="G85" s="57"/>
    </row>
    <row r="86" spans="1:7" ht="18" customHeight="1">
      <c r="A86" s="53">
        <v>82</v>
      </c>
      <c r="B86" s="61"/>
      <c r="C86" s="55"/>
      <c r="D86" s="62"/>
      <c r="E86" s="61"/>
      <c r="G86" s="57"/>
    </row>
    <row r="87" spans="1:7" ht="18" customHeight="1">
      <c r="A87" s="53">
        <v>83</v>
      </c>
      <c r="B87" s="61"/>
      <c r="C87" s="55"/>
      <c r="D87" s="62"/>
      <c r="E87" s="61"/>
      <c r="G87" s="57"/>
    </row>
    <row r="88" spans="1:7" ht="18" customHeight="1">
      <c r="A88" s="53">
        <v>84</v>
      </c>
      <c r="B88" s="61"/>
      <c r="C88" s="55"/>
      <c r="D88" s="62"/>
      <c r="E88" s="61"/>
      <c r="G88" s="57"/>
    </row>
    <row r="89" spans="1:7" ht="18" customHeight="1">
      <c r="A89" s="53">
        <v>85</v>
      </c>
      <c r="B89" s="61"/>
      <c r="C89" s="55"/>
      <c r="D89" s="62"/>
      <c r="E89" s="61"/>
      <c r="G89" s="57"/>
    </row>
    <row r="90" spans="1:7" ht="18" customHeight="1">
      <c r="A90" s="53">
        <v>86</v>
      </c>
      <c r="B90" s="61"/>
      <c r="C90" s="55"/>
      <c r="D90" s="62"/>
      <c r="E90" s="61"/>
      <c r="G90" s="57"/>
    </row>
    <row r="91" spans="1:7" ht="18" customHeight="1">
      <c r="A91" s="53">
        <v>87</v>
      </c>
      <c r="B91" s="61"/>
      <c r="C91" s="55"/>
      <c r="D91" s="62"/>
      <c r="E91" s="61"/>
      <c r="G91" s="57"/>
    </row>
    <row r="92" spans="1:7" ht="18" customHeight="1">
      <c r="A92" s="53">
        <v>88</v>
      </c>
      <c r="B92" s="61"/>
      <c r="C92" s="55"/>
      <c r="D92" s="62"/>
      <c r="E92" s="61"/>
      <c r="G92" s="57"/>
    </row>
    <row r="93" spans="1:7" ht="18" customHeight="1">
      <c r="A93" s="53">
        <v>89</v>
      </c>
      <c r="B93" s="61"/>
      <c r="C93" s="55"/>
      <c r="D93" s="62"/>
      <c r="E93" s="61"/>
      <c r="G93" s="57"/>
    </row>
    <row r="94" spans="1:7" ht="18" customHeight="1">
      <c r="A94" s="53">
        <v>90</v>
      </c>
      <c r="B94" s="61"/>
      <c r="C94" s="55"/>
      <c r="D94" s="62"/>
      <c r="E94" s="61"/>
      <c r="G94" s="57"/>
    </row>
    <row r="95" spans="1:7" ht="18" customHeight="1">
      <c r="A95" s="53">
        <v>91</v>
      </c>
      <c r="B95" s="61"/>
      <c r="C95" s="55"/>
      <c r="D95" s="62"/>
      <c r="E95" s="61"/>
      <c r="G95" s="57"/>
    </row>
    <row r="96" spans="1:7" ht="18" customHeight="1">
      <c r="A96" s="53">
        <v>92</v>
      </c>
      <c r="B96" s="61"/>
      <c r="C96" s="55"/>
      <c r="D96" s="62"/>
      <c r="E96" s="61"/>
      <c r="G96" s="57"/>
    </row>
    <row r="97" spans="1:7" ht="18" customHeight="1">
      <c r="A97" s="53">
        <v>93</v>
      </c>
      <c r="B97" s="61"/>
      <c r="C97" s="55"/>
      <c r="D97" s="62"/>
      <c r="E97" s="61"/>
      <c r="G97" s="57"/>
    </row>
    <row r="98" spans="1:7" ht="18" customHeight="1">
      <c r="A98" s="53">
        <v>94</v>
      </c>
      <c r="B98" s="61"/>
      <c r="C98" s="55"/>
      <c r="D98" s="62"/>
      <c r="E98" s="61"/>
      <c r="G98" s="57"/>
    </row>
    <row r="99" spans="1:7" ht="18" customHeight="1">
      <c r="A99" s="53">
        <v>95</v>
      </c>
      <c r="B99" s="61"/>
      <c r="C99" s="55"/>
      <c r="D99" s="62"/>
      <c r="E99" s="61"/>
      <c r="G99" s="57"/>
    </row>
    <row r="100" spans="1:7" ht="18" customHeight="1">
      <c r="A100" s="53">
        <v>96</v>
      </c>
      <c r="B100" s="61"/>
      <c r="C100" s="55"/>
      <c r="D100" s="62"/>
      <c r="E100" s="61"/>
      <c r="G100" s="57"/>
    </row>
    <row r="101" spans="1:7" ht="18" customHeight="1">
      <c r="A101" s="53">
        <v>97</v>
      </c>
      <c r="B101" s="61"/>
      <c r="C101" s="55"/>
      <c r="D101" s="62"/>
      <c r="E101" s="61"/>
      <c r="G101" s="57"/>
    </row>
    <row r="102" spans="1:7" ht="18" customHeight="1">
      <c r="A102" s="53">
        <v>98</v>
      </c>
      <c r="B102" s="61"/>
      <c r="C102" s="55"/>
      <c r="D102" s="62"/>
      <c r="E102" s="61"/>
      <c r="G102" s="57"/>
    </row>
    <row r="103" spans="1:7" ht="18" customHeight="1">
      <c r="A103" s="53">
        <v>99</v>
      </c>
      <c r="B103" s="61"/>
      <c r="C103" s="55"/>
      <c r="D103" s="62"/>
      <c r="E103" s="61"/>
      <c r="G103" s="57"/>
    </row>
    <row r="104" spans="1:7" ht="18" customHeight="1">
      <c r="A104" s="53">
        <v>100</v>
      </c>
      <c r="B104" s="61"/>
      <c r="C104" s="55"/>
      <c r="D104" s="62"/>
      <c r="E104" s="61"/>
      <c r="G104" s="57"/>
    </row>
    <row r="105" spans="1:7" ht="18" customHeight="1">
      <c r="A105" s="53">
        <v>101</v>
      </c>
      <c r="B105" s="61"/>
      <c r="C105" s="55"/>
      <c r="D105" s="62"/>
      <c r="E105" s="61"/>
      <c r="G105" s="57"/>
    </row>
    <row r="106" spans="1:7" ht="18" customHeight="1">
      <c r="A106" s="53">
        <v>102</v>
      </c>
      <c r="B106" s="61"/>
      <c r="C106" s="55"/>
      <c r="D106" s="62"/>
      <c r="E106" s="61"/>
      <c r="G106" s="57"/>
    </row>
    <row r="107" spans="1:7" ht="18" customHeight="1">
      <c r="A107" s="53">
        <v>103</v>
      </c>
      <c r="B107" s="61"/>
      <c r="C107" s="55"/>
      <c r="D107" s="62"/>
      <c r="E107" s="61"/>
      <c r="G107" s="57"/>
    </row>
    <row r="108" spans="1:7" ht="18" customHeight="1">
      <c r="A108" s="53">
        <v>104</v>
      </c>
      <c r="B108" s="61"/>
      <c r="C108" s="55"/>
      <c r="D108" s="62"/>
      <c r="E108" s="61"/>
      <c r="G108" s="57"/>
    </row>
    <row r="109" spans="1:7" ht="18" customHeight="1">
      <c r="A109" s="53">
        <v>105</v>
      </c>
      <c r="B109" s="61"/>
      <c r="C109" s="55"/>
      <c r="D109" s="62"/>
      <c r="E109" s="61"/>
      <c r="G109" s="57"/>
    </row>
    <row r="110" spans="1:7" ht="18" customHeight="1">
      <c r="A110" s="53">
        <v>106</v>
      </c>
      <c r="B110" s="61"/>
      <c r="C110" s="55"/>
      <c r="D110" s="62"/>
      <c r="E110" s="61"/>
      <c r="G110" s="57"/>
    </row>
    <row r="111" spans="1:7" ht="18" customHeight="1">
      <c r="A111" s="53">
        <v>107</v>
      </c>
      <c r="B111" s="61"/>
      <c r="C111" s="55"/>
      <c r="D111" s="62"/>
      <c r="E111" s="61"/>
      <c r="G111" s="57"/>
    </row>
    <row r="112" spans="1:7" ht="18" customHeight="1">
      <c r="A112" s="53">
        <v>108</v>
      </c>
      <c r="B112" s="61"/>
      <c r="C112" s="55"/>
      <c r="D112" s="62"/>
      <c r="E112" s="61"/>
      <c r="G112" s="57"/>
    </row>
    <row r="113" spans="1:7" ht="18" customHeight="1">
      <c r="A113" s="53">
        <v>109</v>
      </c>
      <c r="B113" s="61"/>
      <c r="C113" s="55"/>
      <c r="D113" s="62"/>
      <c r="E113" s="61"/>
      <c r="G113" s="57"/>
    </row>
    <row r="114" spans="1:7" ht="18" customHeight="1">
      <c r="A114" s="53">
        <v>110</v>
      </c>
      <c r="B114" s="61"/>
      <c r="C114" s="55"/>
      <c r="D114" s="62"/>
      <c r="E114" s="61"/>
      <c r="G114" s="57"/>
    </row>
    <row r="115" spans="1:7" ht="18" customHeight="1">
      <c r="A115" s="53">
        <v>111</v>
      </c>
      <c r="B115" s="61"/>
      <c r="C115" s="55"/>
      <c r="D115" s="62"/>
      <c r="E115" s="61"/>
      <c r="G115" s="57"/>
    </row>
    <row r="116" spans="1:7" ht="18" customHeight="1">
      <c r="A116" s="53">
        <v>112</v>
      </c>
      <c r="B116" s="61"/>
      <c r="C116" s="55"/>
      <c r="D116" s="62"/>
      <c r="E116" s="61"/>
      <c r="G116" s="57"/>
    </row>
    <row r="117" spans="1:7" ht="18" customHeight="1">
      <c r="A117" s="53">
        <v>113</v>
      </c>
      <c r="B117" s="61"/>
      <c r="C117" s="55"/>
      <c r="D117" s="62"/>
      <c r="E117" s="61"/>
      <c r="G117" s="57"/>
    </row>
    <row r="118" spans="1:7" ht="18" customHeight="1">
      <c r="A118" s="53">
        <v>114</v>
      </c>
      <c r="B118" s="61"/>
      <c r="C118" s="55"/>
      <c r="D118" s="62"/>
      <c r="E118" s="61"/>
      <c r="G118" s="57"/>
    </row>
    <row r="119" spans="1:7" ht="18" customHeight="1">
      <c r="A119" s="53">
        <v>115</v>
      </c>
      <c r="B119" s="61"/>
      <c r="C119" s="55"/>
      <c r="D119" s="62"/>
      <c r="E119" s="61"/>
      <c r="G119" s="57"/>
    </row>
    <row r="120" spans="1:7" ht="18" customHeight="1">
      <c r="A120" s="53">
        <v>116</v>
      </c>
      <c r="B120" s="61"/>
      <c r="C120" s="55"/>
      <c r="D120" s="62"/>
      <c r="E120" s="61"/>
      <c r="G120" s="57"/>
    </row>
    <row r="121" spans="1:7" ht="18" customHeight="1">
      <c r="A121" s="53">
        <v>117</v>
      </c>
      <c r="B121" s="61"/>
      <c r="C121" s="55"/>
      <c r="D121" s="62"/>
      <c r="E121" s="61"/>
      <c r="G121" s="57"/>
    </row>
    <row r="122" spans="1:7" ht="18" customHeight="1">
      <c r="A122" s="53">
        <v>118</v>
      </c>
      <c r="B122" s="61"/>
      <c r="C122" s="55"/>
      <c r="D122" s="62"/>
      <c r="E122" s="61"/>
      <c r="G122" s="57"/>
    </row>
    <row r="123" spans="1:7" ht="18" customHeight="1">
      <c r="A123" s="53">
        <v>119</v>
      </c>
      <c r="B123" s="61"/>
      <c r="C123" s="55"/>
      <c r="D123" s="62"/>
      <c r="E123" s="61"/>
      <c r="G123" s="57"/>
    </row>
    <row r="124" spans="1:7" ht="18" customHeight="1">
      <c r="A124" s="53">
        <v>120</v>
      </c>
      <c r="B124" s="61"/>
      <c r="C124" s="55"/>
      <c r="D124" s="62"/>
      <c r="E124" s="61"/>
      <c r="G124" s="57"/>
    </row>
    <row r="125" spans="1:7" ht="18" customHeight="1">
      <c r="A125" s="53">
        <v>121</v>
      </c>
      <c r="B125" s="61"/>
      <c r="C125" s="55"/>
      <c r="D125" s="62"/>
      <c r="E125" s="61"/>
      <c r="G125" s="57"/>
    </row>
    <row r="126" spans="1:7" ht="18" customHeight="1">
      <c r="A126" s="53">
        <v>122</v>
      </c>
      <c r="B126" s="61"/>
      <c r="C126" s="55"/>
      <c r="D126" s="62"/>
      <c r="E126" s="61"/>
      <c r="G126" s="57"/>
    </row>
    <row r="127" spans="1:7" ht="18" customHeight="1">
      <c r="A127" s="53">
        <v>123</v>
      </c>
      <c r="B127" s="61"/>
      <c r="C127" s="55"/>
      <c r="D127" s="62"/>
      <c r="E127" s="61"/>
      <c r="G127" s="57"/>
    </row>
    <row r="128" spans="1:7" ht="18" customHeight="1">
      <c r="A128" s="53">
        <v>124</v>
      </c>
      <c r="B128" s="61"/>
      <c r="C128" s="55"/>
      <c r="D128" s="62"/>
      <c r="E128" s="61"/>
      <c r="G128" s="57"/>
    </row>
    <row r="129" spans="1:7" ht="18" customHeight="1">
      <c r="A129" s="53">
        <v>125</v>
      </c>
      <c r="B129" s="61"/>
      <c r="C129" s="55"/>
      <c r="D129" s="62"/>
      <c r="E129" s="61"/>
      <c r="G129" s="57"/>
    </row>
    <row r="130" spans="1:7" ht="18" customHeight="1">
      <c r="A130" s="53">
        <v>126</v>
      </c>
      <c r="B130" s="61"/>
      <c r="C130" s="55"/>
      <c r="D130" s="62"/>
      <c r="E130" s="61"/>
      <c r="G130" s="57"/>
    </row>
    <row r="131" spans="1:7" ht="18" customHeight="1">
      <c r="A131" s="53">
        <v>127</v>
      </c>
      <c r="B131" s="61"/>
      <c r="C131" s="55"/>
      <c r="D131" s="62"/>
      <c r="E131" s="61"/>
      <c r="G131" s="57"/>
    </row>
    <row r="132" spans="1:7" ht="18" customHeight="1">
      <c r="A132" s="53">
        <v>128</v>
      </c>
      <c r="B132" s="61"/>
      <c r="C132" s="55"/>
      <c r="D132" s="62"/>
      <c r="E132" s="61"/>
      <c r="G132" s="57"/>
    </row>
    <row r="133" spans="1:7" ht="18" customHeight="1">
      <c r="A133" s="53">
        <v>129</v>
      </c>
      <c r="B133" s="61"/>
      <c r="C133" s="55"/>
      <c r="D133" s="62"/>
      <c r="E133" s="61"/>
      <c r="G133" s="57"/>
    </row>
    <row r="134" spans="1:7" ht="18" customHeight="1">
      <c r="A134" s="53">
        <v>130</v>
      </c>
      <c r="B134" s="61"/>
      <c r="C134" s="55"/>
      <c r="D134" s="62"/>
      <c r="E134" s="61"/>
      <c r="G134" s="57"/>
    </row>
    <row r="135" spans="1:7" ht="18" customHeight="1">
      <c r="A135" s="53">
        <v>131</v>
      </c>
      <c r="B135" s="61"/>
      <c r="C135" s="55"/>
      <c r="D135" s="62"/>
      <c r="E135" s="61"/>
      <c r="G135" s="57"/>
    </row>
    <row r="136" spans="1:7" ht="18" customHeight="1">
      <c r="A136" s="53">
        <v>132</v>
      </c>
      <c r="B136" s="61"/>
      <c r="C136" s="55"/>
      <c r="D136" s="62"/>
      <c r="E136" s="61"/>
      <c r="G136" s="57"/>
    </row>
    <row r="137" spans="1:7" ht="18" customHeight="1">
      <c r="A137" s="53">
        <v>133</v>
      </c>
      <c r="B137" s="61"/>
      <c r="C137" s="55"/>
      <c r="D137" s="62"/>
      <c r="E137" s="61"/>
      <c r="G137" s="57"/>
    </row>
    <row r="138" spans="1:7" ht="18" customHeight="1">
      <c r="A138" s="53">
        <v>134</v>
      </c>
      <c r="B138" s="61"/>
      <c r="C138" s="55"/>
      <c r="D138" s="62"/>
      <c r="E138" s="61"/>
      <c r="G138" s="57"/>
    </row>
    <row r="139" spans="1:7" ht="18" customHeight="1">
      <c r="A139" s="53">
        <v>135</v>
      </c>
      <c r="B139" s="61"/>
      <c r="C139" s="55"/>
      <c r="D139" s="62"/>
      <c r="E139" s="61"/>
      <c r="G139" s="57"/>
    </row>
    <row r="140" spans="1:7" ht="18" customHeight="1">
      <c r="A140" s="53">
        <v>136</v>
      </c>
      <c r="B140" s="61"/>
      <c r="C140" s="55"/>
      <c r="D140" s="62"/>
      <c r="E140" s="61"/>
      <c r="G140" s="57"/>
    </row>
    <row r="141" spans="1:7" ht="18" customHeight="1">
      <c r="A141" s="53">
        <v>137</v>
      </c>
      <c r="B141" s="61"/>
      <c r="C141" s="55"/>
      <c r="D141" s="62"/>
      <c r="E141" s="61"/>
      <c r="G141" s="57"/>
    </row>
    <row r="142" spans="1:7" ht="18" customHeight="1">
      <c r="A142" s="53">
        <v>138</v>
      </c>
      <c r="B142" s="61"/>
      <c r="C142" s="55"/>
      <c r="D142" s="62"/>
      <c r="E142" s="61"/>
      <c r="G142" s="57"/>
    </row>
    <row r="143" spans="1:7" ht="18" customHeight="1">
      <c r="A143" s="53">
        <v>139</v>
      </c>
      <c r="B143" s="61"/>
      <c r="C143" s="55"/>
      <c r="D143" s="62"/>
      <c r="E143" s="61"/>
      <c r="G143" s="57"/>
    </row>
    <row r="144" spans="1:7" ht="18" customHeight="1">
      <c r="A144" s="53">
        <v>140</v>
      </c>
      <c r="B144" s="61"/>
      <c r="C144" s="55"/>
      <c r="D144" s="62"/>
      <c r="E144" s="61"/>
      <c r="G144" s="57"/>
    </row>
    <row r="145" spans="1:7" ht="18" customHeight="1">
      <c r="A145" s="53">
        <v>141</v>
      </c>
      <c r="B145" s="61"/>
      <c r="C145" s="55"/>
      <c r="D145" s="62"/>
      <c r="E145" s="61"/>
      <c r="G145" s="57"/>
    </row>
    <row r="146" spans="1:7" ht="18" customHeight="1">
      <c r="A146" s="53">
        <v>142</v>
      </c>
      <c r="B146" s="61"/>
      <c r="C146" s="55"/>
      <c r="D146" s="62"/>
      <c r="E146" s="61"/>
      <c r="G146" s="57"/>
    </row>
    <row r="147" spans="1:7" ht="18" customHeight="1">
      <c r="A147" s="53">
        <v>143</v>
      </c>
      <c r="B147" s="61"/>
      <c r="C147" s="55"/>
      <c r="D147" s="62"/>
      <c r="E147" s="61"/>
      <c r="G147" s="57"/>
    </row>
    <row r="148" spans="1:7" ht="18" customHeight="1">
      <c r="A148" s="53">
        <v>144</v>
      </c>
      <c r="B148" s="61"/>
      <c r="C148" s="55"/>
      <c r="D148" s="62"/>
      <c r="E148" s="61"/>
      <c r="G148" s="57"/>
    </row>
    <row r="149" spans="1:7" ht="18" customHeight="1">
      <c r="A149" s="53">
        <v>145</v>
      </c>
      <c r="B149" s="61"/>
      <c r="C149" s="55"/>
      <c r="D149" s="62"/>
      <c r="E149" s="61"/>
      <c r="G149" s="57"/>
    </row>
    <row r="150" spans="1:7" ht="18" customHeight="1">
      <c r="A150" s="53">
        <v>146</v>
      </c>
      <c r="B150" s="61"/>
      <c r="C150" s="55"/>
      <c r="D150" s="62"/>
      <c r="E150" s="61"/>
      <c r="G150" s="57"/>
    </row>
    <row r="151" spans="1:7" ht="18" customHeight="1">
      <c r="A151" s="53">
        <v>147</v>
      </c>
      <c r="B151" s="61"/>
      <c r="C151" s="55"/>
      <c r="D151" s="62"/>
      <c r="E151" s="61"/>
      <c r="G151" s="57"/>
    </row>
    <row r="152" spans="1:7" ht="18" customHeight="1">
      <c r="A152" s="53">
        <v>148</v>
      </c>
      <c r="B152" s="61"/>
      <c r="C152" s="55"/>
      <c r="D152" s="62"/>
      <c r="E152" s="61"/>
      <c r="G152" s="57"/>
    </row>
    <row r="153" spans="1:7" ht="18" customHeight="1">
      <c r="A153" s="53">
        <v>149</v>
      </c>
      <c r="B153" s="61"/>
      <c r="C153" s="55"/>
      <c r="D153" s="62"/>
      <c r="E153" s="61"/>
      <c r="G153" s="57"/>
    </row>
    <row r="154" spans="1:7" ht="18" customHeight="1">
      <c r="A154" s="53">
        <v>150</v>
      </c>
      <c r="B154" s="61"/>
      <c r="C154" s="55"/>
      <c r="D154" s="62"/>
      <c r="E154" s="61"/>
      <c r="G154" s="57"/>
    </row>
    <row r="155" spans="1:7" ht="18" customHeight="1">
      <c r="A155" s="53">
        <v>151</v>
      </c>
      <c r="B155" s="61"/>
      <c r="C155" s="55"/>
      <c r="D155" s="62"/>
      <c r="E155" s="61"/>
      <c r="G155" s="57"/>
    </row>
    <row r="156" spans="1:7" ht="18" customHeight="1">
      <c r="A156" s="53">
        <v>152</v>
      </c>
      <c r="B156" s="61"/>
      <c r="C156" s="55"/>
      <c r="D156" s="62"/>
      <c r="E156" s="61"/>
      <c r="G156" s="57"/>
    </row>
    <row r="157" spans="1:7" ht="18" customHeight="1">
      <c r="A157" s="53">
        <v>153</v>
      </c>
      <c r="B157" s="61"/>
      <c r="C157" s="55"/>
      <c r="D157" s="62"/>
      <c r="E157" s="61"/>
      <c r="G157" s="57"/>
    </row>
    <row r="158" spans="1:7" ht="18" customHeight="1">
      <c r="A158" s="53">
        <v>154</v>
      </c>
      <c r="B158" s="61"/>
      <c r="C158" s="55"/>
      <c r="D158" s="62"/>
      <c r="E158" s="61"/>
      <c r="G158" s="57"/>
    </row>
    <row r="159" spans="1:7" ht="18" customHeight="1">
      <c r="A159" s="53">
        <v>155</v>
      </c>
      <c r="B159" s="61"/>
      <c r="C159" s="55"/>
      <c r="D159" s="62"/>
      <c r="E159" s="61"/>
      <c r="G159" s="57"/>
    </row>
    <row r="160" spans="1:7" ht="18" customHeight="1">
      <c r="A160" s="53">
        <v>156</v>
      </c>
      <c r="B160" s="61"/>
      <c r="C160" s="55"/>
      <c r="D160" s="62"/>
      <c r="E160" s="61"/>
      <c r="G160" s="57"/>
    </row>
    <row r="161" spans="1:7" ht="18" customHeight="1">
      <c r="A161" s="53">
        <v>157</v>
      </c>
      <c r="B161" s="61"/>
      <c r="C161" s="55"/>
      <c r="D161" s="62"/>
      <c r="E161" s="61"/>
      <c r="G161" s="57"/>
    </row>
    <row r="162" spans="1:7" ht="18" customHeight="1">
      <c r="A162" s="53">
        <v>158</v>
      </c>
      <c r="B162" s="61"/>
      <c r="C162" s="55"/>
      <c r="D162" s="62"/>
      <c r="E162" s="61"/>
      <c r="G162" s="57"/>
    </row>
    <row r="163" spans="1:7" ht="18" customHeight="1">
      <c r="A163" s="53">
        <v>159</v>
      </c>
      <c r="B163" s="61"/>
      <c r="C163" s="55"/>
      <c r="D163" s="62"/>
      <c r="E163" s="61"/>
      <c r="G163" s="57"/>
    </row>
    <row r="164" spans="1:7" ht="18" customHeight="1">
      <c r="A164" s="53">
        <v>160</v>
      </c>
      <c r="B164" s="61"/>
      <c r="C164" s="55"/>
      <c r="D164" s="62"/>
      <c r="E164" s="61"/>
      <c r="G164" s="57"/>
    </row>
    <row r="165" spans="1:7" ht="18" customHeight="1">
      <c r="A165" s="53">
        <v>161</v>
      </c>
      <c r="B165" s="61"/>
      <c r="C165" s="55"/>
      <c r="D165" s="62"/>
      <c r="E165" s="61"/>
      <c r="G165" s="57"/>
    </row>
    <row r="166" spans="1:7" ht="18" customHeight="1">
      <c r="A166" s="53">
        <v>162</v>
      </c>
      <c r="B166" s="61"/>
      <c r="C166" s="55"/>
      <c r="D166" s="62"/>
      <c r="E166" s="61"/>
      <c r="G166" s="57"/>
    </row>
    <row r="167" spans="1:7" ht="18" customHeight="1">
      <c r="A167" s="53">
        <v>163</v>
      </c>
      <c r="B167" s="61"/>
      <c r="C167" s="55"/>
      <c r="D167" s="62"/>
      <c r="E167" s="61"/>
      <c r="G167" s="57"/>
    </row>
    <row r="168" spans="1:7" ht="18" customHeight="1">
      <c r="A168" s="53">
        <v>164</v>
      </c>
      <c r="B168" s="61"/>
      <c r="C168" s="55"/>
      <c r="D168" s="62"/>
      <c r="E168" s="61"/>
      <c r="G168" s="57"/>
    </row>
    <row r="169" spans="1:7" ht="18" customHeight="1">
      <c r="A169" s="53">
        <v>165</v>
      </c>
      <c r="B169" s="61"/>
      <c r="C169" s="55"/>
      <c r="D169" s="62"/>
      <c r="E169" s="61"/>
      <c r="G169" s="57"/>
    </row>
    <row r="170" spans="1:7" ht="18" customHeight="1">
      <c r="A170" s="53">
        <v>166</v>
      </c>
      <c r="B170" s="61"/>
      <c r="C170" s="55"/>
      <c r="D170" s="62"/>
      <c r="E170" s="61"/>
      <c r="G170" s="57"/>
    </row>
    <row r="171" spans="1:7" ht="18" customHeight="1">
      <c r="A171" s="53">
        <v>167</v>
      </c>
      <c r="B171" s="61"/>
      <c r="C171" s="55"/>
      <c r="D171" s="62"/>
      <c r="E171" s="61"/>
      <c r="G171" s="57"/>
    </row>
    <row r="172" spans="1:7" ht="18" customHeight="1">
      <c r="A172" s="53">
        <v>168</v>
      </c>
      <c r="B172" s="61"/>
      <c r="C172" s="55"/>
      <c r="D172" s="62"/>
      <c r="E172" s="61"/>
      <c r="G172" s="57"/>
    </row>
    <row r="173" spans="1:7" ht="18" customHeight="1">
      <c r="A173" s="53">
        <v>169</v>
      </c>
      <c r="B173" s="61"/>
      <c r="C173" s="55"/>
      <c r="D173" s="62"/>
      <c r="E173" s="61"/>
      <c r="G173" s="57"/>
    </row>
    <row r="174" spans="1:7" ht="18" customHeight="1">
      <c r="A174" s="53">
        <v>170</v>
      </c>
      <c r="B174" s="61"/>
      <c r="C174" s="55"/>
      <c r="D174" s="62"/>
      <c r="E174" s="61"/>
      <c r="G174" s="57"/>
    </row>
    <row r="175" spans="1:7" ht="18" customHeight="1">
      <c r="A175" s="53">
        <v>171</v>
      </c>
      <c r="B175" s="61"/>
      <c r="C175" s="55"/>
      <c r="D175" s="62"/>
      <c r="E175" s="61"/>
      <c r="G175" s="57"/>
    </row>
    <row r="176" spans="1:7" ht="18" customHeight="1">
      <c r="A176" s="53">
        <v>172</v>
      </c>
      <c r="B176" s="61"/>
      <c r="C176" s="55"/>
      <c r="D176" s="62"/>
      <c r="E176" s="61"/>
      <c r="G176" s="57"/>
    </row>
    <row r="177" spans="1:7" ht="18" customHeight="1">
      <c r="A177" s="53">
        <v>173</v>
      </c>
      <c r="B177" s="61"/>
      <c r="C177" s="55"/>
      <c r="D177" s="62"/>
      <c r="E177" s="61"/>
      <c r="G177" s="57"/>
    </row>
    <row r="178" spans="1:7" ht="18" customHeight="1">
      <c r="A178" s="53">
        <v>174</v>
      </c>
      <c r="B178" s="61"/>
      <c r="C178" s="55"/>
      <c r="D178" s="62"/>
      <c r="E178" s="61"/>
      <c r="G178" s="57"/>
    </row>
    <row r="179" spans="1:7" ht="18" customHeight="1">
      <c r="A179" s="53">
        <v>175</v>
      </c>
      <c r="B179" s="61"/>
      <c r="C179" s="55"/>
      <c r="D179" s="62"/>
      <c r="E179" s="61"/>
      <c r="G179" s="57"/>
    </row>
    <row r="180" spans="1:7" ht="18" customHeight="1">
      <c r="A180" s="53">
        <v>176</v>
      </c>
      <c r="B180" s="61"/>
      <c r="C180" s="55"/>
      <c r="D180" s="62"/>
      <c r="E180" s="61"/>
      <c r="G180" s="57"/>
    </row>
    <row r="181" spans="1:7" ht="18" customHeight="1">
      <c r="A181" s="53">
        <v>177</v>
      </c>
      <c r="B181" s="61"/>
      <c r="C181" s="55"/>
      <c r="D181" s="62"/>
      <c r="E181" s="61"/>
      <c r="G181" s="57"/>
    </row>
    <row r="182" spans="1:7" ht="18" customHeight="1">
      <c r="A182" s="53">
        <v>178</v>
      </c>
      <c r="B182" s="61"/>
      <c r="C182" s="55"/>
      <c r="D182" s="62"/>
      <c r="E182" s="61"/>
      <c r="G182" s="57"/>
    </row>
    <row r="183" spans="1:7" ht="18" customHeight="1">
      <c r="A183" s="53">
        <v>179</v>
      </c>
      <c r="B183" s="61"/>
      <c r="C183" s="55"/>
      <c r="D183" s="62"/>
      <c r="E183" s="61"/>
      <c r="G183" s="57"/>
    </row>
    <row r="184" spans="1:7" ht="18" customHeight="1">
      <c r="A184" s="53">
        <v>180</v>
      </c>
      <c r="B184" s="61"/>
      <c r="C184" s="55"/>
      <c r="D184" s="62"/>
      <c r="E184" s="61"/>
      <c r="G184" s="57"/>
    </row>
    <row r="185" spans="1:7" ht="18" customHeight="1">
      <c r="A185" s="53">
        <v>181</v>
      </c>
      <c r="B185" s="61"/>
      <c r="C185" s="55"/>
      <c r="D185" s="62"/>
      <c r="E185" s="61"/>
      <c r="G185" s="57"/>
    </row>
    <row r="186" spans="1:7" ht="18" customHeight="1">
      <c r="A186" s="53">
        <v>182</v>
      </c>
      <c r="B186" s="61"/>
      <c r="C186" s="55"/>
      <c r="D186" s="62"/>
      <c r="E186" s="61"/>
      <c r="G186" s="57"/>
    </row>
    <row r="187" spans="1:7" ht="18" customHeight="1">
      <c r="A187" s="53">
        <v>183</v>
      </c>
      <c r="B187" s="61"/>
      <c r="C187" s="55"/>
      <c r="D187" s="62"/>
      <c r="E187" s="61"/>
      <c r="G187" s="57"/>
    </row>
    <row r="188" spans="1:7" ht="18" customHeight="1">
      <c r="A188" s="53">
        <v>184</v>
      </c>
      <c r="B188" s="61"/>
      <c r="C188" s="55"/>
      <c r="D188" s="62"/>
      <c r="E188" s="61"/>
      <c r="G188" s="57"/>
    </row>
    <row r="189" spans="1:7" ht="18" customHeight="1">
      <c r="A189" s="53">
        <v>185</v>
      </c>
      <c r="B189" s="61"/>
      <c r="C189" s="55"/>
      <c r="D189" s="62"/>
      <c r="E189" s="61"/>
      <c r="G189" s="57"/>
    </row>
    <row r="190" spans="1:7" ht="18" customHeight="1">
      <c r="A190" s="53">
        <v>186</v>
      </c>
      <c r="B190" s="61"/>
      <c r="C190" s="55"/>
      <c r="D190" s="62"/>
      <c r="E190" s="61"/>
      <c r="G190" s="57"/>
    </row>
    <row r="191" spans="1:7" ht="18" customHeight="1">
      <c r="A191" s="53">
        <v>187</v>
      </c>
      <c r="B191" s="61"/>
      <c r="C191" s="55"/>
      <c r="D191" s="62"/>
      <c r="E191" s="61"/>
      <c r="G191" s="57"/>
    </row>
    <row r="192" spans="1:7" ht="18" customHeight="1">
      <c r="A192" s="53">
        <v>188</v>
      </c>
      <c r="B192" s="61"/>
      <c r="C192" s="55"/>
      <c r="D192" s="62"/>
      <c r="E192" s="61"/>
      <c r="G192" s="57"/>
    </row>
    <row r="193" spans="1:7" ht="18" customHeight="1">
      <c r="A193" s="53">
        <v>189</v>
      </c>
      <c r="B193" s="61"/>
      <c r="C193" s="55"/>
      <c r="D193" s="62"/>
      <c r="E193" s="61"/>
      <c r="G193" s="57"/>
    </row>
    <row r="194" spans="1:7" ht="18" customHeight="1">
      <c r="A194" s="53">
        <v>190</v>
      </c>
      <c r="B194" s="61"/>
      <c r="C194" s="55"/>
      <c r="D194" s="62"/>
      <c r="E194" s="61"/>
      <c r="G194" s="57"/>
    </row>
    <row r="195" spans="1:7" ht="18" customHeight="1">
      <c r="A195" s="53">
        <v>191</v>
      </c>
      <c r="B195" s="61"/>
      <c r="C195" s="55"/>
      <c r="D195" s="62"/>
      <c r="E195" s="61"/>
      <c r="G195" s="57"/>
    </row>
    <row r="196" spans="1:7" ht="18" customHeight="1">
      <c r="A196" s="53">
        <v>192</v>
      </c>
      <c r="B196" s="61"/>
      <c r="C196" s="55"/>
      <c r="D196" s="62"/>
      <c r="E196" s="61"/>
      <c r="G196" s="57"/>
    </row>
    <row r="197" spans="1:7" ht="18" customHeight="1">
      <c r="A197" s="53">
        <v>193</v>
      </c>
      <c r="B197" s="61"/>
      <c r="C197" s="55"/>
      <c r="D197" s="62"/>
      <c r="E197" s="61"/>
      <c r="G197" s="57"/>
    </row>
    <row r="198" spans="1:7" ht="18" customHeight="1">
      <c r="A198" s="53">
        <v>194</v>
      </c>
      <c r="B198" s="61"/>
      <c r="C198" s="55"/>
      <c r="D198" s="62"/>
      <c r="E198" s="61"/>
      <c r="G198" s="57"/>
    </row>
    <row r="199" spans="1:7" ht="18" customHeight="1">
      <c r="A199" s="53">
        <v>195</v>
      </c>
      <c r="B199" s="61"/>
      <c r="C199" s="55"/>
      <c r="D199" s="62"/>
      <c r="E199" s="61"/>
      <c r="G199" s="57"/>
    </row>
    <row r="200" spans="1:7" ht="18" customHeight="1">
      <c r="A200" s="53">
        <v>196</v>
      </c>
      <c r="B200" s="61"/>
      <c r="C200" s="55"/>
      <c r="D200" s="62"/>
      <c r="E200" s="61"/>
      <c r="G200" s="57"/>
    </row>
    <row r="201" spans="1:7" ht="18" customHeight="1">
      <c r="A201" s="53">
        <v>197</v>
      </c>
      <c r="B201" s="61"/>
      <c r="C201" s="55"/>
      <c r="D201" s="62"/>
      <c r="E201" s="61"/>
      <c r="G201" s="57"/>
    </row>
    <row r="202" spans="1:7" ht="18" customHeight="1">
      <c r="A202" s="53">
        <v>198</v>
      </c>
      <c r="B202" s="61"/>
      <c r="C202" s="55"/>
      <c r="D202" s="62"/>
      <c r="E202" s="61"/>
      <c r="G202" s="57"/>
    </row>
    <row r="203" spans="1:7" ht="18" customHeight="1">
      <c r="A203" s="53">
        <v>199</v>
      </c>
      <c r="B203" s="61"/>
      <c r="C203" s="55"/>
      <c r="D203" s="62"/>
      <c r="E203" s="61"/>
      <c r="G203" s="57"/>
    </row>
    <row r="204" spans="1:7" ht="18" customHeight="1">
      <c r="A204" s="53">
        <v>200</v>
      </c>
      <c r="B204" s="61"/>
      <c r="C204" s="55"/>
      <c r="D204" s="62"/>
      <c r="E204" s="61"/>
      <c r="G204" s="57"/>
    </row>
    <row r="205" spans="1:7" ht="18" customHeight="1">
      <c r="A205" s="53">
        <v>201</v>
      </c>
      <c r="B205" s="61"/>
      <c r="C205" s="55"/>
      <c r="D205" s="62"/>
      <c r="E205" s="61"/>
      <c r="G205" s="57"/>
    </row>
    <row r="206" spans="1:7" ht="18" customHeight="1">
      <c r="A206" s="53">
        <v>202</v>
      </c>
      <c r="B206" s="61"/>
      <c r="C206" s="55"/>
      <c r="D206" s="62"/>
      <c r="E206" s="61"/>
      <c r="G206" s="57"/>
    </row>
    <row r="207" spans="1:7" ht="18" customHeight="1">
      <c r="A207" s="53">
        <v>203</v>
      </c>
      <c r="B207" s="61"/>
      <c r="C207" s="55"/>
      <c r="D207" s="62"/>
      <c r="E207" s="61"/>
      <c r="G207" s="57"/>
    </row>
    <row r="208" spans="1:7" ht="18" customHeight="1">
      <c r="A208" s="53">
        <v>204</v>
      </c>
      <c r="B208" s="61"/>
      <c r="C208" s="55"/>
      <c r="D208" s="62"/>
      <c r="E208" s="61"/>
      <c r="G208" s="57"/>
    </row>
    <row r="209" spans="1:7" ht="18" customHeight="1">
      <c r="A209" s="53">
        <v>205</v>
      </c>
      <c r="B209" s="61"/>
      <c r="C209" s="55"/>
      <c r="D209" s="62"/>
      <c r="E209" s="61"/>
      <c r="G209" s="57"/>
    </row>
    <row r="210" spans="1:7" ht="18" customHeight="1">
      <c r="A210" s="53">
        <v>206</v>
      </c>
      <c r="B210" s="61"/>
      <c r="C210" s="55"/>
      <c r="D210" s="62"/>
      <c r="E210" s="61"/>
      <c r="G210" s="57"/>
    </row>
    <row r="211" spans="1:7" ht="18" customHeight="1">
      <c r="A211" s="53">
        <v>207</v>
      </c>
      <c r="B211" s="61"/>
      <c r="C211" s="55"/>
      <c r="D211" s="62"/>
      <c r="E211" s="61"/>
      <c r="G211" s="57"/>
    </row>
    <row r="212" spans="1:7" ht="18" customHeight="1">
      <c r="A212" s="53">
        <v>208</v>
      </c>
      <c r="B212" s="61"/>
      <c r="C212" s="55"/>
      <c r="D212" s="62"/>
      <c r="E212" s="61"/>
      <c r="G212" s="57"/>
    </row>
    <row r="213" spans="1:7" ht="18" customHeight="1">
      <c r="A213" s="53">
        <v>209</v>
      </c>
      <c r="B213" s="61"/>
      <c r="C213" s="63"/>
      <c r="D213" s="62"/>
      <c r="E213" s="61"/>
      <c r="G213" s="57"/>
    </row>
    <row r="214" spans="1:7" ht="18" customHeight="1">
      <c r="A214" s="53">
        <v>210</v>
      </c>
      <c r="B214" s="61"/>
      <c r="C214" s="63"/>
      <c r="D214" s="62"/>
      <c r="E214" s="61"/>
      <c r="G214" s="57"/>
    </row>
    <row r="215" spans="1:7" ht="18" customHeight="1">
      <c r="A215" s="53">
        <v>211</v>
      </c>
      <c r="B215" s="61"/>
      <c r="C215" s="63"/>
      <c r="D215" s="62"/>
      <c r="E215" s="61"/>
      <c r="G215" s="57"/>
    </row>
    <row r="216" spans="1:7" ht="18" customHeight="1">
      <c r="A216" s="53">
        <v>212</v>
      </c>
      <c r="B216" s="61"/>
      <c r="C216" s="63"/>
      <c r="D216" s="62"/>
      <c r="E216" s="61"/>
      <c r="G216" s="57"/>
    </row>
    <row r="217" spans="1:7" ht="18" customHeight="1">
      <c r="A217" s="53">
        <v>213</v>
      </c>
      <c r="B217" s="61"/>
      <c r="C217" s="63"/>
      <c r="D217" s="62"/>
      <c r="E217" s="61"/>
      <c r="G217" s="57"/>
    </row>
    <row r="218" spans="1:7" ht="18" customHeight="1">
      <c r="A218" s="53">
        <v>214</v>
      </c>
      <c r="B218" s="61"/>
      <c r="C218" s="63"/>
      <c r="D218" s="62"/>
      <c r="E218" s="61"/>
      <c r="G218" s="57"/>
    </row>
    <row r="219" spans="1:7" ht="18" customHeight="1">
      <c r="A219" s="53">
        <v>215</v>
      </c>
      <c r="B219" s="61"/>
      <c r="C219" s="63"/>
      <c r="D219" s="62"/>
      <c r="E219" s="61"/>
      <c r="G219" s="57"/>
    </row>
    <row r="220" spans="1:7" ht="18" customHeight="1">
      <c r="A220" s="53">
        <v>216</v>
      </c>
      <c r="B220" s="61"/>
      <c r="C220" s="63"/>
      <c r="D220" s="62"/>
      <c r="E220" s="61"/>
      <c r="G220" s="57"/>
    </row>
    <row r="221" spans="1:7" ht="18" customHeight="1">
      <c r="A221" s="53">
        <v>217</v>
      </c>
      <c r="B221" s="61"/>
      <c r="C221" s="63"/>
      <c r="D221" s="62"/>
      <c r="E221" s="61"/>
      <c r="G221" s="57"/>
    </row>
    <row r="222" spans="1:7" ht="18" customHeight="1">
      <c r="A222" s="53">
        <v>218</v>
      </c>
      <c r="B222" s="61"/>
      <c r="C222" s="63"/>
      <c r="D222" s="62"/>
      <c r="E222" s="61"/>
      <c r="G222" s="57"/>
    </row>
    <row r="223" spans="1:7" ht="18" customHeight="1">
      <c r="A223" s="53">
        <v>219</v>
      </c>
      <c r="B223" s="61"/>
      <c r="C223" s="63"/>
      <c r="D223" s="62"/>
      <c r="E223" s="61"/>
      <c r="G223" s="57"/>
    </row>
    <row r="224" spans="1:7" ht="18" customHeight="1">
      <c r="A224" s="53">
        <v>220</v>
      </c>
      <c r="B224" s="61"/>
      <c r="C224" s="63"/>
      <c r="D224" s="62"/>
      <c r="E224" s="61"/>
      <c r="G224" s="57"/>
    </row>
    <row r="225" spans="1:7" ht="18" customHeight="1">
      <c r="A225" s="53">
        <v>221</v>
      </c>
      <c r="B225" s="61"/>
      <c r="C225" s="63"/>
      <c r="D225" s="62"/>
      <c r="E225" s="61"/>
      <c r="G225" s="57"/>
    </row>
    <row r="226" spans="1:7" ht="18" customHeight="1">
      <c r="A226" s="53">
        <v>222</v>
      </c>
      <c r="B226" s="61"/>
      <c r="C226" s="63"/>
      <c r="D226" s="62"/>
      <c r="E226" s="61"/>
      <c r="G226" s="57"/>
    </row>
    <row r="227" spans="1:7" ht="18" customHeight="1">
      <c r="A227" s="53">
        <v>223</v>
      </c>
      <c r="B227" s="61"/>
      <c r="C227" s="63"/>
      <c r="D227" s="62"/>
      <c r="E227" s="61"/>
      <c r="G227" s="57"/>
    </row>
    <row r="228" spans="1:7" ht="18" customHeight="1">
      <c r="A228" s="53">
        <v>224</v>
      </c>
      <c r="B228" s="61"/>
      <c r="C228" s="63"/>
      <c r="D228" s="62"/>
      <c r="E228" s="61"/>
      <c r="G228" s="57"/>
    </row>
    <row r="229" spans="1:7" ht="18" customHeight="1">
      <c r="A229" s="53">
        <v>225</v>
      </c>
      <c r="B229" s="61"/>
      <c r="C229" s="63"/>
      <c r="D229" s="62"/>
      <c r="E229" s="61"/>
      <c r="G229" s="57"/>
    </row>
    <row r="230" spans="1:7" ht="18" customHeight="1">
      <c r="A230" s="53">
        <v>226</v>
      </c>
      <c r="B230" s="61"/>
      <c r="C230" s="63"/>
      <c r="D230" s="62"/>
      <c r="E230" s="61"/>
      <c r="G230" s="57"/>
    </row>
    <row r="231" spans="1:7" ht="18" customHeight="1">
      <c r="A231" s="53">
        <v>227</v>
      </c>
      <c r="B231" s="61"/>
      <c r="C231" s="63"/>
      <c r="D231" s="62"/>
      <c r="E231" s="61"/>
      <c r="G231" s="57"/>
    </row>
    <row r="232" spans="1:7" ht="18" customHeight="1">
      <c r="A232" s="53">
        <v>228</v>
      </c>
      <c r="B232" s="61"/>
      <c r="C232" s="63"/>
      <c r="D232" s="62"/>
      <c r="E232" s="61"/>
      <c r="G232" s="57"/>
    </row>
    <row r="233" spans="1:7" ht="18" customHeight="1">
      <c r="A233" s="53">
        <v>229</v>
      </c>
      <c r="B233" s="61"/>
      <c r="C233" s="63"/>
      <c r="D233" s="62"/>
      <c r="E233" s="61"/>
      <c r="G233" s="57"/>
    </row>
    <row r="234" spans="1:7" ht="18" customHeight="1">
      <c r="A234" s="53">
        <v>230</v>
      </c>
      <c r="B234" s="61"/>
      <c r="C234" s="63"/>
      <c r="D234" s="62"/>
      <c r="E234" s="61"/>
      <c r="G234" s="57"/>
    </row>
    <row r="235" spans="1:7" ht="18" customHeight="1">
      <c r="A235" s="53">
        <v>231</v>
      </c>
      <c r="B235" s="61"/>
      <c r="C235" s="63"/>
      <c r="D235" s="62"/>
      <c r="E235" s="61"/>
      <c r="G235" s="57"/>
    </row>
    <row r="236" spans="1:7" ht="18" customHeight="1">
      <c r="A236" s="53">
        <v>232</v>
      </c>
      <c r="B236" s="61"/>
      <c r="C236" s="63"/>
      <c r="D236" s="62"/>
      <c r="E236" s="61"/>
      <c r="G236" s="57"/>
    </row>
    <row r="237" spans="1:7" ht="18" customHeight="1">
      <c r="A237" s="53">
        <v>233</v>
      </c>
      <c r="B237" s="61"/>
      <c r="C237" s="63"/>
      <c r="D237" s="62"/>
      <c r="E237" s="61"/>
      <c r="G237" s="57"/>
    </row>
    <row r="238" spans="1:7" ht="18" customHeight="1">
      <c r="A238" s="53">
        <v>234</v>
      </c>
      <c r="B238" s="61"/>
      <c r="C238" s="63"/>
      <c r="D238" s="62"/>
      <c r="E238" s="61"/>
      <c r="G238" s="57"/>
    </row>
    <row r="239" spans="1:7" ht="18" customHeight="1">
      <c r="A239" s="53">
        <v>235</v>
      </c>
      <c r="B239" s="61"/>
      <c r="C239" s="63"/>
      <c r="D239" s="62"/>
      <c r="E239" s="61"/>
      <c r="G239" s="57"/>
    </row>
    <row r="240" spans="1:7" ht="18" customHeight="1">
      <c r="A240" s="53">
        <v>236</v>
      </c>
      <c r="B240" s="61"/>
      <c r="C240" s="63"/>
      <c r="D240" s="62"/>
      <c r="E240" s="61"/>
      <c r="G240" s="57"/>
    </row>
    <row r="241" spans="1:7" ht="18" customHeight="1">
      <c r="A241" s="53">
        <v>237</v>
      </c>
      <c r="B241" s="61"/>
      <c r="C241" s="63"/>
      <c r="D241" s="62"/>
      <c r="E241" s="61"/>
      <c r="G241" s="57"/>
    </row>
    <row r="242" spans="1:7" ht="18" customHeight="1">
      <c r="A242" s="53">
        <v>238</v>
      </c>
      <c r="B242" s="61"/>
      <c r="C242" s="63"/>
      <c r="D242" s="62"/>
      <c r="E242" s="61"/>
      <c r="G242" s="57"/>
    </row>
    <row r="243" spans="1:7" ht="18" customHeight="1">
      <c r="A243" s="53">
        <v>239</v>
      </c>
      <c r="B243" s="61"/>
      <c r="C243" s="63"/>
      <c r="D243" s="62"/>
      <c r="E243" s="61"/>
      <c r="G243" s="57"/>
    </row>
    <row r="244" spans="1:7" ht="18" customHeight="1">
      <c r="A244" s="53">
        <v>240</v>
      </c>
      <c r="B244" s="61"/>
      <c r="C244" s="63"/>
      <c r="D244" s="62"/>
      <c r="E244" s="61"/>
      <c r="G244" s="57"/>
    </row>
    <row r="245" spans="1:7" ht="18" customHeight="1">
      <c r="A245" s="53">
        <v>241</v>
      </c>
      <c r="B245" s="61"/>
      <c r="C245" s="63"/>
      <c r="D245" s="62"/>
      <c r="E245" s="61"/>
      <c r="G245" s="57"/>
    </row>
    <row r="246" spans="1:7" ht="18" customHeight="1">
      <c r="A246" s="53">
        <v>242</v>
      </c>
      <c r="B246" s="61"/>
      <c r="C246" s="63"/>
      <c r="D246" s="62"/>
      <c r="E246" s="61"/>
      <c r="G246" s="57"/>
    </row>
    <row r="247" spans="1:7" ht="18" customHeight="1">
      <c r="A247" s="53">
        <v>243</v>
      </c>
      <c r="B247" s="61"/>
      <c r="C247" s="63"/>
      <c r="D247" s="62"/>
      <c r="E247" s="61"/>
      <c r="G247" s="57"/>
    </row>
    <row r="248" spans="1:7" ht="18" customHeight="1">
      <c r="A248" s="53">
        <v>244</v>
      </c>
      <c r="B248" s="61"/>
      <c r="C248" s="63"/>
      <c r="D248" s="62"/>
      <c r="E248" s="61"/>
      <c r="G248" s="57"/>
    </row>
    <row r="249" spans="1:7" ht="18" customHeight="1">
      <c r="A249" s="53">
        <v>245</v>
      </c>
      <c r="B249" s="61"/>
      <c r="C249" s="63"/>
      <c r="D249" s="62"/>
      <c r="E249" s="61"/>
      <c r="G249" s="57"/>
    </row>
    <row r="250" spans="1:7" ht="18" customHeight="1">
      <c r="A250" s="53">
        <v>246</v>
      </c>
      <c r="B250" s="61"/>
      <c r="C250" s="63"/>
      <c r="D250" s="62"/>
      <c r="E250" s="61"/>
      <c r="G250" s="57"/>
    </row>
    <row r="251" spans="1:7" ht="18" customHeight="1">
      <c r="A251" s="53">
        <v>247</v>
      </c>
      <c r="B251" s="61"/>
      <c r="C251" s="63"/>
      <c r="D251" s="62"/>
      <c r="E251" s="61"/>
      <c r="G251" s="57"/>
    </row>
    <row r="252" spans="1:7" ht="18" customHeight="1">
      <c r="A252" s="53">
        <v>248</v>
      </c>
      <c r="B252" s="61"/>
      <c r="C252" s="63"/>
      <c r="D252" s="62"/>
      <c r="E252" s="61"/>
      <c r="G252" s="57"/>
    </row>
    <row r="253" spans="1:7" ht="18" customHeight="1">
      <c r="A253" s="53">
        <v>249</v>
      </c>
      <c r="B253" s="61"/>
      <c r="C253" s="63"/>
      <c r="D253" s="62"/>
      <c r="E253" s="61"/>
      <c r="G253" s="57"/>
    </row>
    <row r="254" spans="1:7" ht="18" customHeight="1">
      <c r="A254" s="53">
        <v>250</v>
      </c>
      <c r="B254" s="61"/>
      <c r="C254" s="63"/>
      <c r="D254" s="62"/>
      <c r="E254" s="61"/>
      <c r="G254" s="57"/>
    </row>
    <row r="255" spans="1:7" ht="18" customHeight="1">
      <c r="A255" s="53">
        <v>251</v>
      </c>
      <c r="B255" s="61"/>
      <c r="C255" s="63"/>
      <c r="D255" s="62"/>
      <c r="E255" s="61"/>
      <c r="G255" s="57"/>
    </row>
    <row r="256" spans="1:7" ht="18" customHeight="1">
      <c r="A256" s="53">
        <v>252</v>
      </c>
      <c r="B256" s="61"/>
      <c r="C256" s="63"/>
      <c r="D256" s="62"/>
      <c r="E256" s="61"/>
      <c r="G256" s="57"/>
    </row>
    <row r="257" spans="1:7" ht="18" customHeight="1">
      <c r="A257" s="53">
        <v>253</v>
      </c>
      <c r="B257" s="61"/>
      <c r="C257" s="63"/>
      <c r="D257" s="62"/>
      <c r="E257" s="61"/>
      <c r="G257" s="57"/>
    </row>
    <row r="258" spans="1:7" ht="18" customHeight="1">
      <c r="A258" s="53">
        <v>254</v>
      </c>
      <c r="B258" s="61"/>
      <c r="C258" s="63"/>
      <c r="D258" s="62"/>
      <c r="E258" s="61"/>
      <c r="G258" s="57"/>
    </row>
    <row r="259" spans="1:7" ht="18" customHeight="1">
      <c r="A259" s="53">
        <v>255</v>
      </c>
      <c r="B259" s="61"/>
      <c r="C259" s="63"/>
      <c r="D259" s="62"/>
      <c r="E259" s="61"/>
      <c r="G259" s="57"/>
    </row>
    <row r="260" spans="1:7" ht="18" customHeight="1">
      <c r="A260" s="53">
        <v>256</v>
      </c>
      <c r="B260" s="61"/>
      <c r="C260" s="63"/>
      <c r="D260" s="62"/>
      <c r="E260" s="61"/>
      <c r="G260" s="57"/>
    </row>
    <row r="261" spans="1:7" ht="18" customHeight="1">
      <c r="A261" s="53">
        <v>257</v>
      </c>
      <c r="B261" s="61"/>
      <c r="C261" s="63"/>
      <c r="D261" s="62"/>
      <c r="E261" s="61"/>
      <c r="G261" s="57"/>
    </row>
    <row r="262" spans="1:7" ht="18" customHeight="1">
      <c r="A262" s="53">
        <v>258</v>
      </c>
      <c r="B262" s="61"/>
      <c r="C262" s="63"/>
      <c r="D262" s="62"/>
      <c r="E262" s="61"/>
      <c r="G262" s="57"/>
    </row>
    <row r="263" spans="1:7" ht="18" customHeight="1">
      <c r="A263" s="53">
        <v>259</v>
      </c>
      <c r="B263" s="61"/>
      <c r="C263" s="63"/>
      <c r="D263" s="62"/>
      <c r="E263" s="61"/>
      <c r="G263" s="57"/>
    </row>
    <row r="264" spans="1:7" ht="18" customHeight="1">
      <c r="A264" s="53">
        <v>260</v>
      </c>
      <c r="B264" s="61"/>
      <c r="C264" s="63"/>
      <c r="D264" s="62"/>
      <c r="E264" s="61"/>
      <c r="G264" s="57"/>
    </row>
    <row r="265" spans="1:7" ht="18" customHeight="1">
      <c r="A265" s="53">
        <v>261</v>
      </c>
      <c r="B265" s="61"/>
      <c r="C265" s="63"/>
      <c r="D265" s="62"/>
      <c r="E265" s="61"/>
      <c r="G265" s="57"/>
    </row>
    <row r="266" spans="1:7" ht="18" customHeight="1">
      <c r="A266" s="53">
        <v>262</v>
      </c>
      <c r="B266" s="61"/>
      <c r="C266" s="63"/>
      <c r="D266" s="62"/>
      <c r="E266" s="61"/>
      <c r="G266" s="57"/>
    </row>
    <row r="267" spans="1:7" ht="18" customHeight="1">
      <c r="A267" s="53">
        <v>263</v>
      </c>
      <c r="B267" s="61"/>
      <c r="C267" s="63"/>
      <c r="D267" s="62"/>
      <c r="E267" s="61"/>
      <c r="G267" s="57"/>
    </row>
    <row r="268" spans="1:7" ht="18" customHeight="1">
      <c r="A268" s="53">
        <v>264</v>
      </c>
      <c r="B268" s="61"/>
      <c r="C268" s="63"/>
      <c r="D268" s="62"/>
      <c r="E268" s="61"/>
      <c r="G268" s="57"/>
    </row>
    <row r="269" spans="1:7" ht="18" customHeight="1">
      <c r="A269" s="53">
        <v>265</v>
      </c>
      <c r="B269" s="61"/>
      <c r="C269" s="63"/>
      <c r="D269" s="62"/>
      <c r="E269" s="61"/>
      <c r="G269" s="57"/>
    </row>
    <row r="270" spans="1:7" ht="18" customHeight="1">
      <c r="A270" s="53">
        <v>266</v>
      </c>
      <c r="B270" s="61"/>
      <c r="C270" s="63"/>
      <c r="D270" s="62"/>
      <c r="E270" s="61"/>
      <c r="G270" s="57"/>
    </row>
    <row r="271" spans="1:7" ht="18" customHeight="1">
      <c r="A271" s="53">
        <v>267</v>
      </c>
      <c r="B271" s="61"/>
      <c r="C271" s="63"/>
      <c r="D271" s="62"/>
      <c r="E271" s="61"/>
      <c r="G271" s="57"/>
    </row>
    <row r="272" spans="1:7" ht="18" customHeight="1">
      <c r="A272" s="53">
        <v>268</v>
      </c>
      <c r="B272" s="61"/>
      <c r="C272" s="63"/>
      <c r="D272" s="62"/>
      <c r="E272" s="61"/>
      <c r="G272" s="57"/>
    </row>
    <row r="273" spans="1:7" ht="18" customHeight="1">
      <c r="A273" s="53">
        <v>269</v>
      </c>
      <c r="B273" s="61"/>
      <c r="C273" s="63"/>
      <c r="D273" s="62"/>
      <c r="E273" s="61"/>
      <c r="G273" s="57"/>
    </row>
    <row r="274" spans="1:7" ht="18" customHeight="1">
      <c r="A274" s="53">
        <v>270</v>
      </c>
      <c r="B274" s="61"/>
      <c r="C274" s="63"/>
      <c r="D274" s="62"/>
      <c r="E274" s="61"/>
      <c r="G274" s="57"/>
    </row>
    <row r="275" spans="1:7" ht="18" customHeight="1">
      <c r="A275" s="53">
        <v>271</v>
      </c>
      <c r="B275" s="61"/>
      <c r="C275" s="63"/>
      <c r="D275" s="62"/>
      <c r="E275" s="61"/>
      <c r="G275" s="57"/>
    </row>
    <row r="276" spans="1:7" ht="18" customHeight="1">
      <c r="A276" s="53">
        <v>272</v>
      </c>
      <c r="B276" s="61"/>
      <c r="C276" s="63"/>
      <c r="D276" s="62"/>
      <c r="E276" s="61"/>
      <c r="G276" s="57"/>
    </row>
    <row r="277" spans="1:7" ht="18" customHeight="1">
      <c r="A277" s="53">
        <v>273</v>
      </c>
      <c r="B277" s="61"/>
      <c r="C277" s="63"/>
      <c r="D277" s="62"/>
      <c r="E277" s="61"/>
      <c r="G277" s="57"/>
    </row>
    <row r="278" spans="1:7" ht="18" customHeight="1">
      <c r="A278" s="53">
        <v>274</v>
      </c>
      <c r="B278" s="61"/>
      <c r="C278" s="63"/>
      <c r="D278" s="62"/>
      <c r="E278" s="61"/>
      <c r="G278" s="57"/>
    </row>
    <row r="279" spans="1:7" ht="18" customHeight="1">
      <c r="A279" s="53">
        <v>275</v>
      </c>
      <c r="B279" s="61"/>
      <c r="C279" s="63"/>
      <c r="D279" s="62"/>
      <c r="E279" s="61"/>
      <c r="G279" s="57"/>
    </row>
    <row r="280" spans="1:7" ht="18" customHeight="1">
      <c r="A280" s="53">
        <v>276</v>
      </c>
      <c r="B280" s="61"/>
      <c r="C280" s="63"/>
      <c r="D280" s="62"/>
      <c r="E280" s="61"/>
      <c r="G280" s="57"/>
    </row>
    <row r="281" spans="1:7" ht="18" customHeight="1">
      <c r="A281" s="53">
        <v>277</v>
      </c>
      <c r="B281" s="61"/>
      <c r="C281" s="63"/>
      <c r="D281" s="62"/>
      <c r="E281" s="61"/>
      <c r="G281" s="57"/>
    </row>
    <row r="282" spans="1:7" ht="18" customHeight="1">
      <c r="A282" s="53">
        <v>278</v>
      </c>
      <c r="B282" s="61"/>
      <c r="C282" s="63"/>
      <c r="D282" s="62"/>
      <c r="E282" s="61"/>
      <c r="G282" s="57"/>
    </row>
    <row r="283" spans="1:7" ht="18" customHeight="1">
      <c r="A283" s="53">
        <v>279</v>
      </c>
      <c r="B283" s="61"/>
      <c r="C283" s="63"/>
      <c r="D283" s="62"/>
      <c r="E283" s="61"/>
      <c r="G283" s="57"/>
    </row>
    <row r="284" spans="1:7" ht="18" customHeight="1">
      <c r="A284" s="53">
        <v>280</v>
      </c>
      <c r="B284" s="61"/>
      <c r="C284" s="63"/>
      <c r="D284" s="62"/>
      <c r="E284" s="61"/>
      <c r="G284" s="57"/>
    </row>
    <row r="285" spans="1:7" ht="18" customHeight="1">
      <c r="A285" s="53">
        <v>281</v>
      </c>
      <c r="B285" s="61"/>
      <c r="C285" s="63"/>
      <c r="D285" s="62"/>
      <c r="E285" s="61"/>
      <c r="G285" s="57"/>
    </row>
    <row r="286" spans="1:7" ht="18" customHeight="1">
      <c r="A286" s="53">
        <v>282</v>
      </c>
      <c r="B286" s="61"/>
      <c r="C286" s="63"/>
      <c r="D286" s="62"/>
      <c r="E286" s="61"/>
      <c r="G286" s="57"/>
    </row>
    <row r="287" spans="1:7" ht="18" customHeight="1">
      <c r="A287" s="53">
        <v>283</v>
      </c>
      <c r="B287" s="61"/>
      <c r="C287" s="63"/>
      <c r="D287" s="62"/>
      <c r="E287" s="61"/>
      <c r="G287" s="57"/>
    </row>
    <row r="288" spans="1:7" ht="18" customHeight="1">
      <c r="A288" s="53">
        <v>284</v>
      </c>
      <c r="B288" s="61"/>
      <c r="C288" s="63"/>
      <c r="D288" s="62"/>
      <c r="E288" s="61"/>
      <c r="G288" s="57"/>
    </row>
    <row r="289" spans="1:7" ht="18" customHeight="1">
      <c r="A289" s="53">
        <v>285</v>
      </c>
      <c r="B289" s="61"/>
      <c r="C289" s="63"/>
      <c r="D289" s="62"/>
      <c r="E289" s="61"/>
      <c r="G289" s="57"/>
    </row>
    <row r="290" spans="1:7" ht="18" customHeight="1">
      <c r="A290" s="53">
        <v>286</v>
      </c>
      <c r="B290" s="61"/>
      <c r="C290" s="63"/>
      <c r="D290" s="62"/>
      <c r="E290" s="61"/>
      <c r="G290" s="57"/>
    </row>
    <row r="291" spans="1:7" ht="18" customHeight="1">
      <c r="A291" s="53">
        <v>287</v>
      </c>
      <c r="B291" s="61"/>
      <c r="C291" s="63"/>
      <c r="D291" s="62"/>
      <c r="E291" s="61"/>
      <c r="G291" s="57"/>
    </row>
    <row r="292" spans="1:7" ht="18" customHeight="1">
      <c r="A292" s="53">
        <v>288</v>
      </c>
      <c r="B292" s="61"/>
      <c r="C292" s="63"/>
      <c r="D292" s="62"/>
      <c r="E292" s="61"/>
      <c r="G292" s="57"/>
    </row>
    <row r="293" spans="1:7" ht="18" customHeight="1">
      <c r="A293" s="53">
        <v>289</v>
      </c>
      <c r="B293" s="61"/>
      <c r="C293" s="63"/>
      <c r="D293" s="62"/>
      <c r="E293" s="61"/>
      <c r="G293" s="57"/>
    </row>
    <row r="294" spans="1:7" ht="18" customHeight="1">
      <c r="A294" s="53">
        <v>290</v>
      </c>
      <c r="B294" s="61"/>
      <c r="C294" s="63"/>
      <c r="D294" s="62"/>
      <c r="E294" s="61"/>
      <c r="G294" s="57"/>
    </row>
    <row r="295" spans="1:7" ht="18" customHeight="1">
      <c r="A295" s="53">
        <v>291</v>
      </c>
      <c r="B295" s="61"/>
      <c r="C295" s="63"/>
      <c r="D295" s="62"/>
      <c r="E295" s="61"/>
      <c r="G295" s="57"/>
    </row>
    <row r="296" spans="1:7" ht="18" customHeight="1">
      <c r="A296" s="53">
        <v>292</v>
      </c>
      <c r="B296" s="61"/>
      <c r="C296" s="63"/>
      <c r="D296" s="62"/>
      <c r="E296" s="61"/>
      <c r="G296" s="57"/>
    </row>
    <row r="297" spans="1:7" ht="18" customHeight="1">
      <c r="A297" s="53">
        <v>293</v>
      </c>
      <c r="B297" s="61"/>
      <c r="C297" s="63"/>
      <c r="D297" s="62"/>
      <c r="E297" s="61"/>
      <c r="G297" s="57"/>
    </row>
    <row r="298" spans="1:7" ht="18" customHeight="1">
      <c r="A298" s="53">
        <v>294</v>
      </c>
      <c r="B298" s="61"/>
      <c r="C298" s="63"/>
      <c r="D298" s="62"/>
      <c r="E298" s="61"/>
      <c r="G298" s="57"/>
    </row>
    <row r="299" spans="1:7" ht="18" customHeight="1">
      <c r="A299" s="53">
        <v>295</v>
      </c>
      <c r="B299" s="61"/>
      <c r="C299" s="63"/>
      <c r="D299" s="62"/>
      <c r="E299" s="61"/>
      <c r="G299" s="57"/>
    </row>
    <row r="300" spans="1:7" ht="18" customHeight="1">
      <c r="A300" s="53">
        <v>296</v>
      </c>
      <c r="B300" s="61"/>
      <c r="C300" s="63"/>
      <c r="D300" s="62"/>
      <c r="E300" s="61"/>
      <c r="G300" s="57"/>
    </row>
    <row r="301" spans="1:7" ht="18" customHeight="1">
      <c r="A301" s="53">
        <v>297</v>
      </c>
      <c r="B301" s="61"/>
      <c r="C301" s="63"/>
      <c r="D301" s="62"/>
      <c r="E301" s="61"/>
      <c r="G301" s="57"/>
    </row>
    <row r="302" spans="1:7" ht="18" customHeight="1">
      <c r="A302" s="53">
        <v>298</v>
      </c>
      <c r="B302" s="61"/>
      <c r="C302" s="63"/>
      <c r="D302" s="62"/>
      <c r="E302" s="61"/>
      <c r="G302" s="57"/>
    </row>
    <row r="303" spans="1:7" ht="18" customHeight="1">
      <c r="A303" s="53">
        <v>299</v>
      </c>
      <c r="B303" s="61"/>
      <c r="C303" s="63"/>
      <c r="D303" s="62"/>
      <c r="E303" s="61"/>
      <c r="G303" s="57"/>
    </row>
    <row r="304" spans="1:7" ht="18" customHeight="1">
      <c r="A304" s="53">
        <v>300</v>
      </c>
      <c r="B304" s="61"/>
      <c r="C304" s="63"/>
      <c r="D304" s="62"/>
      <c r="E304" s="61"/>
      <c r="G304" s="57"/>
    </row>
    <row r="305" spans="1:7" ht="18" customHeight="1">
      <c r="A305" s="53">
        <v>301</v>
      </c>
      <c r="B305" s="61"/>
      <c r="C305" s="63"/>
      <c r="D305" s="62"/>
      <c r="E305" s="61"/>
      <c r="G305" s="57"/>
    </row>
    <row r="306" spans="1:7" ht="18" customHeight="1">
      <c r="A306" s="53">
        <v>302</v>
      </c>
      <c r="B306" s="61"/>
      <c r="C306" s="63"/>
      <c r="D306" s="62"/>
      <c r="E306" s="61"/>
      <c r="G306" s="57"/>
    </row>
    <row r="307" spans="1:7" ht="18" customHeight="1">
      <c r="A307" s="53">
        <v>303</v>
      </c>
      <c r="B307" s="61"/>
      <c r="C307" s="63"/>
      <c r="D307" s="62"/>
      <c r="E307" s="61"/>
      <c r="G307" s="57"/>
    </row>
    <row r="308" spans="1:7" ht="18" customHeight="1">
      <c r="A308" s="53">
        <v>304</v>
      </c>
      <c r="B308" s="61"/>
      <c r="C308" s="63"/>
      <c r="D308" s="62"/>
      <c r="E308" s="61"/>
      <c r="G308" s="57"/>
    </row>
    <row r="309" spans="1:7" ht="18" customHeight="1">
      <c r="A309" s="53">
        <v>305</v>
      </c>
      <c r="B309" s="61"/>
      <c r="C309" s="63"/>
      <c r="D309" s="62"/>
      <c r="E309" s="61"/>
      <c r="G309" s="57"/>
    </row>
    <row r="310" spans="1:7" ht="18" customHeight="1">
      <c r="A310" s="53">
        <v>306</v>
      </c>
      <c r="B310" s="61"/>
      <c r="C310" s="63"/>
      <c r="D310" s="62"/>
      <c r="E310" s="61"/>
      <c r="G310" s="57"/>
    </row>
    <row r="311" spans="1:7" ht="18" customHeight="1">
      <c r="A311" s="53">
        <v>307</v>
      </c>
      <c r="B311" s="61"/>
      <c r="C311" s="63"/>
      <c r="D311" s="62"/>
      <c r="E311" s="61"/>
      <c r="G311" s="57"/>
    </row>
    <row r="312" spans="1:7" ht="18" customHeight="1">
      <c r="A312" s="53">
        <v>308</v>
      </c>
      <c r="B312" s="61"/>
      <c r="C312" s="63"/>
      <c r="D312" s="62"/>
      <c r="E312" s="61"/>
      <c r="G312" s="57"/>
    </row>
    <row r="313" spans="1:7" ht="18" customHeight="1">
      <c r="A313" s="53">
        <v>309</v>
      </c>
      <c r="B313" s="61"/>
      <c r="C313" s="63"/>
      <c r="D313" s="62"/>
      <c r="E313" s="61"/>
      <c r="G313" s="57"/>
    </row>
    <row r="314" spans="1:7" ht="18" customHeight="1">
      <c r="A314" s="53">
        <v>310</v>
      </c>
      <c r="B314" s="61"/>
      <c r="C314" s="63"/>
      <c r="D314" s="62"/>
      <c r="E314" s="61"/>
      <c r="G314" s="57"/>
    </row>
    <row r="315" spans="1:7" ht="18" customHeight="1">
      <c r="A315" s="53">
        <v>311</v>
      </c>
      <c r="B315" s="61"/>
      <c r="C315" s="63"/>
      <c r="D315" s="62"/>
      <c r="E315" s="61"/>
      <c r="G315" s="57"/>
    </row>
    <row r="316" spans="1:7" ht="18" customHeight="1">
      <c r="A316" s="53">
        <v>312</v>
      </c>
      <c r="B316" s="61"/>
      <c r="C316" s="63"/>
      <c r="D316" s="62"/>
      <c r="E316" s="61"/>
      <c r="G316" s="57"/>
    </row>
    <row r="317" spans="1:7" ht="18" customHeight="1">
      <c r="A317" s="53">
        <v>313</v>
      </c>
      <c r="B317" s="61"/>
      <c r="C317" s="63"/>
      <c r="D317" s="62"/>
      <c r="E317" s="61"/>
      <c r="G317" s="57"/>
    </row>
    <row r="318" spans="1:7" ht="18" customHeight="1">
      <c r="A318" s="53">
        <v>314</v>
      </c>
      <c r="B318" s="61"/>
      <c r="C318" s="63"/>
      <c r="D318" s="62"/>
      <c r="E318" s="61"/>
      <c r="G318" s="57"/>
    </row>
    <row r="319" spans="1:7" ht="18" customHeight="1">
      <c r="A319" s="53">
        <v>315</v>
      </c>
      <c r="B319" s="61"/>
      <c r="C319" s="63"/>
      <c r="D319" s="62"/>
      <c r="E319" s="61"/>
      <c r="G319" s="57"/>
    </row>
    <row r="320" spans="1:7" ht="18" customHeight="1">
      <c r="A320" s="53">
        <v>316</v>
      </c>
      <c r="B320" s="61"/>
      <c r="C320" s="63"/>
      <c r="D320" s="62"/>
      <c r="E320" s="61"/>
      <c r="G320" s="57"/>
    </row>
    <row r="321" spans="1:7" ht="18" customHeight="1">
      <c r="A321" s="53">
        <v>317</v>
      </c>
      <c r="B321" s="61"/>
      <c r="C321" s="63"/>
      <c r="D321" s="62"/>
      <c r="E321" s="61"/>
      <c r="G321" s="57"/>
    </row>
    <row r="322" spans="1:7" ht="18" customHeight="1">
      <c r="A322" s="53">
        <v>318</v>
      </c>
      <c r="B322" s="61"/>
      <c r="C322" s="63"/>
      <c r="D322" s="62"/>
      <c r="E322" s="61"/>
      <c r="G322" s="57"/>
    </row>
    <row r="323" spans="1:7" ht="18" customHeight="1">
      <c r="A323" s="53">
        <v>319</v>
      </c>
      <c r="B323" s="61"/>
      <c r="C323" s="63"/>
      <c r="D323" s="62"/>
      <c r="E323" s="61"/>
      <c r="G323" s="57"/>
    </row>
    <row r="324" spans="1:7" ht="18" customHeight="1">
      <c r="A324" s="53">
        <v>320</v>
      </c>
      <c r="B324" s="61"/>
      <c r="C324" s="63"/>
      <c r="D324" s="62"/>
      <c r="E324" s="61"/>
      <c r="G324" s="57"/>
    </row>
    <row r="325" spans="1:7" ht="18" customHeight="1">
      <c r="A325" s="53">
        <v>321</v>
      </c>
      <c r="B325" s="61"/>
      <c r="C325" s="63"/>
      <c r="D325" s="62"/>
      <c r="E325" s="61"/>
      <c r="G325" s="57"/>
    </row>
    <row r="326" spans="1:7" ht="18" customHeight="1">
      <c r="A326" s="53">
        <v>322</v>
      </c>
      <c r="B326" s="61"/>
      <c r="C326" s="63"/>
      <c r="D326" s="62"/>
      <c r="E326" s="61"/>
      <c r="G326" s="57"/>
    </row>
    <row r="327" spans="1:7" ht="18" customHeight="1">
      <c r="A327" s="53">
        <v>323</v>
      </c>
      <c r="B327" s="61"/>
      <c r="C327" s="63"/>
      <c r="D327" s="62"/>
      <c r="E327" s="61"/>
      <c r="G327" s="57"/>
    </row>
    <row r="328" spans="1:7" ht="18" customHeight="1">
      <c r="A328" s="53">
        <v>324</v>
      </c>
      <c r="B328" s="61"/>
      <c r="C328" s="63"/>
      <c r="D328" s="62"/>
      <c r="E328" s="61"/>
      <c r="G328" s="57"/>
    </row>
    <row r="329" spans="1:7" ht="18" customHeight="1">
      <c r="A329" s="53">
        <v>325</v>
      </c>
      <c r="B329" s="61"/>
      <c r="C329" s="63"/>
      <c r="D329" s="62"/>
      <c r="E329" s="61"/>
      <c r="G329" s="57"/>
    </row>
    <row r="330" spans="1:7" ht="18" customHeight="1">
      <c r="A330" s="53">
        <v>326</v>
      </c>
      <c r="B330" s="61"/>
      <c r="C330" s="63"/>
      <c r="D330" s="62"/>
      <c r="E330" s="61"/>
      <c r="G330" s="57"/>
    </row>
    <row r="331" spans="1:7" ht="18" customHeight="1">
      <c r="A331" s="53">
        <v>327</v>
      </c>
      <c r="B331" s="61"/>
      <c r="C331" s="63"/>
      <c r="D331" s="62"/>
      <c r="E331" s="61"/>
      <c r="G331" s="57"/>
    </row>
    <row r="332" spans="1:7" ht="18" customHeight="1">
      <c r="A332" s="53">
        <v>328</v>
      </c>
      <c r="B332" s="61"/>
      <c r="C332" s="63"/>
      <c r="D332" s="62"/>
      <c r="E332" s="61"/>
      <c r="G332" s="57"/>
    </row>
    <row r="333" spans="1:7" ht="18" customHeight="1">
      <c r="A333" s="53">
        <v>329</v>
      </c>
      <c r="B333" s="61"/>
      <c r="C333" s="63"/>
      <c r="D333" s="62"/>
      <c r="E333" s="61"/>
      <c r="G333" s="57"/>
    </row>
    <row r="334" spans="1:7" ht="18" customHeight="1">
      <c r="A334" s="53">
        <v>330</v>
      </c>
      <c r="B334" s="61"/>
      <c r="C334" s="63"/>
      <c r="D334" s="62"/>
      <c r="E334" s="61"/>
      <c r="G334" s="57"/>
    </row>
    <row r="335" spans="1:7" ht="18" customHeight="1">
      <c r="A335" s="53">
        <v>331</v>
      </c>
      <c r="B335" s="61"/>
      <c r="C335" s="63"/>
      <c r="D335" s="62"/>
      <c r="E335" s="61"/>
      <c r="G335" s="57"/>
    </row>
    <row r="336" spans="1:7" ht="18" customHeight="1">
      <c r="A336" s="53">
        <v>332</v>
      </c>
      <c r="B336" s="61"/>
      <c r="C336" s="63"/>
      <c r="D336" s="62"/>
      <c r="E336" s="61"/>
      <c r="G336" s="57"/>
    </row>
    <row r="337" spans="1:7" ht="18" customHeight="1">
      <c r="A337" s="53">
        <v>333</v>
      </c>
      <c r="B337" s="61"/>
      <c r="C337" s="63"/>
      <c r="D337" s="62"/>
      <c r="E337" s="61"/>
      <c r="G337" s="57"/>
    </row>
    <row r="338" spans="1:7" ht="18" customHeight="1">
      <c r="A338" s="53">
        <v>334</v>
      </c>
      <c r="B338" s="61"/>
      <c r="C338" s="63"/>
      <c r="D338" s="62"/>
      <c r="E338" s="61"/>
      <c r="G338" s="57"/>
    </row>
    <row r="339" spans="1:7" ht="18" customHeight="1">
      <c r="A339" s="53">
        <v>335</v>
      </c>
      <c r="B339" s="61"/>
      <c r="C339" s="63"/>
      <c r="D339" s="62"/>
      <c r="E339" s="61"/>
      <c r="G339" s="57"/>
    </row>
    <row r="340" spans="1:7" ht="18" customHeight="1">
      <c r="A340" s="53">
        <v>336</v>
      </c>
      <c r="B340" s="61"/>
      <c r="C340" s="63"/>
      <c r="D340" s="62"/>
      <c r="E340" s="61"/>
      <c r="G340" s="57"/>
    </row>
    <row r="341" spans="1:7" ht="18" customHeight="1">
      <c r="A341" s="53">
        <v>337</v>
      </c>
      <c r="B341" s="61"/>
      <c r="C341" s="63"/>
      <c r="D341" s="62"/>
      <c r="E341" s="61"/>
      <c r="G341" s="57"/>
    </row>
    <row r="342" spans="1:7" ht="18" customHeight="1">
      <c r="A342" s="53">
        <v>338</v>
      </c>
      <c r="B342" s="61"/>
      <c r="C342" s="63"/>
      <c r="D342" s="62"/>
      <c r="E342" s="61"/>
      <c r="G342" s="57"/>
    </row>
    <row r="343" spans="1:7" ht="18" customHeight="1">
      <c r="A343" s="53">
        <v>339</v>
      </c>
      <c r="B343" s="61"/>
      <c r="C343" s="63"/>
      <c r="D343" s="62"/>
      <c r="E343" s="61"/>
      <c r="G343" s="57"/>
    </row>
    <row r="344" spans="1:7" ht="18" customHeight="1">
      <c r="A344" s="53">
        <v>340</v>
      </c>
      <c r="B344" s="61"/>
      <c r="C344" s="63"/>
      <c r="D344" s="62"/>
      <c r="E344" s="61"/>
      <c r="G344" s="57"/>
    </row>
    <row r="345" spans="1:7" ht="18" customHeight="1">
      <c r="A345" s="53">
        <v>341</v>
      </c>
      <c r="B345" s="61"/>
      <c r="C345" s="63"/>
      <c r="D345" s="62"/>
      <c r="E345" s="61"/>
      <c r="G345" s="57"/>
    </row>
    <row r="346" spans="1:7" ht="18" customHeight="1">
      <c r="A346" s="53">
        <v>342</v>
      </c>
      <c r="B346" s="61"/>
      <c r="C346" s="63"/>
      <c r="D346" s="62"/>
      <c r="E346" s="61"/>
      <c r="G346" s="57"/>
    </row>
    <row r="347" spans="1:7" ht="18" customHeight="1">
      <c r="A347" s="53">
        <v>343</v>
      </c>
      <c r="B347" s="61"/>
      <c r="C347" s="63"/>
      <c r="D347" s="62"/>
      <c r="E347" s="61"/>
      <c r="G347" s="57"/>
    </row>
    <row r="348" spans="1:7" ht="18" customHeight="1">
      <c r="A348" s="53">
        <v>344</v>
      </c>
      <c r="B348" s="61"/>
      <c r="C348" s="63"/>
      <c r="D348" s="62"/>
      <c r="E348" s="61"/>
      <c r="G348" s="57"/>
    </row>
    <row r="349" spans="1:7" ht="18" customHeight="1">
      <c r="A349" s="53">
        <v>345</v>
      </c>
      <c r="B349" s="61"/>
      <c r="C349" s="63"/>
      <c r="D349" s="62"/>
      <c r="E349" s="61"/>
      <c r="G349" s="57"/>
    </row>
    <row r="350" spans="1:7" ht="18" customHeight="1">
      <c r="A350" s="53">
        <v>346</v>
      </c>
      <c r="B350" s="61"/>
      <c r="C350" s="63"/>
      <c r="D350" s="62"/>
      <c r="E350" s="61"/>
      <c r="G350" s="57"/>
    </row>
    <row r="351" spans="1:7" ht="18" customHeight="1">
      <c r="A351" s="53">
        <v>347</v>
      </c>
      <c r="B351" s="61"/>
      <c r="C351" s="63"/>
      <c r="D351" s="62"/>
      <c r="E351" s="61"/>
      <c r="G351" s="57"/>
    </row>
    <row r="352" spans="1:7" ht="18" customHeight="1">
      <c r="A352" s="53">
        <v>348</v>
      </c>
      <c r="B352" s="61"/>
      <c r="C352" s="63"/>
      <c r="D352" s="62"/>
      <c r="E352" s="61"/>
      <c r="G352" s="57"/>
    </row>
    <row r="353" spans="1:7" ht="18" customHeight="1">
      <c r="A353" s="53">
        <v>349</v>
      </c>
      <c r="B353" s="61"/>
      <c r="C353" s="63"/>
      <c r="D353" s="62"/>
      <c r="E353" s="61"/>
      <c r="G353" s="57"/>
    </row>
    <row r="354" spans="1:7" ht="18" customHeight="1">
      <c r="A354" s="53">
        <v>350</v>
      </c>
      <c r="B354" s="61"/>
      <c r="C354" s="63"/>
      <c r="D354" s="62"/>
      <c r="E354" s="61"/>
      <c r="G354" s="57"/>
    </row>
    <row r="355" spans="1:7" ht="18" customHeight="1">
      <c r="A355" s="53">
        <v>351</v>
      </c>
      <c r="B355" s="61"/>
      <c r="C355" s="63"/>
      <c r="D355" s="62"/>
      <c r="E355" s="61"/>
      <c r="G355" s="57"/>
    </row>
    <row r="356" spans="1:7" ht="18" customHeight="1">
      <c r="A356" s="53">
        <v>352</v>
      </c>
      <c r="B356" s="61"/>
      <c r="C356" s="63"/>
      <c r="D356" s="62"/>
      <c r="E356" s="61"/>
      <c r="G356" s="57"/>
    </row>
    <row r="357" spans="1:7" ht="18" customHeight="1">
      <c r="A357" s="53">
        <v>353</v>
      </c>
      <c r="B357" s="61"/>
      <c r="C357" s="63"/>
      <c r="D357" s="62"/>
      <c r="E357" s="61"/>
      <c r="G357" s="57"/>
    </row>
    <row r="358" spans="1:7" ht="18" customHeight="1">
      <c r="A358" s="53">
        <v>354</v>
      </c>
      <c r="B358" s="61"/>
      <c r="C358" s="63"/>
      <c r="D358" s="62"/>
      <c r="E358" s="61"/>
      <c r="G358" s="57"/>
    </row>
    <row r="359" spans="1:7" ht="18" customHeight="1">
      <c r="A359" s="53">
        <v>355</v>
      </c>
      <c r="B359" s="61"/>
      <c r="C359" s="63"/>
      <c r="D359" s="62"/>
      <c r="E359" s="61"/>
      <c r="G359" s="57"/>
    </row>
    <row r="360" spans="1:7" ht="18" customHeight="1">
      <c r="A360" s="53">
        <v>356</v>
      </c>
      <c r="B360" s="61"/>
      <c r="C360" s="63"/>
      <c r="D360" s="62"/>
      <c r="E360" s="61"/>
      <c r="G360" s="57"/>
    </row>
    <row r="361" spans="1:7" ht="18" customHeight="1">
      <c r="A361" s="53">
        <v>357</v>
      </c>
      <c r="B361" s="61"/>
      <c r="C361" s="63"/>
      <c r="D361" s="62"/>
      <c r="E361" s="61"/>
      <c r="G361" s="57"/>
    </row>
    <row r="362" spans="1:7" ht="18" customHeight="1">
      <c r="A362" s="53">
        <v>358</v>
      </c>
      <c r="B362" s="61"/>
      <c r="C362" s="63"/>
      <c r="D362" s="62"/>
      <c r="E362" s="61"/>
      <c r="G362" s="57"/>
    </row>
    <row r="363" spans="1:7" ht="18" customHeight="1">
      <c r="A363" s="53">
        <v>359</v>
      </c>
      <c r="B363" s="61"/>
      <c r="C363" s="63"/>
      <c r="D363" s="62"/>
      <c r="E363" s="61"/>
      <c r="G363" s="57"/>
    </row>
    <row r="364" spans="1:7" ht="18" customHeight="1">
      <c r="A364" s="53">
        <v>360</v>
      </c>
      <c r="B364" s="61"/>
      <c r="C364" s="63"/>
      <c r="D364" s="62"/>
      <c r="E364" s="61"/>
      <c r="G364" s="57"/>
    </row>
    <row r="365" spans="1:7" ht="18" customHeight="1">
      <c r="A365" s="53">
        <v>361</v>
      </c>
      <c r="B365" s="61"/>
      <c r="C365" s="63"/>
      <c r="D365" s="62"/>
      <c r="E365" s="61"/>
      <c r="G365" s="57"/>
    </row>
    <row r="366" spans="1:7" ht="18" customHeight="1">
      <c r="A366" s="53">
        <v>362</v>
      </c>
      <c r="B366" s="61"/>
      <c r="C366" s="63"/>
      <c r="D366" s="62"/>
      <c r="E366" s="61"/>
      <c r="G366" s="57"/>
    </row>
    <row r="367" spans="1:7" ht="18" customHeight="1">
      <c r="A367" s="53">
        <v>363</v>
      </c>
      <c r="B367" s="61"/>
      <c r="C367" s="63"/>
      <c r="D367" s="62"/>
      <c r="E367" s="61"/>
      <c r="G367" s="57"/>
    </row>
    <row r="368" spans="1:7" ht="18" customHeight="1">
      <c r="A368" s="53">
        <v>364</v>
      </c>
      <c r="B368" s="61"/>
      <c r="C368" s="63"/>
      <c r="D368" s="62"/>
      <c r="E368" s="61"/>
      <c r="G368" s="57"/>
    </row>
    <row r="369" spans="1:7" ht="18" customHeight="1">
      <c r="A369" s="53">
        <v>365</v>
      </c>
      <c r="B369" s="61"/>
      <c r="C369" s="63"/>
      <c r="D369" s="62"/>
      <c r="E369" s="61"/>
      <c r="G369" s="57"/>
    </row>
    <row r="370" spans="1:7" ht="18" customHeight="1">
      <c r="A370" s="53">
        <v>366</v>
      </c>
      <c r="B370" s="61"/>
      <c r="C370" s="63"/>
      <c r="D370" s="62"/>
      <c r="E370" s="61"/>
      <c r="G370" s="57"/>
    </row>
    <row r="371" spans="1:7" ht="18" customHeight="1">
      <c r="A371" s="53">
        <v>367</v>
      </c>
      <c r="B371" s="61"/>
      <c r="C371" s="63"/>
      <c r="D371" s="62"/>
      <c r="E371" s="61"/>
      <c r="G371" s="57"/>
    </row>
    <row r="372" spans="1:7" ht="18" customHeight="1">
      <c r="A372" s="53">
        <v>368</v>
      </c>
      <c r="B372" s="61"/>
      <c r="C372" s="63"/>
      <c r="D372" s="62"/>
      <c r="E372" s="61"/>
      <c r="G372" s="57"/>
    </row>
    <row r="373" spans="1:7" ht="18" customHeight="1">
      <c r="A373" s="53">
        <v>369</v>
      </c>
      <c r="B373" s="61"/>
      <c r="C373" s="63"/>
      <c r="D373" s="62"/>
      <c r="E373" s="61"/>
      <c r="G373" s="57"/>
    </row>
    <row r="374" spans="1:7" ht="18" customHeight="1">
      <c r="A374" s="53">
        <v>370</v>
      </c>
      <c r="B374" s="61"/>
      <c r="C374" s="63"/>
      <c r="D374" s="62"/>
      <c r="E374" s="61"/>
      <c r="G374" s="57"/>
    </row>
    <row r="375" spans="1:7" ht="18" customHeight="1">
      <c r="A375" s="53">
        <v>371</v>
      </c>
      <c r="B375" s="61"/>
      <c r="C375" s="63"/>
      <c r="D375" s="62"/>
      <c r="E375" s="61"/>
      <c r="G375" s="57"/>
    </row>
    <row r="376" spans="1:7" ht="18" customHeight="1">
      <c r="A376" s="53">
        <v>372</v>
      </c>
      <c r="B376" s="61"/>
      <c r="C376" s="63"/>
      <c r="D376" s="62"/>
      <c r="E376" s="61"/>
      <c r="G376" s="57"/>
    </row>
    <row r="377" spans="1:7" ht="18" customHeight="1">
      <c r="A377" s="53">
        <v>373</v>
      </c>
      <c r="B377" s="61"/>
      <c r="C377" s="63"/>
      <c r="D377" s="62"/>
      <c r="E377" s="61"/>
      <c r="G377" s="57"/>
    </row>
    <row r="378" spans="1:7" ht="18" customHeight="1">
      <c r="A378" s="53">
        <v>374</v>
      </c>
      <c r="B378" s="61"/>
      <c r="C378" s="63"/>
      <c r="D378" s="62"/>
      <c r="E378" s="61"/>
      <c r="G378" s="57"/>
    </row>
    <row r="379" spans="1:7" ht="18" customHeight="1">
      <c r="A379" s="53">
        <v>375</v>
      </c>
      <c r="B379" s="61"/>
      <c r="C379" s="63"/>
      <c r="D379" s="62"/>
      <c r="E379" s="61"/>
      <c r="G379" s="57"/>
    </row>
    <row r="380" spans="1:7" ht="18" customHeight="1">
      <c r="A380" s="53">
        <v>376</v>
      </c>
      <c r="B380" s="61"/>
      <c r="C380" s="63"/>
      <c r="D380" s="62"/>
      <c r="E380" s="61"/>
      <c r="G380" s="57"/>
    </row>
    <row r="381" spans="1:7" ht="18" customHeight="1">
      <c r="A381" s="53">
        <v>377</v>
      </c>
      <c r="B381" s="61"/>
      <c r="C381" s="63"/>
      <c r="D381" s="62"/>
      <c r="E381" s="61"/>
      <c r="G381" s="57"/>
    </row>
    <row r="382" spans="1:7" ht="18" customHeight="1">
      <c r="A382" s="53">
        <v>378</v>
      </c>
      <c r="B382" s="61"/>
      <c r="C382" s="63"/>
      <c r="D382" s="62"/>
      <c r="E382" s="61"/>
      <c r="G382" s="57"/>
    </row>
    <row r="383" spans="1:7" ht="18" customHeight="1">
      <c r="A383" s="53">
        <v>379</v>
      </c>
      <c r="B383" s="61"/>
      <c r="C383" s="63"/>
      <c r="D383" s="62"/>
      <c r="E383" s="61"/>
      <c r="G383" s="57"/>
    </row>
    <row r="384" spans="1:7" ht="18" customHeight="1">
      <c r="A384" s="53">
        <v>380</v>
      </c>
      <c r="B384" s="61"/>
      <c r="C384" s="63"/>
      <c r="D384" s="62"/>
      <c r="E384" s="61"/>
      <c r="G384" s="57"/>
    </row>
    <row r="385" spans="1:7" ht="18" customHeight="1">
      <c r="A385" s="53">
        <v>381</v>
      </c>
      <c r="B385" s="61"/>
      <c r="C385" s="63"/>
      <c r="D385" s="62"/>
      <c r="E385" s="61"/>
      <c r="G385" s="57"/>
    </row>
    <row r="386" spans="1:7" ht="18" customHeight="1">
      <c r="A386" s="53">
        <v>382</v>
      </c>
      <c r="B386" s="61"/>
      <c r="C386" s="63"/>
      <c r="D386" s="62"/>
      <c r="E386" s="61"/>
      <c r="G386" s="57"/>
    </row>
    <row r="387" spans="1:7" ht="18" customHeight="1">
      <c r="A387" s="53">
        <v>383</v>
      </c>
      <c r="B387" s="61"/>
      <c r="C387" s="63"/>
      <c r="D387" s="62"/>
      <c r="E387" s="61"/>
      <c r="G387" s="57"/>
    </row>
    <row r="388" spans="1:7" ht="18" customHeight="1">
      <c r="A388" s="53">
        <v>384</v>
      </c>
      <c r="B388" s="61"/>
      <c r="C388" s="63"/>
      <c r="D388" s="62"/>
      <c r="E388" s="61"/>
      <c r="G388" s="57"/>
    </row>
    <row r="389" spans="1:7" ht="18" customHeight="1">
      <c r="A389" s="53">
        <v>385</v>
      </c>
      <c r="B389" s="61"/>
      <c r="C389" s="63"/>
      <c r="D389" s="62"/>
      <c r="E389" s="61"/>
      <c r="G389" s="57"/>
    </row>
    <row r="390" spans="1:7" ht="18" customHeight="1">
      <c r="A390" s="53">
        <v>386</v>
      </c>
      <c r="B390" s="61"/>
      <c r="C390" s="63"/>
      <c r="D390" s="62"/>
      <c r="E390" s="61"/>
      <c r="G390" s="57"/>
    </row>
    <row r="391" spans="1:7" ht="18" customHeight="1">
      <c r="A391" s="53">
        <v>387</v>
      </c>
      <c r="B391" s="61"/>
      <c r="C391" s="63"/>
      <c r="D391" s="62"/>
      <c r="E391" s="61"/>
      <c r="G391" s="57"/>
    </row>
    <row r="392" spans="1:7" ht="18" customHeight="1">
      <c r="A392" s="53">
        <v>388</v>
      </c>
      <c r="B392" s="61"/>
      <c r="C392" s="63"/>
      <c r="D392" s="62"/>
      <c r="E392" s="61"/>
      <c r="G392" s="57"/>
    </row>
    <row r="393" spans="1:7" ht="18" customHeight="1">
      <c r="A393" s="53">
        <v>389</v>
      </c>
      <c r="B393" s="61"/>
      <c r="C393" s="63"/>
      <c r="D393" s="62"/>
      <c r="E393" s="61"/>
      <c r="G393" s="57"/>
    </row>
    <row r="394" spans="1:7" ht="18" customHeight="1">
      <c r="A394" s="53">
        <v>390</v>
      </c>
      <c r="B394" s="61"/>
      <c r="C394" s="63"/>
      <c r="D394" s="62"/>
      <c r="E394" s="61"/>
      <c r="G394" s="57"/>
    </row>
    <row r="395" spans="1:7" ht="18" customHeight="1">
      <c r="A395" s="53">
        <v>391</v>
      </c>
      <c r="B395" s="61"/>
      <c r="C395" s="63"/>
      <c r="D395" s="62"/>
      <c r="E395" s="61"/>
      <c r="G395" s="57"/>
    </row>
    <row r="396" spans="1:7" ht="18" customHeight="1">
      <c r="A396" s="53">
        <v>392</v>
      </c>
      <c r="B396" s="61"/>
      <c r="C396" s="63"/>
      <c r="D396" s="62"/>
      <c r="E396" s="61"/>
      <c r="G396" s="57"/>
    </row>
    <row r="397" spans="1:7" ht="18" customHeight="1">
      <c r="A397" s="53">
        <v>393</v>
      </c>
      <c r="B397" s="61"/>
      <c r="C397" s="63"/>
      <c r="D397" s="62"/>
      <c r="E397" s="61"/>
      <c r="G397" s="57"/>
    </row>
    <row r="398" spans="1:7" ht="18" customHeight="1">
      <c r="A398" s="53">
        <v>394</v>
      </c>
      <c r="B398" s="61"/>
      <c r="C398" s="63"/>
      <c r="D398" s="62"/>
      <c r="E398" s="61"/>
      <c r="G398" s="57"/>
    </row>
    <row r="399" spans="1:7" ht="18" customHeight="1">
      <c r="A399" s="53">
        <v>395</v>
      </c>
      <c r="B399" s="61"/>
      <c r="C399" s="63"/>
      <c r="D399" s="62"/>
      <c r="E399" s="61"/>
      <c r="G399" s="57"/>
    </row>
    <row r="400" spans="1:7" ht="18" customHeight="1">
      <c r="A400" s="53">
        <v>396</v>
      </c>
      <c r="B400" s="61"/>
      <c r="C400" s="63"/>
      <c r="D400" s="62"/>
      <c r="E400" s="61"/>
      <c r="G400" s="57"/>
    </row>
    <row r="401" spans="1:7" ht="18" customHeight="1">
      <c r="A401" s="53">
        <v>397</v>
      </c>
      <c r="B401" s="61"/>
      <c r="C401" s="63"/>
      <c r="D401" s="62"/>
      <c r="E401" s="61"/>
      <c r="G401" s="57"/>
    </row>
    <row r="402" spans="1:7" ht="18" customHeight="1">
      <c r="A402" s="53">
        <v>398</v>
      </c>
      <c r="B402" s="61"/>
      <c r="C402" s="63"/>
      <c r="D402" s="62"/>
      <c r="E402" s="61"/>
      <c r="G402" s="57"/>
    </row>
    <row r="403" spans="1:7" ht="18" customHeight="1">
      <c r="A403" s="53">
        <v>399</v>
      </c>
      <c r="B403" s="61"/>
      <c r="C403" s="63"/>
      <c r="D403" s="62"/>
      <c r="E403" s="61"/>
      <c r="G403" s="57"/>
    </row>
    <row r="404" spans="1:7" ht="18" customHeight="1">
      <c r="A404" s="53">
        <v>400</v>
      </c>
      <c r="B404" s="61"/>
      <c r="C404" s="63"/>
      <c r="D404" s="62"/>
      <c r="E404" s="61"/>
      <c r="G404" s="57"/>
    </row>
    <row r="405" spans="1:7" ht="18" customHeight="1">
      <c r="A405" s="53">
        <v>401</v>
      </c>
      <c r="B405" s="61"/>
      <c r="C405" s="63"/>
      <c r="D405" s="62"/>
      <c r="E405" s="61"/>
      <c r="G405" s="57"/>
    </row>
    <row r="406" spans="1:7" ht="18" customHeight="1">
      <c r="A406" s="53">
        <v>402</v>
      </c>
      <c r="B406" s="61"/>
      <c r="C406" s="63"/>
      <c r="D406" s="62"/>
      <c r="E406" s="61"/>
      <c r="G406" s="57"/>
    </row>
    <row r="407" spans="1:7" ht="18" customHeight="1">
      <c r="A407" s="53">
        <v>403</v>
      </c>
      <c r="B407" s="61"/>
      <c r="C407" s="63"/>
      <c r="D407" s="62"/>
      <c r="E407" s="61"/>
      <c r="G407" s="57"/>
    </row>
    <row r="408" spans="1:7" ht="18" customHeight="1">
      <c r="A408" s="53">
        <v>404</v>
      </c>
      <c r="B408" s="61"/>
      <c r="C408" s="63"/>
      <c r="D408" s="62"/>
      <c r="E408" s="61"/>
      <c r="G408" s="57"/>
    </row>
    <row r="409" spans="1:7" ht="18" customHeight="1">
      <c r="A409" s="53">
        <v>405</v>
      </c>
      <c r="B409" s="61"/>
      <c r="C409" s="63"/>
      <c r="D409" s="62"/>
      <c r="E409" s="61"/>
      <c r="G409" s="57"/>
    </row>
    <row r="410" spans="1:7" ht="18" customHeight="1">
      <c r="A410" s="53">
        <v>406</v>
      </c>
      <c r="B410" s="61"/>
      <c r="C410" s="63"/>
      <c r="D410" s="62"/>
      <c r="E410" s="61"/>
      <c r="G410" s="57"/>
    </row>
    <row r="411" spans="1:7" ht="18" customHeight="1">
      <c r="A411" s="53">
        <v>407</v>
      </c>
      <c r="B411" s="61"/>
      <c r="C411" s="63"/>
      <c r="D411" s="62"/>
      <c r="E411" s="61"/>
      <c r="G411" s="57"/>
    </row>
    <row r="412" spans="1:7" ht="18" customHeight="1">
      <c r="A412" s="53">
        <v>408</v>
      </c>
      <c r="B412" s="61"/>
      <c r="C412" s="63"/>
      <c r="D412" s="62"/>
      <c r="E412" s="61"/>
      <c r="G412" s="57"/>
    </row>
    <row r="413" spans="1:7" ht="18" customHeight="1">
      <c r="A413" s="53">
        <v>409</v>
      </c>
      <c r="B413" s="61"/>
      <c r="C413" s="63"/>
      <c r="D413" s="62"/>
      <c r="E413" s="61"/>
      <c r="G413" s="57"/>
    </row>
    <row r="414" spans="1:7" ht="18" customHeight="1">
      <c r="A414" s="53">
        <v>410</v>
      </c>
      <c r="B414" s="61"/>
      <c r="C414" s="63"/>
      <c r="D414" s="62"/>
      <c r="E414" s="61"/>
      <c r="G414" s="57"/>
    </row>
    <row r="415" spans="1:7" ht="18" customHeight="1">
      <c r="A415" s="53">
        <v>411</v>
      </c>
      <c r="B415" s="61"/>
      <c r="C415" s="63"/>
      <c r="D415" s="62"/>
      <c r="E415" s="61"/>
      <c r="G415" s="57"/>
    </row>
    <row r="416" spans="1:7" ht="18" customHeight="1">
      <c r="A416" s="53">
        <v>412</v>
      </c>
      <c r="B416" s="61"/>
      <c r="C416" s="63"/>
      <c r="D416" s="62"/>
      <c r="E416" s="61"/>
      <c r="G416" s="57"/>
    </row>
    <row r="417" spans="1:7" ht="18" customHeight="1">
      <c r="A417" s="53">
        <v>413</v>
      </c>
      <c r="B417" s="61"/>
      <c r="C417" s="63"/>
      <c r="D417" s="62"/>
      <c r="E417" s="61"/>
      <c r="G417" s="57"/>
    </row>
    <row r="418" spans="1:7" ht="18" customHeight="1">
      <c r="A418" s="53">
        <v>414</v>
      </c>
      <c r="B418" s="61"/>
      <c r="C418" s="63"/>
      <c r="D418" s="62"/>
      <c r="E418" s="61"/>
      <c r="G418" s="57"/>
    </row>
    <row r="419" spans="1:7" ht="18" customHeight="1">
      <c r="A419" s="53">
        <v>415</v>
      </c>
      <c r="B419" s="61"/>
      <c r="C419" s="63"/>
      <c r="D419" s="62"/>
      <c r="E419" s="61"/>
      <c r="G419" s="57"/>
    </row>
    <row r="420" spans="1:7" ht="18" customHeight="1">
      <c r="A420" s="53">
        <v>416</v>
      </c>
      <c r="B420" s="61"/>
      <c r="C420" s="63"/>
      <c r="D420" s="62"/>
      <c r="E420" s="61"/>
      <c r="G420" s="57"/>
    </row>
    <row r="421" spans="1:7" ht="18" customHeight="1">
      <c r="A421" s="53">
        <v>417</v>
      </c>
      <c r="B421" s="61"/>
      <c r="C421" s="63"/>
      <c r="D421" s="62"/>
      <c r="E421" s="61"/>
      <c r="G421" s="57"/>
    </row>
    <row r="422" spans="1:7" ht="18" customHeight="1">
      <c r="A422" s="53">
        <v>418</v>
      </c>
      <c r="B422" s="61"/>
      <c r="C422" s="63"/>
      <c r="D422" s="62"/>
      <c r="E422" s="61"/>
      <c r="G422" s="57"/>
    </row>
    <row r="423" spans="1:7" ht="18" customHeight="1">
      <c r="A423" s="53">
        <v>419</v>
      </c>
      <c r="B423" s="61"/>
      <c r="C423" s="63"/>
      <c r="D423" s="62"/>
      <c r="E423" s="61"/>
      <c r="G423" s="57"/>
    </row>
    <row r="424" spans="1:7" ht="18" customHeight="1">
      <c r="A424" s="53">
        <v>420</v>
      </c>
      <c r="B424" s="61"/>
      <c r="C424" s="63"/>
      <c r="D424" s="62"/>
      <c r="E424" s="61"/>
      <c r="G424" s="57"/>
    </row>
    <row r="425" spans="1:7" ht="18" customHeight="1">
      <c r="A425" s="53">
        <v>421</v>
      </c>
      <c r="B425" s="61"/>
      <c r="C425" s="63"/>
      <c r="D425" s="62"/>
      <c r="E425" s="61"/>
      <c r="G425" s="57"/>
    </row>
    <row r="426" spans="1:7" ht="18" customHeight="1">
      <c r="A426" s="53">
        <v>422</v>
      </c>
      <c r="B426" s="61"/>
      <c r="C426" s="63"/>
      <c r="D426" s="62"/>
      <c r="E426" s="61"/>
      <c r="G426" s="57"/>
    </row>
    <row r="427" spans="1:7" ht="18" customHeight="1">
      <c r="A427" s="53">
        <v>423</v>
      </c>
      <c r="B427" s="61"/>
      <c r="C427" s="63"/>
      <c r="D427" s="62"/>
      <c r="E427" s="61"/>
      <c r="G427" s="57"/>
    </row>
    <row r="428" spans="1:7" ht="18" customHeight="1">
      <c r="A428" s="53">
        <v>424</v>
      </c>
      <c r="B428" s="61"/>
      <c r="C428" s="63"/>
      <c r="D428" s="62"/>
      <c r="E428" s="61"/>
      <c r="G428" s="57"/>
    </row>
    <row r="429" spans="1:7" ht="18" customHeight="1">
      <c r="A429" s="53">
        <v>425</v>
      </c>
      <c r="B429" s="61"/>
      <c r="C429" s="63"/>
      <c r="D429" s="62"/>
      <c r="E429" s="61"/>
      <c r="G429" s="57"/>
    </row>
    <row r="430" spans="1:7" ht="18" customHeight="1">
      <c r="A430" s="53">
        <v>426</v>
      </c>
      <c r="B430" s="61"/>
      <c r="C430" s="63"/>
      <c r="D430" s="62"/>
      <c r="E430" s="61"/>
      <c r="G430" s="57"/>
    </row>
    <row r="431" spans="1:7" ht="18" customHeight="1">
      <c r="A431" s="53">
        <v>427</v>
      </c>
      <c r="B431" s="61"/>
      <c r="C431" s="63"/>
      <c r="D431" s="62"/>
      <c r="E431" s="61"/>
      <c r="G431" s="57"/>
    </row>
    <row r="432" spans="1:7" ht="18" customHeight="1">
      <c r="A432" s="53">
        <v>428</v>
      </c>
      <c r="B432" s="61"/>
      <c r="C432" s="63"/>
      <c r="D432" s="62"/>
      <c r="E432" s="61"/>
      <c r="G432" s="57"/>
    </row>
    <row r="433" spans="1:7" ht="18" customHeight="1">
      <c r="A433" s="53">
        <v>429</v>
      </c>
      <c r="B433" s="61"/>
      <c r="C433" s="63"/>
      <c r="D433" s="62"/>
      <c r="E433" s="61"/>
      <c r="G433" s="57"/>
    </row>
    <row r="434" spans="1:7" ht="18" customHeight="1">
      <c r="A434" s="53">
        <v>430</v>
      </c>
      <c r="B434" s="61"/>
      <c r="C434" s="63"/>
      <c r="D434" s="62"/>
      <c r="E434" s="61"/>
      <c r="G434" s="57"/>
    </row>
    <row r="435" spans="1:7" ht="18" customHeight="1">
      <c r="A435" s="53">
        <v>431</v>
      </c>
      <c r="B435" s="61"/>
      <c r="C435" s="63"/>
      <c r="D435" s="62"/>
      <c r="E435" s="61"/>
      <c r="G435" s="57"/>
    </row>
    <row r="436" spans="1:7" ht="18" customHeight="1">
      <c r="A436" s="53">
        <v>432</v>
      </c>
      <c r="B436" s="61"/>
      <c r="C436" s="63"/>
      <c r="D436" s="62"/>
      <c r="E436" s="61"/>
      <c r="G436" s="57"/>
    </row>
    <row r="437" spans="1:7" ht="18" customHeight="1">
      <c r="A437" s="53">
        <v>433</v>
      </c>
      <c r="B437" s="61"/>
      <c r="C437" s="63"/>
      <c r="D437" s="62"/>
      <c r="E437" s="61"/>
      <c r="G437" s="57"/>
    </row>
    <row r="438" spans="1:7" ht="18" customHeight="1">
      <c r="A438" s="53">
        <v>434</v>
      </c>
      <c r="B438" s="61"/>
      <c r="C438" s="63"/>
      <c r="D438" s="62"/>
      <c r="E438" s="61"/>
      <c r="G438" s="57"/>
    </row>
    <row r="439" spans="1:7" ht="18" customHeight="1">
      <c r="A439" s="53">
        <v>435</v>
      </c>
      <c r="B439" s="61"/>
      <c r="C439" s="63"/>
      <c r="D439" s="62"/>
      <c r="E439" s="61"/>
      <c r="G439" s="57"/>
    </row>
    <row r="440" spans="1:7" ht="18" customHeight="1">
      <c r="A440" s="53">
        <v>436</v>
      </c>
      <c r="B440" s="61"/>
      <c r="C440" s="63"/>
      <c r="D440" s="62"/>
      <c r="E440" s="61"/>
      <c r="G440" s="57"/>
    </row>
    <row r="441" spans="1:7" ht="18" customHeight="1">
      <c r="A441" s="53">
        <v>437</v>
      </c>
      <c r="B441" s="61"/>
      <c r="C441" s="63"/>
      <c r="D441" s="62"/>
      <c r="E441" s="61"/>
      <c r="G441" s="57"/>
    </row>
    <row r="442" spans="1:7" ht="18" customHeight="1">
      <c r="A442" s="53">
        <v>438</v>
      </c>
      <c r="B442" s="61"/>
      <c r="C442" s="63"/>
      <c r="D442" s="62"/>
      <c r="E442" s="61"/>
      <c r="G442" s="57"/>
    </row>
    <row r="443" spans="1:7" ht="18" customHeight="1">
      <c r="A443" s="53">
        <v>439</v>
      </c>
      <c r="B443" s="61"/>
      <c r="C443" s="63"/>
      <c r="D443" s="62"/>
      <c r="E443" s="61"/>
      <c r="G443" s="57"/>
    </row>
    <row r="444" spans="1:7" ht="18" customHeight="1">
      <c r="A444" s="53">
        <v>440</v>
      </c>
      <c r="B444" s="61"/>
      <c r="C444" s="63"/>
      <c r="D444" s="62"/>
      <c r="E444" s="61"/>
      <c r="G444" s="57"/>
    </row>
    <row r="445" spans="1:7" ht="18" customHeight="1">
      <c r="A445" s="53">
        <v>441</v>
      </c>
      <c r="B445" s="61"/>
      <c r="C445" s="63"/>
      <c r="D445" s="62"/>
      <c r="E445" s="61"/>
      <c r="G445" s="57"/>
    </row>
    <row r="446" spans="1:7" ht="18" customHeight="1">
      <c r="A446" s="53">
        <v>442</v>
      </c>
      <c r="B446" s="61"/>
      <c r="C446" s="63"/>
      <c r="D446" s="62"/>
      <c r="E446" s="61"/>
      <c r="G446" s="57"/>
    </row>
    <row r="447" spans="1:7" ht="18" customHeight="1">
      <c r="A447" s="53">
        <v>443</v>
      </c>
      <c r="B447" s="61"/>
      <c r="C447" s="63"/>
      <c r="D447" s="62"/>
      <c r="E447" s="61"/>
      <c r="G447" s="57"/>
    </row>
    <row r="448" spans="1:7" ht="18" customHeight="1">
      <c r="A448" s="53">
        <v>444</v>
      </c>
      <c r="B448" s="61"/>
      <c r="C448" s="63"/>
      <c r="D448" s="62"/>
      <c r="E448" s="61"/>
      <c r="G448" s="57"/>
    </row>
    <row r="449" spans="1:7" ht="18" customHeight="1">
      <c r="A449" s="53">
        <v>445</v>
      </c>
      <c r="B449" s="61"/>
      <c r="C449" s="63"/>
      <c r="D449" s="62"/>
      <c r="E449" s="61"/>
      <c r="G449" s="57"/>
    </row>
    <row r="450" spans="1:7" ht="18" customHeight="1">
      <c r="A450" s="53">
        <v>446</v>
      </c>
      <c r="B450" s="61"/>
      <c r="C450" s="63"/>
      <c r="D450" s="62"/>
      <c r="E450" s="61"/>
      <c r="G450" s="57"/>
    </row>
    <row r="451" spans="1:7" ht="18" customHeight="1">
      <c r="A451" s="53">
        <v>447</v>
      </c>
      <c r="B451" s="61"/>
      <c r="C451" s="63"/>
      <c r="D451" s="62"/>
      <c r="E451" s="61"/>
      <c r="G451" s="57"/>
    </row>
    <row r="452" spans="1:7" ht="18" customHeight="1">
      <c r="A452" s="53">
        <v>448</v>
      </c>
      <c r="B452" s="61"/>
      <c r="C452" s="63"/>
      <c r="D452" s="62"/>
      <c r="E452" s="61"/>
      <c r="G452" s="57"/>
    </row>
    <row r="453" spans="1:7" ht="18" customHeight="1">
      <c r="A453" s="53">
        <v>449</v>
      </c>
      <c r="B453" s="61"/>
      <c r="C453" s="63"/>
      <c r="D453" s="62"/>
      <c r="E453" s="61"/>
      <c r="G453" s="57"/>
    </row>
    <row r="454" spans="1:7" ht="18" customHeight="1">
      <c r="A454" s="53">
        <v>450</v>
      </c>
      <c r="B454" s="61"/>
      <c r="C454" s="63"/>
      <c r="D454" s="62"/>
      <c r="E454" s="61"/>
      <c r="G454" s="57"/>
    </row>
    <row r="455" spans="1:7" ht="18" customHeight="1">
      <c r="A455" s="53">
        <v>451</v>
      </c>
      <c r="B455" s="61"/>
      <c r="C455" s="63"/>
      <c r="D455" s="62"/>
      <c r="E455" s="61"/>
      <c r="G455" s="57"/>
    </row>
    <row r="456" spans="1:7" ht="18" customHeight="1">
      <c r="A456" s="53">
        <v>452</v>
      </c>
      <c r="B456" s="61"/>
      <c r="C456" s="63"/>
      <c r="D456" s="62"/>
      <c r="E456" s="61"/>
      <c r="G456" s="57"/>
    </row>
    <row r="457" spans="1:7" ht="18" customHeight="1">
      <c r="A457" s="53">
        <v>453</v>
      </c>
      <c r="B457" s="61"/>
      <c r="C457" s="63"/>
      <c r="D457" s="62"/>
      <c r="E457" s="61"/>
      <c r="G457" s="57"/>
    </row>
    <row r="458" spans="1:7" ht="18" customHeight="1">
      <c r="A458" s="53">
        <v>454</v>
      </c>
      <c r="B458" s="61"/>
      <c r="C458" s="63"/>
      <c r="D458" s="62"/>
      <c r="E458" s="61"/>
      <c r="G458" s="57"/>
    </row>
    <row r="459" spans="1:7" ht="18" customHeight="1">
      <c r="A459" s="53">
        <v>455</v>
      </c>
      <c r="B459" s="61"/>
      <c r="C459" s="63"/>
      <c r="D459" s="62"/>
      <c r="E459" s="61"/>
      <c r="G459" s="57"/>
    </row>
    <row r="460" spans="1:7" ht="18" customHeight="1">
      <c r="A460" s="53">
        <v>456</v>
      </c>
      <c r="B460" s="61"/>
      <c r="C460" s="63"/>
      <c r="D460" s="62"/>
      <c r="E460" s="61"/>
      <c r="G460" s="57"/>
    </row>
    <row r="461" spans="1:7" ht="18" customHeight="1">
      <c r="A461" s="53">
        <v>457</v>
      </c>
      <c r="B461" s="61"/>
      <c r="C461" s="63"/>
      <c r="D461" s="62"/>
      <c r="E461" s="61"/>
      <c r="G461" s="57"/>
    </row>
    <row r="462" spans="1:7" ht="18" customHeight="1">
      <c r="A462" s="53">
        <v>458</v>
      </c>
      <c r="B462" s="61"/>
      <c r="C462" s="63"/>
      <c r="D462" s="62"/>
      <c r="E462" s="61"/>
      <c r="G462" s="57"/>
    </row>
    <row r="463" spans="1:7" ht="18" customHeight="1">
      <c r="A463" s="53">
        <v>459</v>
      </c>
      <c r="B463" s="61"/>
      <c r="C463" s="63"/>
      <c r="D463" s="62"/>
      <c r="E463" s="61"/>
      <c r="G463" s="57"/>
    </row>
    <row r="464" spans="1:7" ht="18" customHeight="1">
      <c r="A464" s="53">
        <v>460</v>
      </c>
      <c r="B464" s="61"/>
      <c r="C464" s="63"/>
      <c r="D464" s="62"/>
      <c r="E464" s="61"/>
      <c r="G464" s="57"/>
    </row>
    <row r="465" spans="1:7" ht="18" customHeight="1">
      <c r="A465" s="53">
        <v>461</v>
      </c>
      <c r="B465" s="61"/>
      <c r="C465" s="63"/>
      <c r="D465" s="62"/>
      <c r="E465" s="61"/>
      <c r="G465" s="57"/>
    </row>
    <row r="466" spans="1:7" ht="18" customHeight="1">
      <c r="A466" s="53">
        <v>462</v>
      </c>
      <c r="B466" s="61"/>
      <c r="C466" s="63"/>
      <c r="D466" s="62"/>
      <c r="E466" s="61"/>
      <c r="G466" s="57"/>
    </row>
    <row r="467" spans="1:7" ht="18" customHeight="1">
      <c r="A467" s="53">
        <v>463</v>
      </c>
      <c r="B467" s="61"/>
      <c r="C467" s="63"/>
      <c r="D467" s="62"/>
      <c r="E467" s="61"/>
      <c r="G467" s="57"/>
    </row>
    <row r="468" spans="1:7" ht="18" customHeight="1">
      <c r="A468" s="53">
        <v>464</v>
      </c>
      <c r="B468" s="61"/>
      <c r="C468" s="63"/>
      <c r="D468" s="62"/>
      <c r="E468" s="61"/>
      <c r="G468" s="57"/>
    </row>
    <row r="469" spans="1:7" ht="18" customHeight="1">
      <c r="A469" s="53">
        <v>465</v>
      </c>
      <c r="B469" s="61"/>
      <c r="C469" s="63"/>
      <c r="D469" s="62"/>
      <c r="E469" s="61"/>
      <c r="G469" s="57"/>
    </row>
    <row r="470" spans="1:7" ht="18" customHeight="1">
      <c r="A470" s="53">
        <v>466</v>
      </c>
      <c r="B470" s="61"/>
      <c r="C470" s="63"/>
      <c r="D470" s="62"/>
      <c r="E470" s="61"/>
      <c r="G470" s="57"/>
    </row>
    <row r="471" spans="1:7" ht="18" customHeight="1">
      <c r="A471" s="53">
        <v>467</v>
      </c>
      <c r="B471" s="61"/>
      <c r="C471" s="63"/>
      <c r="D471" s="62"/>
      <c r="E471" s="61"/>
      <c r="G471" s="57"/>
    </row>
    <row r="472" spans="1:7" ht="18" customHeight="1">
      <c r="A472" s="53">
        <v>468</v>
      </c>
      <c r="B472" s="61"/>
      <c r="C472" s="63"/>
      <c r="D472" s="62"/>
      <c r="E472" s="61"/>
      <c r="G472" s="57"/>
    </row>
    <row r="473" spans="1:7" ht="18" customHeight="1">
      <c r="A473" s="53">
        <v>469</v>
      </c>
      <c r="B473" s="61"/>
      <c r="C473" s="63"/>
      <c r="D473" s="62"/>
      <c r="E473" s="61"/>
      <c r="G473" s="57"/>
    </row>
    <row r="474" spans="1:7" ht="18" customHeight="1">
      <c r="A474" s="53">
        <v>470</v>
      </c>
      <c r="B474" s="61"/>
      <c r="C474" s="63"/>
      <c r="D474" s="62"/>
      <c r="E474" s="61"/>
      <c r="G474" s="57"/>
    </row>
    <row r="475" spans="1:7" ht="18" customHeight="1">
      <c r="A475" s="53">
        <v>471</v>
      </c>
      <c r="B475" s="61"/>
      <c r="C475" s="63"/>
      <c r="D475" s="62"/>
      <c r="E475" s="61"/>
      <c r="G475" s="57"/>
    </row>
    <row r="476" spans="1:7" ht="18" customHeight="1">
      <c r="A476" s="53">
        <v>472</v>
      </c>
      <c r="B476" s="61"/>
      <c r="C476" s="63"/>
      <c r="D476" s="62"/>
      <c r="E476" s="61"/>
      <c r="G476" s="57"/>
    </row>
    <row r="477" spans="1:7" ht="18" customHeight="1">
      <c r="A477" s="53">
        <v>473</v>
      </c>
      <c r="B477" s="61"/>
      <c r="C477" s="63"/>
      <c r="D477" s="62"/>
      <c r="E477" s="61"/>
      <c r="G477" s="57"/>
    </row>
    <row r="478" spans="1:7" ht="18" customHeight="1">
      <c r="A478" s="53">
        <v>474</v>
      </c>
      <c r="B478" s="61"/>
      <c r="C478" s="63"/>
      <c r="D478" s="62"/>
      <c r="E478" s="61"/>
      <c r="G478" s="57"/>
    </row>
    <row r="479" spans="1:7" ht="18" customHeight="1">
      <c r="A479" s="53">
        <v>475</v>
      </c>
      <c r="B479" s="61"/>
      <c r="C479" s="63"/>
      <c r="D479" s="62"/>
      <c r="E479" s="61"/>
      <c r="G479" s="57"/>
    </row>
    <row r="480" spans="1:7" ht="18" customHeight="1">
      <c r="A480" s="53">
        <v>476</v>
      </c>
      <c r="B480" s="61"/>
      <c r="C480" s="63"/>
      <c r="D480" s="62"/>
      <c r="E480" s="61"/>
      <c r="G480" s="57"/>
    </row>
    <row r="481" spans="1:7" ht="18" customHeight="1">
      <c r="A481" s="53">
        <v>477</v>
      </c>
      <c r="B481" s="61"/>
      <c r="C481" s="63"/>
      <c r="D481" s="62"/>
      <c r="E481" s="61"/>
      <c r="G481" s="57"/>
    </row>
    <row r="482" spans="1:7" ht="18" customHeight="1">
      <c r="A482" s="53">
        <v>478</v>
      </c>
      <c r="B482" s="61"/>
      <c r="C482" s="63"/>
      <c r="D482" s="62"/>
      <c r="E482" s="61"/>
      <c r="G482" s="57"/>
    </row>
    <row r="483" spans="1:7" ht="18" customHeight="1">
      <c r="A483" s="53">
        <v>479</v>
      </c>
      <c r="B483" s="61"/>
      <c r="C483" s="63"/>
      <c r="D483" s="62"/>
      <c r="E483" s="61"/>
      <c r="G483" s="57"/>
    </row>
    <row r="484" spans="1:7" ht="18" customHeight="1">
      <c r="A484" s="53">
        <v>480</v>
      </c>
      <c r="B484" s="61"/>
      <c r="C484" s="63"/>
      <c r="D484" s="62"/>
      <c r="E484" s="61"/>
      <c r="G484" s="57"/>
    </row>
    <row r="485" spans="1:7" ht="18" customHeight="1">
      <c r="A485" s="53">
        <v>481</v>
      </c>
      <c r="B485" s="61"/>
      <c r="C485" s="63"/>
      <c r="D485" s="62"/>
      <c r="E485" s="61"/>
      <c r="G485" s="57"/>
    </row>
    <row r="486" spans="1:7" ht="18" customHeight="1">
      <c r="A486" s="53">
        <v>482</v>
      </c>
      <c r="B486" s="61"/>
      <c r="C486" s="63"/>
      <c r="D486" s="62"/>
      <c r="E486" s="61"/>
      <c r="G486" s="57"/>
    </row>
    <row r="487" spans="1:7" ht="18" customHeight="1">
      <c r="A487" s="53">
        <v>483</v>
      </c>
      <c r="B487" s="61"/>
      <c r="C487" s="63"/>
      <c r="D487" s="62"/>
      <c r="E487" s="61"/>
      <c r="G487" s="57"/>
    </row>
    <row r="488" spans="1:7" ht="18" customHeight="1">
      <c r="A488" s="53">
        <v>484</v>
      </c>
      <c r="B488" s="61"/>
      <c r="C488" s="63"/>
      <c r="D488" s="62"/>
      <c r="E488" s="61"/>
      <c r="G488" s="57"/>
    </row>
    <row r="489" spans="1:7" ht="18" customHeight="1">
      <c r="A489" s="53">
        <v>485</v>
      </c>
      <c r="B489" s="61"/>
      <c r="C489" s="63"/>
      <c r="D489" s="62"/>
      <c r="E489" s="61"/>
      <c r="G489" s="57"/>
    </row>
    <row r="490" spans="1:7" ht="18" customHeight="1">
      <c r="A490" s="53">
        <v>486</v>
      </c>
      <c r="B490" s="61"/>
      <c r="C490" s="63"/>
      <c r="D490" s="62"/>
      <c r="E490" s="61"/>
      <c r="G490" s="57"/>
    </row>
    <row r="491" spans="1:7" ht="18" customHeight="1">
      <c r="A491" s="53">
        <v>487</v>
      </c>
      <c r="B491" s="61"/>
      <c r="C491" s="63"/>
      <c r="D491" s="62"/>
      <c r="E491" s="61"/>
      <c r="G491" s="57"/>
    </row>
    <row r="492" spans="1:7" ht="18" customHeight="1">
      <c r="A492" s="53">
        <v>488</v>
      </c>
      <c r="B492" s="61"/>
      <c r="C492" s="63"/>
      <c r="D492" s="62"/>
      <c r="E492" s="61"/>
      <c r="G492" s="57"/>
    </row>
    <row r="493" spans="1:7" ht="18" customHeight="1">
      <c r="A493" s="53">
        <v>489</v>
      </c>
      <c r="B493" s="61"/>
      <c r="C493" s="63"/>
      <c r="D493" s="62"/>
      <c r="E493" s="61"/>
      <c r="G493" s="57"/>
    </row>
    <row r="494" spans="1:7" ht="18" customHeight="1">
      <c r="A494" s="53">
        <v>490</v>
      </c>
      <c r="B494" s="61"/>
      <c r="C494" s="63"/>
      <c r="D494" s="62"/>
      <c r="E494" s="61"/>
      <c r="G494" s="57"/>
    </row>
    <row r="495" spans="1:7" ht="18" customHeight="1">
      <c r="A495" s="53">
        <v>491</v>
      </c>
      <c r="B495" s="61"/>
      <c r="C495" s="63"/>
      <c r="D495" s="62"/>
      <c r="E495" s="61"/>
      <c r="G495" s="57"/>
    </row>
    <row r="496" spans="1:7" ht="18" customHeight="1">
      <c r="A496" s="53">
        <v>492</v>
      </c>
      <c r="B496" s="61"/>
      <c r="C496" s="63"/>
      <c r="D496" s="62"/>
      <c r="E496" s="61"/>
      <c r="G496" s="57"/>
    </row>
    <row r="497" spans="1:7" ht="18" customHeight="1">
      <c r="A497" s="53">
        <v>493</v>
      </c>
      <c r="B497" s="61"/>
      <c r="C497" s="63"/>
      <c r="D497" s="62"/>
      <c r="E497" s="61"/>
      <c r="G497" s="57"/>
    </row>
    <row r="498" spans="1:7" ht="18" customHeight="1">
      <c r="A498" s="53">
        <v>494</v>
      </c>
      <c r="B498" s="61"/>
      <c r="C498" s="63"/>
      <c r="D498" s="62"/>
      <c r="E498" s="61"/>
      <c r="G498" s="57"/>
    </row>
    <row r="499" spans="1:7" ht="18" customHeight="1">
      <c r="A499" s="53">
        <v>495</v>
      </c>
      <c r="B499" s="61"/>
      <c r="C499" s="63"/>
      <c r="D499" s="62"/>
      <c r="E499" s="61"/>
      <c r="G499" s="57"/>
    </row>
    <row r="500" spans="1:7" ht="18" customHeight="1">
      <c r="A500" s="53">
        <v>496</v>
      </c>
      <c r="B500" s="61"/>
      <c r="C500" s="63"/>
      <c r="D500" s="62"/>
      <c r="E500" s="61"/>
      <c r="G500" s="57"/>
    </row>
    <row r="501" spans="1:7" ht="18" customHeight="1">
      <c r="A501" s="53">
        <v>497</v>
      </c>
      <c r="B501" s="61"/>
      <c r="C501" s="63"/>
      <c r="D501" s="62"/>
      <c r="E501" s="61"/>
      <c r="G501" s="57"/>
    </row>
    <row r="502" spans="1:7" ht="18" customHeight="1">
      <c r="A502" s="53">
        <v>498</v>
      </c>
      <c r="B502" s="61"/>
      <c r="C502" s="63"/>
      <c r="D502" s="62"/>
      <c r="E502" s="61"/>
      <c r="G502" s="57"/>
    </row>
    <row r="503" spans="1:7" ht="18" customHeight="1">
      <c r="A503" s="53">
        <v>499</v>
      </c>
      <c r="B503" s="61"/>
      <c r="C503" s="63"/>
      <c r="D503" s="62"/>
      <c r="E503" s="61"/>
      <c r="G503" s="57"/>
    </row>
    <row r="504" spans="1:7" ht="18" customHeight="1">
      <c r="A504" s="53">
        <v>500</v>
      </c>
      <c r="B504" s="61"/>
      <c r="C504" s="63"/>
      <c r="D504" s="62"/>
      <c r="E504" s="61"/>
      <c r="G504" s="57"/>
    </row>
    <row r="505" spans="1:7" ht="18" customHeight="1">
      <c r="A505" s="53">
        <v>501</v>
      </c>
      <c r="B505" s="61"/>
      <c r="C505" s="63"/>
      <c r="D505" s="62"/>
      <c r="E505" s="61"/>
      <c r="G505" s="57"/>
    </row>
    <row r="506" spans="1:7" ht="18" customHeight="1">
      <c r="A506" s="53">
        <v>502</v>
      </c>
      <c r="B506" s="61"/>
      <c r="C506" s="63"/>
      <c r="D506" s="62"/>
      <c r="E506" s="61"/>
      <c r="G506" s="57"/>
    </row>
    <row r="507" spans="1:7" ht="18" customHeight="1">
      <c r="A507" s="53">
        <v>503</v>
      </c>
      <c r="B507" s="61"/>
      <c r="C507" s="63"/>
      <c r="D507" s="62"/>
      <c r="E507" s="61"/>
      <c r="G507" s="57"/>
    </row>
    <row r="508" spans="1:7" ht="18" customHeight="1">
      <c r="A508" s="53">
        <v>504</v>
      </c>
      <c r="B508" s="61"/>
      <c r="C508" s="63"/>
      <c r="D508" s="62"/>
      <c r="E508" s="61"/>
      <c r="G508" s="57"/>
    </row>
    <row r="509" spans="1:7" ht="18" customHeight="1">
      <c r="A509" s="53">
        <v>505</v>
      </c>
      <c r="B509" s="61"/>
      <c r="C509" s="63"/>
      <c r="D509" s="62"/>
      <c r="E509" s="61"/>
      <c r="G509" s="57"/>
    </row>
    <row r="510" spans="1:7" ht="18" customHeight="1">
      <c r="A510" s="53">
        <v>506</v>
      </c>
      <c r="B510" s="61"/>
      <c r="C510" s="63"/>
      <c r="D510" s="62"/>
      <c r="E510" s="61"/>
      <c r="G510" s="57"/>
    </row>
    <row r="511" spans="1:7" ht="18" customHeight="1">
      <c r="A511" s="53">
        <v>507</v>
      </c>
      <c r="B511" s="61"/>
      <c r="C511" s="63"/>
      <c r="D511" s="62"/>
      <c r="E511" s="61"/>
      <c r="G511" s="57"/>
    </row>
    <row r="512" spans="1:7" ht="18" customHeight="1">
      <c r="A512" s="53">
        <v>508</v>
      </c>
      <c r="B512" s="61"/>
      <c r="C512" s="63"/>
      <c r="D512" s="62"/>
      <c r="E512" s="61"/>
      <c r="G512" s="57"/>
    </row>
    <row r="513" spans="1:7" ht="18" customHeight="1">
      <c r="A513" s="53">
        <v>509</v>
      </c>
      <c r="B513" s="61"/>
      <c r="C513" s="63"/>
      <c r="D513" s="62"/>
      <c r="E513" s="61"/>
      <c r="G513" s="57"/>
    </row>
    <row r="514" spans="1:7" ht="18" customHeight="1">
      <c r="A514" s="53">
        <v>510</v>
      </c>
      <c r="B514" s="61"/>
      <c r="C514" s="63"/>
      <c r="D514" s="62"/>
      <c r="E514" s="61"/>
      <c r="G514" s="57"/>
    </row>
    <row r="515" spans="1:7" ht="18" customHeight="1">
      <c r="A515" s="53">
        <v>511</v>
      </c>
      <c r="B515" s="61"/>
      <c r="C515" s="63"/>
      <c r="D515" s="62"/>
      <c r="E515" s="61"/>
      <c r="G515" s="57"/>
    </row>
    <row r="516" spans="1:7" ht="18" customHeight="1">
      <c r="A516" s="53">
        <v>512</v>
      </c>
      <c r="B516" s="61"/>
      <c r="C516" s="63"/>
      <c r="D516" s="62"/>
      <c r="E516" s="61"/>
      <c r="G516" s="57"/>
    </row>
    <row r="517" spans="1:7" ht="18" customHeight="1">
      <c r="A517" s="53">
        <v>513</v>
      </c>
      <c r="B517" s="61"/>
      <c r="C517" s="63"/>
      <c r="D517" s="62"/>
      <c r="E517" s="61"/>
      <c r="G517" s="57"/>
    </row>
    <row r="518" spans="1:7" ht="18" customHeight="1">
      <c r="A518" s="53">
        <v>514</v>
      </c>
      <c r="B518" s="61"/>
      <c r="C518" s="63"/>
      <c r="D518" s="62"/>
      <c r="E518" s="61"/>
      <c r="G518" s="57"/>
    </row>
    <row r="519" spans="1:7" ht="18" customHeight="1">
      <c r="A519" s="53">
        <v>515</v>
      </c>
      <c r="B519" s="61"/>
      <c r="C519" s="63"/>
      <c r="D519" s="62"/>
      <c r="E519" s="61"/>
      <c r="G519" s="57"/>
    </row>
    <row r="520" spans="1:7" ht="18" customHeight="1">
      <c r="A520" s="53">
        <v>516</v>
      </c>
      <c r="B520" s="61"/>
      <c r="C520" s="63"/>
      <c r="D520" s="62"/>
      <c r="E520" s="61"/>
      <c r="G520" s="57"/>
    </row>
    <row r="521" spans="1:7" ht="18" customHeight="1">
      <c r="A521" s="53">
        <v>517</v>
      </c>
      <c r="B521" s="61"/>
      <c r="C521" s="63"/>
      <c r="D521" s="62"/>
      <c r="E521" s="61"/>
      <c r="G521" s="57"/>
    </row>
    <row r="522" spans="1:7" ht="18" customHeight="1">
      <c r="A522" s="53">
        <v>518</v>
      </c>
      <c r="B522" s="61"/>
      <c r="C522" s="63"/>
      <c r="D522" s="62"/>
      <c r="E522" s="61"/>
      <c r="G522" s="57"/>
    </row>
    <row r="523" spans="1:7" ht="18" customHeight="1">
      <c r="A523" s="53">
        <v>519</v>
      </c>
      <c r="B523" s="61"/>
      <c r="C523" s="63"/>
      <c r="D523" s="62"/>
      <c r="E523" s="61"/>
      <c r="G523" s="57"/>
    </row>
    <row r="524" spans="1:7" ht="18" customHeight="1">
      <c r="A524" s="53">
        <v>520</v>
      </c>
      <c r="B524" s="61"/>
      <c r="C524" s="63"/>
      <c r="D524" s="62"/>
      <c r="E524" s="61"/>
      <c r="G524" s="57"/>
    </row>
    <row r="525" spans="1:7" ht="18" customHeight="1">
      <c r="A525" s="53">
        <v>521</v>
      </c>
      <c r="B525" s="61"/>
      <c r="C525" s="63"/>
      <c r="D525" s="62"/>
      <c r="E525" s="61"/>
      <c r="G525" s="57"/>
    </row>
    <row r="526" spans="1:7" ht="18" customHeight="1">
      <c r="A526" s="53">
        <v>522</v>
      </c>
      <c r="B526" s="61"/>
      <c r="C526" s="63"/>
      <c r="D526" s="62"/>
      <c r="E526" s="61"/>
      <c r="G526" s="57"/>
    </row>
    <row r="527" spans="1:7" ht="18" customHeight="1">
      <c r="A527" s="53">
        <v>523</v>
      </c>
      <c r="B527" s="61"/>
      <c r="C527" s="63"/>
      <c r="D527" s="62"/>
      <c r="E527" s="61"/>
      <c r="G527" s="57"/>
    </row>
    <row r="528" spans="1:7" ht="18" customHeight="1">
      <c r="A528" s="53">
        <v>524</v>
      </c>
      <c r="B528" s="61"/>
      <c r="C528" s="63"/>
      <c r="D528" s="62"/>
      <c r="E528" s="61"/>
      <c r="G528" s="57"/>
    </row>
    <row r="529" spans="1:7" ht="18" customHeight="1">
      <c r="A529" s="53">
        <v>525</v>
      </c>
      <c r="B529" s="61"/>
      <c r="C529" s="63"/>
      <c r="D529" s="62"/>
      <c r="E529" s="61"/>
      <c r="G529" s="57"/>
    </row>
    <row r="530" spans="1:7" ht="18" customHeight="1">
      <c r="A530" s="53">
        <v>526</v>
      </c>
      <c r="B530" s="61"/>
      <c r="C530" s="63"/>
      <c r="D530" s="62"/>
      <c r="E530" s="61"/>
      <c r="G530" s="57"/>
    </row>
    <row r="531" spans="1:7" ht="18" customHeight="1">
      <c r="A531" s="53">
        <v>527</v>
      </c>
      <c r="B531" s="61"/>
      <c r="C531" s="63"/>
      <c r="D531" s="62"/>
      <c r="E531" s="61"/>
      <c r="G531" s="57"/>
    </row>
    <row r="532" spans="1:7" ht="18" customHeight="1">
      <c r="A532" s="53">
        <v>528</v>
      </c>
      <c r="B532" s="61"/>
      <c r="C532" s="63"/>
      <c r="D532" s="62"/>
      <c r="E532" s="61"/>
      <c r="G532" s="57"/>
    </row>
    <row r="533" spans="1:7" ht="18" customHeight="1">
      <c r="A533" s="53">
        <v>529</v>
      </c>
      <c r="B533" s="61"/>
      <c r="C533" s="63"/>
      <c r="D533" s="62"/>
      <c r="E533" s="61"/>
      <c r="G533" s="57"/>
    </row>
    <row r="534" spans="1:7" ht="18" customHeight="1">
      <c r="A534" s="53">
        <v>530</v>
      </c>
      <c r="B534" s="61"/>
      <c r="C534" s="63"/>
      <c r="D534" s="62"/>
      <c r="E534" s="61"/>
      <c r="G534" s="57"/>
    </row>
    <row r="535" spans="1:7" ht="18" customHeight="1">
      <c r="A535" s="53">
        <v>531</v>
      </c>
      <c r="B535" s="61"/>
      <c r="C535" s="63"/>
      <c r="D535" s="62"/>
      <c r="E535" s="61"/>
      <c r="G535" s="57"/>
    </row>
    <row r="536" spans="1:7" ht="18" customHeight="1">
      <c r="A536" s="53">
        <v>532</v>
      </c>
      <c r="B536" s="61"/>
      <c r="C536" s="63"/>
      <c r="D536" s="62"/>
      <c r="E536" s="61"/>
      <c r="G536" s="57"/>
    </row>
    <row r="537" spans="1:7" ht="18" customHeight="1">
      <c r="A537" s="53">
        <v>533</v>
      </c>
      <c r="B537" s="61"/>
      <c r="C537" s="63"/>
      <c r="D537" s="62"/>
      <c r="E537" s="61"/>
      <c r="G537" s="57"/>
    </row>
    <row r="538" spans="1:7" ht="18" customHeight="1">
      <c r="A538" s="53">
        <v>534</v>
      </c>
      <c r="B538" s="61"/>
      <c r="C538" s="63"/>
      <c r="D538" s="62"/>
      <c r="E538" s="61"/>
      <c r="G538" s="57"/>
    </row>
    <row r="539" spans="1:7" ht="18" customHeight="1">
      <c r="A539" s="53">
        <v>535</v>
      </c>
      <c r="B539" s="61"/>
      <c r="C539" s="63"/>
      <c r="D539" s="62"/>
      <c r="E539" s="61"/>
      <c r="G539" s="57"/>
    </row>
    <row r="540" spans="1:7" ht="18" customHeight="1">
      <c r="A540" s="53">
        <v>536</v>
      </c>
      <c r="B540" s="61"/>
      <c r="C540" s="63"/>
      <c r="D540" s="62"/>
      <c r="E540" s="61"/>
      <c r="G540" s="57"/>
    </row>
    <row r="541" spans="1:7" ht="18" customHeight="1">
      <c r="A541" s="53">
        <v>537</v>
      </c>
      <c r="B541" s="61"/>
      <c r="C541" s="63"/>
      <c r="D541" s="62"/>
      <c r="E541" s="61"/>
      <c r="G541" s="57"/>
    </row>
    <row r="542" spans="1:7" ht="18" customHeight="1">
      <c r="A542" s="53">
        <v>538</v>
      </c>
      <c r="B542" s="61"/>
      <c r="C542" s="63"/>
      <c r="D542" s="62"/>
      <c r="E542" s="61"/>
      <c r="G542" s="57"/>
    </row>
    <row r="543" spans="1:7" ht="18" customHeight="1">
      <c r="A543" s="53">
        <v>539</v>
      </c>
      <c r="B543" s="61"/>
      <c r="C543" s="63"/>
      <c r="D543" s="62"/>
      <c r="E543" s="61"/>
      <c r="G543" s="57"/>
    </row>
    <row r="544" spans="1:7" ht="18" customHeight="1">
      <c r="A544" s="53">
        <v>540</v>
      </c>
      <c r="B544" s="61"/>
      <c r="C544" s="63"/>
      <c r="D544" s="62"/>
      <c r="E544" s="61"/>
      <c r="G544" s="57"/>
    </row>
    <row r="545" spans="1:7" ht="18" customHeight="1">
      <c r="A545" s="53">
        <v>541</v>
      </c>
      <c r="B545" s="61"/>
      <c r="C545" s="63"/>
      <c r="D545" s="62"/>
      <c r="E545" s="61"/>
      <c r="G545" s="57"/>
    </row>
    <row r="546" spans="1:7" ht="18" customHeight="1">
      <c r="A546" s="53">
        <v>542</v>
      </c>
      <c r="B546" s="61"/>
      <c r="C546" s="63"/>
      <c r="D546" s="62"/>
      <c r="E546" s="61"/>
      <c r="G546" s="57"/>
    </row>
    <row r="547" spans="1:7" ht="18" customHeight="1">
      <c r="A547" s="53">
        <v>543</v>
      </c>
      <c r="B547" s="61"/>
      <c r="C547" s="63"/>
      <c r="D547" s="62"/>
      <c r="E547" s="61"/>
      <c r="G547" s="57"/>
    </row>
    <row r="548" spans="1:7" ht="18" customHeight="1">
      <c r="A548" s="53">
        <v>544</v>
      </c>
      <c r="B548" s="61"/>
      <c r="C548" s="63"/>
      <c r="D548" s="62"/>
      <c r="E548" s="61"/>
      <c r="G548" s="57"/>
    </row>
    <row r="549" spans="1:7" ht="18" customHeight="1">
      <c r="A549" s="53">
        <v>545</v>
      </c>
      <c r="B549" s="61"/>
      <c r="C549" s="63"/>
      <c r="D549" s="62"/>
      <c r="E549" s="61"/>
      <c r="G549" s="57"/>
    </row>
    <row r="550" spans="1:7" ht="18" customHeight="1">
      <c r="A550" s="53">
        <v>546</v>
      </c>
      <c r="B550" s="61"/>
      <c r="C550" s="63"/>
      <c r="D550" s="62"/>
      <c r="E550" s="61"/>
      <c r="G550" s="57"/>
    </row>
    <row r="551" spans="1:7" ht="18" customHeight="1">
      <c r="A551" s="53">
        <v>547</v>
      </c>
      <c r="B551" s="61"/>
      <c r="C551" s="63"/>
      <c r="D551" s="62"/>
      <c r="E551" s="61"/>
      <c r="G551" s="57"/>
    </row>
    <row r="552" spans="1:7" ht="18" customHeight="1">
      <c r="A552" s="53">
        <v>548</v>
      </c>
      <c r="B552" s="61"/>
      <c r="C552" s="63"/>
      <c r="D552" s="62"/>
      <c r="E552" s="61"/>
      <c r="G552" s="57"/>
    </row>
    <row r="553" spans="1:7" ht="18" customHeight="1">
      <c r="A553" s="53">
        <v>549</v>
      </c>
      <c r="B553" s="61"/>
      <c r="C553" s="63"/>
      <c r="D553" s="62"/>
      <c r="E553" s="61"/>
      <c r="G553" s="57"/>
    </row>
    <row r="554" spans="1:7" ht="18" customHeight="1">
      <c r="A554" s="53">
        <v>550</v>
      </c>
      <c r="B554" s="61"/>
      <c r="C554" s="63"/>
      <c r="D554" s="62"/>
      <c r="E554" s="61"/>
      <c r="G554" s="57"/>
    </row>
    <row r="555" spans="1:7" ht="18" customHeight="1">
      <c r="A555" s="53">
        <v>551</v>
      </c>
      <c r="B555" s="61"/>
      <c r="C555" s="63"/>
      <c r="D555" s="62"/>
      <c r="E555" s="61"/>
      <c r="G555" s="57"/>
    </row>
    <row r="556" spans="1:7" ht="18" customHeight="1">
      <c r="A556" s="53">
        <v>552</v>
      </c>
      <c r="B556" s="61"/>
      <c r="C556" s="63"/>
      <c r="D556" s="62"/>
      <c r="E556" s="61"/>
      <c r="G556" s="57"/>
    </row>
    <row r="557" spans="1:7" ht="18" customHeight="1">
      <c r="A557" s="53">
        <v>553</v>
      </c>
      <c r="B557" s="61"/>
      <c r="C557" s="63"/>
      <c r="D557" s="62"/>
      <c r="E557" s="61"/>
      <c r="G557" s="57"/>
    </row>
  </sheetData>
  <sheetProtection sheet="1" objects="1" scenarios="1" selectLockedCells="1"/>
  <pageMargins left="0.7" right="0.7" top="0.75" bottom="0.75" header="0.3" footer="0.3"/>
  <pageSetup orientation="portrait" r:id="rId1"/>
  <headerFooter>
    <oddHeader>Page &amp;P of &amp;N</oddHeader>
    <oddFooter>&amp;L_u 092021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Calculations!$N$4:$N$9</xm:f>
          </x14:formula1>
          <xm:sqref>C5:C557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35"/>
  <sheetViews>
    <sheetView zoomScale="85" zoomScaleNormal="85" workbookViewId="0">
      <selection activeCell="A15" sqref="A15"/>
    </sheetView>
  </sheetViews>
  <sheetFormatPr defaultRowHeight="15"/>
  <cols>
    <col min="1" max="1" width="10.28515625" style="86" customWidth="1"/>
    <col min="2" max="2" width="20.42578125" style="86" customWidth="1"/>
    <col min="3" max="3" width="11.5703125" style="86" customWidth="1"/>
    <col min="4" max="12" width="14" style="86" customWidth="1"/>
    <col min="13" max="13" width="13.5703125" style="86" customWidth="1"/>
    <col min="14" max="14" width="22.140625" style="86" customWidth="1"/>
    <col min="15" max="16" width="9.140625" style="86"/>
    <col min="17" max="17" width="14.42578125" style="86" customWidth="1"/>
    <col min="18" max="18" width="11.140625" style="86" customWidth="1"/>
    <col min="19" max="19" width="12.28515625" style="86" customWidth="1"/>
    <col min="20" max="20" width="9.140625" style="86" customWidth="1"/>
    <col min="21" max="16384" width="9.140625" style="86"/>
  </cols>
  <sheetData>
    <row r="2" spans="1:18">
      <c r="A2" s="85" t="s">
        <v>0</v>
      </c>
    </row>
    <row r="3" spans="1:18">
      <c r="A3" s="87" t="s">
        <v>1</v>
      </c>
      <c r="B3" s="88" t="s">
        <v>2</v>
      </c>
      <c r="C3" s="87" t="s">
        <v>3</v>
      </c>
      <c r="D3" s="87" t="s">
        <v>4</v>
      </c>
      <c r="E3" s="87" t="s">
        <v>5</v>
      </c>
      <c r="F3" s="87" t="s">
        <v>6</v>
      </c>
      <c r="G3" s="87" t="s">
        <v>7</v>
      </c>
      <c r="H3" s="87" t="s">
        <v>8</v>
      </c>
      <c r="I3" s="87" t="s">
        <v>9</v>
      </c>
      <c r="J3" s="87" t="s">
        <v>10</v>
      </c>
      <c r="K3" s="87" t="s">
        <v>11</v>
      </c>
      <c r="L3" s="87" t="s">
        <v>12</v>
      </c>
      <c r="M3" s="87" t="s">
        <v>13</v>
      </c>
      <c r="N3" s="89" t="s">
        <v>14</v>
      </c>
      <c r="Q3" s="90" t="s">
        <v>15</v>
      </c>
      <c r="R3" s="90" t="s">
        <v>16</v>
      </c>
    </row>
    <row r="4" spans="1:18">
      <c r="A4" s="91">
        <f>INDEX(Lookup_Agreement_AID,MATCH(Let_Agreement,Lookup_Agreement,0),1)</f>
        <v>291</v>
      </c>
      <c r="B4" s="86" t="s">
        <v>17</v>
      </c>
      <c r="C4" s="92">
        <f t="shared" ref="C4:M9" si="0">INDEX(Lookup_Rate_Rates,$O4,COLUMN()-2)</f>
        <v>0</v>
      </c>
      <c r="D4" s="92">
        <f t="shared" si="0"/>
        <v>7.27</v>
      </c>
      <c r="E4" s="92">
        <f t="shared" si="0"/>
        <v>0</v>
      </c>
      <c r="F4" s="92">
        <f t="shared" si="0"/>
        <v>1.25</v>
      </c>
      <c r="G4" s="92">
        <f t="shared" si="0"/>
        <v>0</v>
      </c>
      <c r="H4" s="92">
        <f t="shared" si="0"/>
        <v>0</v>
      </c>
      <c r="I4" s="92">
        <f t="shared" si="0"/>
        <v>0</v>
      </c>
      <c r="J4" s="92">
        <f t="shared" si="0"/>
        <v>7.0000000000000007E-2</v>
      </c>
      <c r="K4" s="92">
        <f t="shared" si="0"/>
        <v>0.15</v>
      </c>
      <c r="L4" s="92">
        <f t="shared" si="0"/>
        <v>0</v>
      </c>
      <c r="M4" s="92">
        <f t="shared" si="0"/>
        <v>0</v>
      </c>
      <c r="N4" s="48" t="s">
        <v>17</v>
      </c>
      <c r="O4" s="86" cm="1">
        <f t="array" ref="O4">MATCH($A4&amp;$B4,Lookup_Rate_AID&amp;Lookup_Rate_MemberClass,0)</f>
        <v>7</v>
      </c>
      <c r="Q4" s="93" t="s">
        <v>3</v>
      </c>
      <c r="R4" s="94" t="s">
        <v>18</v>
      </c>
    </row>
    <row r="5" spans="1:18">
      <c r="A5" s="95">
        <f>$A$4</f>
        <v>291</v>
      </c>
      <c r="B5" s="86" t="s">
        <v>19</v>
      </c>
      <c r="C5" s="92">
        <f t="shared" si="0"/>
        <v>1.33</v>
      </c>
      <c r="D5" s="92">
        <f t="shared" si="0"/>
        <v>7.27</v>
      </c>
      <c r="E5" s="92">
        <f t="shared" si="0"/>
        <v>0.79</v>
      </c>
      <c r="F5" s="92">
        <f t="shared" si="0"/>
        <v>1.25</v>
      </c>
      <c r="G5" s="92">
        <f t="shared" si="0"/>
        <v>0</v>
      </c>
      <c r="H5" s="92">
        <f t="shared" si="0"/>
        <v>1.35</v>
      </c>
      <c r="I5" s="92">
        <f t="shared" si="0"/>
        <v>2.2000000000000002</v>
      </c>
      <c r="J5" s="92">
        <f t="shared" si="0"/>
        <v>7.0000000000000007E-2</v>
      </c>
      <c r="K5" s="92">
        <f t="shared" si="0"/>
        <v>0.15</v>
      </c>
      <c r="L5" s="92">
        <f t="shared" si="0"/>
        <v>0</v>
      </c>
      <c r="M5" s="92">
        <f t="shared" si="0"/>
        <v>0</v>
      </c>
      <c r="N5" s="48" t="s">
        <v>19</v>
      </c>
      <c r="O5" s="86" cm="1">
        <f t="array" ref="O5">MATCH($A5&amp;$B5,Lookup_Rate_AID&amp;Lookup_Rate_MemberClass,0)</f>
        <v>8</v>
      </c>
      <c r="Q5" s="93" t="s">
        <v>4</v>
      </c>
      <c r="R5" s="94" t="s">
        <v>20</v>
      </c>
    </row>
    <row r="6" spans="1:18">
      <c r="A6" s="95">
        <f>$A$4</f>
        <v>291</v>
      </c>
      <c r="B6" s="86" t="s">
        <v>21</v>
      </c>
      <c r="C6" s="92">
        <f t="shared" si="0"/>
        <v>1.33</v>
      </c>
      <c r="D6" s="92">
        <f t="shared" si="0"/>
        <v>7.27</v>
      </c>
      <c r="E6" s="92">
        <f t="shared" si="0"/>
        <v>0.79</v>
      </c>
      <c r="F6" s="92">
        <f t="shared" si="0"/>
        <v>2.25</v>
      </c>
      <c r="G6" s="92">
        <f t="shared" si="0"/>
        <v>4.3499999999999996</v>
      </c>
      <c r="H6" s="92">
        <f t="shared" si="0"/>
        <v>1.35</v>
      </c>
      <c r="I6" s="92">
        <f t="shared" si="0"/>
        <v>2.2000000000000002</v>
      </c>
      <c r="J6" s="92">
        <f t="shared" si="0"/>
        <v>7.0000000000000007E-2</v>
      </c>
      <c r="K6" s="92">
        <f t="shared" si="0"/>
        <v>0.15</v>
      </c>
      <c r="L6" s="92">
        <f t="shared" si="0"/>
        <v>0</v>
      </c>
      <c r="M6" s="92">
        <f t="shared" si="0"/>
        <v>0</v>
      </c>
      <c r="N6" s="48" t="s">
        <v>21</v>
      </c>
      <c r="O6" s="86" cm="1">
        <f t="array" ref="O6">MATCH($A6&amp;$B6,Lookup_Rate_AID&amp;Lookup_Rate_MemberClass,0)</f>
        <v>9</v>
      </c>
      <c r="Q6" s="93" t="s">
        <v>5</v>
      </c>
      <c r="R6" s="94" t="s">
        <v>22</v>
      </c>
    </row>
    <row r="7" spans="1:18">
      <c r="A7" s="95">
        <f>$A$4</f>
        <v>291</v>
      </c>
      <c r="B7" s="86" t="s">
        <v>23</v>
      </c>
      <c r="C7" s="92">
        <f t="shared" si="0"/>
        <v>1.33</v>
      </c>
      <c r="D7" s="92">
        <f t="shared" si="0"/>
        <v>7.27</v>
      </c>
      <c r="E7" s="92">
        <f t="shared" si="0"/>
        <v>0.79</v>
      </c>
      <c r="F7" s="92">
        <f t="shared" si="0"/>
        <v>3.25</v>
      </c>
      <c r="G7" s="92">
        <f t="shared" si="0"/>
        <v>5.35</v>
      </c>
      <c r="H7" s="92">
        <f t="shared" si="0"/>
        <v>1.35</v>
      </c>
      <c r="I7" s="92">
        <f t="shared" si="0"/>
        <v>2.2000000000000002</v>
      </c>
      <c r="J7" s="92">
        <f t="shared" si="0"/>
        <v>7.0000000000000007E-2</v>
      </c>
      <c r="K7" s="92">
        <f t="shared" si="0"/>
        <v>0.15</v>
      </c>
      <c r="L7" s="92">
        <f t="shared" si="0"/>
        <v>0</v>
      </c>
      <c r="M7" s="92">
        <f t="shared" si="0"/>
        <v>0</v>
      </c>
      <c r="N7" s="48" t="s">
        <v>23</v>
      </c>
      <c r="O7" s="86" cm="1">
        <f t="array" ref="O7">MATCH($A7&amp;$B7,Lookup_Rate_AID&amp;Lookup_Rate_MemberClass,0)</f>
        <v>10</v>
      </c>
      <c r="Q7" s="93" t="s">
        <v>6</v>
      </c>
      <c r="R7" s="94" t="s">
        <v>24</v>
      </c>
    </row>
    <row r="8" spans="1:18">
      <c r="A8" s="95">
        <f>$A$4</f>
        <v>291</v>
      </c>
      <c r="B8" s="86" t="s">
        <v>25</v>
      </c>
      <c r="C8" s="92">
        <f t="shared" si="0"/>
        <v>1.33</v>
      </c>
      <c r="D8" s="92">
        <f t="shared" si="0"/>
        <v>7.27</v>
      </c>
      <c r="E8" s="92">
        <f t="shared" si="0"/>
        <v>0.79</v>
      </c>
      <c r="F8" s="92">
        <f t="shared" si="0"/>
        <v>4.25</v>
      </c>
      <c r="G8" s="92">
        <f t="shared" si="0"/>
        <v>6.35</v>
      </c>
      <c r="H8" s="92">
        <f t="shared" si="0"/>
        <v>1.35</v>
      </c>
      <c r="I8" s="92">
        <f t="shared" si="0"/>
        <v>2.2000000000000002</v>
      </c>
      <c r="J8" s="92">
        <f t="shared" si="0"/>
        <v>7.0000000000000007E-2</v>
      </c>
      <c r="K8" s="92">
        <f t="shared" si="0"/>
        <v>0.15</v>
      </c>
      <c r="L8" s="92">
        <f t="shared" si="0"/>
        <v>0</v>
      </c>
      <c r="M8" s="92">
        <f t="shared" si="0"/>
        <v>0</v>
      </c>
      <c r="N8" s="48" t="s">
        <v>25</v>
      </c>
      <c r="O8" s="86" cm="1">
        <f t="array" ref="O8">MATCH($A8&amp;$B8,Lookup_Rate_AID&amp;Lookup_Rate_MemberClass,0)</f>
        <v>11</v>
      </c>
      <c r="Q8" s="93" t="s">
        <v>7</v>
      </c>
      <c r="R8" s="94" t="s">
        <v>26</v>
      </c>
    </row>
    <row r="9" spans="1:18">
      <c r="A9" s="95">
        <f>$A$4</f>
        <v>291</v>
      </c>
      <c r="B9" s="86" t="s">
        <v>27</v>
      </c>
      <c r="C9" s="92">
        <f t="shared" si="0"/>
        <v>1.33</v>
      </c>
      <c r="D9" s="92">
        <f t="shared" si="0"/>
        <v>7.27</v>
      </c>
      <c r="E9" s="92">
        <f t="shared" si="0"/>
        <v>0.79</v>
      </c>
      <c r="F9" s="92">
        <f t="shared" si="0"/>
        <v>5.25</v>
      </c>
      <c r="G9" s="92">
        <f t="shared" si="0"/>
        <v>7.85</v>
      </c>
      <c r="H9" s="92">
        <f t="shared" si="0"/>
        <v>1.35</v>
      </c>
      <c r="I9" s="92">
        <f t="shared" si="0"/>
        <v>2.2000000000000002</v>
      </c>
      <c r="J9" s="92">
        <f t="shared" si="0"/>
        <v>7.0000000000000007E-2</v>
      </c>
      <c r="K9" s="92">
        <f t="shared" si="0"/>
        <v>0.15</v>
      </c>
      <c r="L9" s="92">
        <f t="shared" si="0"/>
        <v>0</v>
      </c>
      <c r="M9" s="92">
        <f t="shared" si="0"/>
        <v>0</v>
      </c>
      <c r="N9" s="48" t="s">
        <v>27</v>
      </c>
      <c r="O9" s="86" cm="1">
        <f t="array" ref="O9">MATCH($A9&amp;$B9,Lookup_Rate_AID&amp;Lookup_Rate_MemberClass,0)</f>
        <v>12</v>
      </c>
      <c r="Q9" s="93" t="s">
        <v>8</v>
      </c>
      <c r="R9" s="94" t="s">
        <v>28</v>
      </c>
    </row>
    <row r="10" spans="1:18">
      <c r="A10" s="96"/>
      <c r="Q10" s="94" t="s">
        <v>9</v>
      </c>
      <c r="R10" s="94" t="s">
        <v>9</v>
      </c>
    </row>
    <row r="11" spans="1:18">
      <c r="Q11" s="94" t="s">
        <v>10</v>
      </c>
      <c r="R11" s="94" t="s">
        <v>29</v>
      </c>
    </row>
    <row r="12" spans="1:18">
      <c r="A12" s="85" t="s">
        <v>30</v>
      </c>
      <c r="Q12" s="94" t="s">
        <v>11</v>
      </c>
      <c r="R12" s="94" t="s">
        <v>32</v>
      </c>
    </row>
    <row r="13" spans="1:18">
      <c r="A13" s="97" t="s">
        <v>33</v>
      </c>
      <c r="B13" s="98" t="s">
        <v>2</v>
      </c>
      <c r="C13" s="97" t="s">
        <v>3</v>
      </c>
      <c r="D13" s="97" t="s">
        <v>4</v>
      </c>
      <c r="E13" s="97" t="s">
        <v>5</v>
      </c>
      <c r="F13" s="97" t="s">
        <v>6</v>
      </c>
      <c r="G13" s="97" t="s">
        <v>7</v>
      </c>
      <c r="H13" s="97" t="s">
        <v>8</v>
      </c>
      <c r="I13" s="97" t="s">
        <v>9</v>
      </c>
      <c r="J13" s="97" t="s">
        <v>10</v>
      </c>
      <c r="K13" s="97" t="s">
        <v>11</v>
      </c>
      <c r="L13" s="97" t="s">
        <v>12</v>
      </c>
      <c r="M13" s="97" t="s">
        <v>13</v>
      </c>
      <c r="N13" s="99" t="s">
        <v>31</v>
      </c>
      <c r="Q13" s="94" t="s">
        <v>12</v>
      </c>
      <c r="R13" s="94" t="s">
        <v>34</v>
      </c>
    </row>
    <row r="14" spans="1:18">
      <c r="A14" s="100">
        <f>Totals!D26</f>
        <v>0</v>
      </c>
      <c r="B14" s="86" t="str">
        <f t="shared" ref="B14:B19" si="1">B4</f>
        <v>40%(A4)</v>
      </c>
      <c r="C14" s="101" t="str">
        <f>IF(C4=0,"N/A",ROUND($A14*C4,2)+IF(ISODD(C4*100),$N14,0))</f>
        <v>N/A</v>
      </c>
      <c r="D14" s="101">
        <f t="shared" ref="D14:M14" si="2">IF(D4=0,"N/A",ROUND($A14*D4,2)+IF(ISODD(D4*100),$N14,0))</f>
        <v>0</v>
      </c>
      <c r="E14" s="101" t="str">
        <f t="shared" si="2"/>
        <v>N/A</v>
      </c>
      <c r="F14" s="101">
        <f t="shared" si="2"/>
        <v>0</v>
      </c>
      <c r="G14" s="101" t="str">
        <f t="shared" si="2"/>
        <v>N/A</v>
      </c>
      <c r="H14" s="101" t="str">
        <f t="shared" si="2"/>
        <v>N/A</v>
      </c>
      <c r="I14" s="101" t="str">
        <f t="shared" si="2"/>
        <v>N/A</v>
      </c>
      <c r="J14" s="101">
        <f t="shared" si="2"/>
        <v>0</v>
      </c>
      <c r="K14" s="101">
        <f t="shared" si="2"/>
        <v>0</v>
      </c>
      <c r="L14" s="101" t="str">
        <f t="shared" si="2"/>
        <v>N/A</v>
      </c>
      <c r="M14" s="101" t="str">
        <f t="shared" si="2"/>
        <v>N/A</v>
      </c>
      <c r="N14" s="86" cm="1">
        <f t="array" ref="N14">INT(SUMPRODUCT(--(ABS(All_Hours)-ABS(INT(All_Hours))&gt;=0.5),--(All_Classes=N4))/2)*0.01</f>
        <v>0</v>
      </c>
      <c r="Q14" s="94" t="s">
        <v>13</v>
      </c>
      <c r="R14" s="94" t="s">
        <v>35</v>
      </c>
    </row>
    <row r="15" spans="1:18">
      <c r="A15" s="100">
        <f>Totals!D25</f>
        <v>0</v>
      </c>
      <c r="B15" s="86" t="str">
        <f t="shared" si="1"/>
        <v>45%(A5)</v>
      </c>
      <c r="C15" s="101">
        <f t="shared" ref="C15:M19" si="3">IF(C5=0,"N/A",ROUND($A15*C5,2)+IF(ISODD(C5*100),$N15,0))</f>
        <v>0</v>
      </c>
      <c r="D15" s="101">
        <f t="shared" si="3"/>
        <v>0</v>
      </c>
      <c r="E15" s="101">
        <f t="shared" si="3"/>
        <v>0</v>
      </c>
      <c r="F15" s="101">
        <f t="shared" si="3"/>
        <v>0</v>
      </c>
      <c r="G15" s="101" t="str">
        <f t="shared" si="3"/>
        <v>N/A</v>
      </c>
      <c r="H15" s="101">
        <f t="shared" si="3"/>
        <v>0</v>
      </c>
      <c r="I15" s="101">
        <f t="shared" si="3"/>
        <v>0</v>
      </c>
      <c r="J15" s="101">
        <f t="shared" si="3"/>
        <v>0</v>
      </c>
      <c r="K15" s="101">
        <f t="shared" si="3"/>
        <v>0</v>
      </c>
      <c r="L15" s="101" t="str">
        <f t="shared" si="3"/>
        <v>N/A</v>
      </c>
      <c r="M15" s="101" t="str">
        <f t="shared" si="3"/>
        <v>N/A</v>
      </c>
      <c r="N15" s="86" cm="1">
        <f t="array" ref="N15">INT(SUMPRODUCT(--(ABS(All_Hours)-ABS(INT(All_Hours))&gt;=0.5),--(All_Classes=N5))/2)*0.01</f>
        <v>0</v>
      </c>
    </row>
    <row r="16" spans="1:18">
      <c r="A16" s="100">
        <f>Totals!D24</f>
        <v>0</v>
      </c>
      <c r="B16" s="86" t="str">
        <f t="shared" si="1"/>
        <v>50-60%(A6)</v>
      </c>
      <c r="C16" s="101">
        <f t="shared" si="3"/>
        <v>0</v>
      </c>
      <c r="D16" s="101">
        <f t="shared" si="3"/>
        <v>0</v>
      </c>
      <c r="E16" s="101">
        <f t="shared" si="3"/>
        <v>0</v>
      </c>
      <c r="F16" s="101">
        <f t="shared" si="3"/>
        <v>0</v>
      </c>
      <c r="G16" s="101">
        <f t="shared" si="3"/>
        <v>0</v>
      </c>
      <c r="H16" s="101">
        <f t="shared" si="3"/>
        <v>0</v>
      </c>
      <c r="I16" s="101">
        <f t="shared" si="3"/>
        <v>0</v>
      </c>
      <c r="J16" s="101">
        <f t="shared" si="3"/>
        <v>0</v>
      </c>
      <c r="K16" s="101">
        <f t="shared" si="3"/>
        <v>0</v>
      </c>
      <c r="L16" s="101" t="str">
        <f t="shared" si="3"/>
        <v>N/A</v>
      </c>
      <c r="M16" s="101" t="str">
        <f t="shared" si="3"/>
        <v>N/A</v>
      </c>
      <c r="N16" s="86" cm="1">
        <f t="array" ref="N16">INT(SUMPRODUCT(--(ABS(All_Hours)-ABS(INT(All_Hours))&gt;=0.5),--(All_Classes=N6))/2)*0.01</f>
        <v>0</v>
      </c>
    </row>
    <row r="17" spans="1:14">
      <c r="A17" s="100">
        <f>Totals!D23</f>
        <v>0</v>
      </c>
      <c r="B17" s="86" t="str">
        <f t="shared" si="1"/>
        <v>70-80%(A7)</v>
      </c>
      <c r="C17" s="101">
        <f t="shared" si="3"/>
        <v>0</v>
      </c>
      <c r="D17" s="101">
        <f t="shared" si="3"/>
        <v>0</v>
      </c>
      <c r="E17" s="101">
        <f t="shared" si="3"/>
        <v>0</v>
      </c>
      <c r="F17" s="101">
        <f t="shared" si="3"/>
        <v>0</v>
      </c>
      <c r="G17" s="101">
        <f t="shared" si="3"/>
        <v>0</v>
      </c>
      <c r="H17" s="101">
        <f t="shared" si="3"/>
        <v>0</v>
      </c>
      <c r="I17" s="101">
        <f t="shared" si="3"/>
        <v>0</v>
      </c>
      <c r="J17" s="101">
        <f t="shared" si="3"/>
        <v>0</v>
      </c>
      <c r="K17" s="101">
        <f t="shared" si="3"/>
        <v>0</v>
      </c>
      <c r="L17" s="101" t="str">
        <f t="shared" si="3"/>
        <v>N/A</v>
      </c>
      <c r="M17" s="101" t="str">
        <f t="shared" si="3"/>
        <v>N/A</v>
      </c>
      <c r="N17" s="86" cm="1">
        <f t="array" ref="N17">INT(SUMPRODUCT(--(ABS(All_Hours)-ABS(INT(All_Hours))&gt;=0.5),--(All_Classes=N7))/2)*0.01</f>
        <v>0</v>
      </c>
    </row>
    <row r="18" spans="1:14">
      <c r="A18" s="100">
        <f>Totals!D22</f>
        <v>0</v>
      </c>
      <c r="B18" s="86" t="str">
        <f t="shared" si="1"/>
        <v>90-95%(A8)</v>
      </c>
      <c r="C18" s="101">
        <f t="shared" si="3"/>
        <v>0</v>
      </c>
      <c r="D18" s="101">
        <f t="shared" si="3"/>
        <v>0</v>
      </c>
      <c r="E18" s="101">
        <f t="shared" si="3"/>
        <v>0</v>
      </c>
      <c r="F18" s="101">
        <f t="shared" si="3"/>
        <v>0</v>
      </c>
      <c r="G18" s="101">
        <f t="shared" si="3"/>
        <v>0</v>
      </c>
      <c r="H18" s="101">
        <f t="shared" si="3"/>
        <v>0</v>
      </c>
      <c r="I18" s="101">
        <f t="shared" si="3"/>
        <v>0</v>
      </c>
      <c r="J18" s="101">
        <f t="shared" si="3"/>
        <v>0</v>
      </c>
      <c r="K18" s="101">
        <f t="shared" si="3"/>
        <v>0</v>
      </c>
      <c r="L18" s="101" t="str">
        <f t="shared" si="3"/>
        <v>N/A</v>
      </c>
      <c r="M18" s="101" t="str">
        <f t="shared" si="3"/>
        <v>N/A</v>
      </c>
      <c r="N18" s="86" cm="1">
        <f t="array" ref="N18">INT(SUMPRODUCT(--(ABS(All_Hours)-ABS(INT(All_Hours))&gt;=0.5),--(All_Classes=N8))/2)*0.01</f>
        <v>0</v>
      </c>
    </row>
    <row r="19" spans="1:14">
      <c r="A19" s="100">
        <f>Totals!D21</f>
        <v>0</v>
      </c>
      <c r="B19" s="86" t="str">
        <f t="shared" si="1"/>
        <v>Journeyman</v>
      </c>
      <c r="C19" s="101">
        <f t="shared" si="3"/>
        <v>0</v>
      </c>
      <c r="D19" s="101">
        <f t="shared" si="3"/>
        <v>0</v>
      </c>
      <c r="E19" s="101">
        <f t="shared" si="3"/>
        <v>0</v>
      </c>
      <c r="F19" s="101">
        <f t="shared" si="3"/>
        <v>0</v>
      </c>
      <c r="G19" s="101">
        <f t="shared" si="3"/>
        <v>0</v>
      </c>
      <c r="H19" s="101">
        <f t="shared" si="3"/>
        <v>0</v>
      </c>
      <c r="I19" s="101">
        <f t="shared" si="3"/>
        <v>0</v>
      </c>
      <c r="J19" s="101">
        <f t="shared" si="3"/>
        <v>0</v>
      </c>
      <c r="K19" s="101">
        <f t="shared" si="3"/>
        <v>0</v>
      </c>
      <c r="L19" s="101" t="str">
        <f t="shared" si="3"/>
        <v>N/A</v>
      </c>
      <c r="M19" s="101" t="str">
        <f t="shared" si="3"/>
        <v>N/A</v>
      </c>
      <c r="N19" s="86" cm="1">
        <f t="array" ref="N19">INT(SUMPRODUCT(--(ABS(All_Hours)-ABS(INT(All_Hours))&gt;=0.5),--(All_Classes=N9))/2)*0.01</f>
        <v>0</v>
      </c>
    </row>
    <row r="22" spans="1:14">
      <c r="A22" s="102"/>
      <c r="B22" s="102"/>
      <c r="C22" s="102"/>
      <c r="D22" s="102"/>
      <c r="E22" s="102"/>
      <c r="F22" s="102"/>
      <c r="G22" s="102"/>
      <c r="H22" s="102"/>
      <c r="I22" s="102"/>
      <c r="J22" s="102"/>
      <c r="K22" s="102"/>
      <c r="L22" s="102"/>
      <c r="M22" s="102"/>
      <c r="N22" s="102"/>
    </row>
    <row r="23" spans="1:14">
      <c r="A23" s="102"/>
      <c r="B23" s="102"/>
      <c r="C23" s="102"/>
      <c r="D23" s="102"/>
      <c r="E23" s="102"/>
      <c r="F23" s="102"/>
      <c r="G23" s="102"/>
      <c r="H23" s="102"/>
      <c r="I23" s="102"/>
      <c r="J23" s="102"/>
      <c r="K23" s="102"/>
      <c r="L23" s="102"/>
      <c r="M23" s="102"/>
      <c r="N23" s="102"/>
    </row>
    <row r="24" spans="1:14">
      <c r="A24" s="102"/>
      <c r="B24" s="102"/>
      <c r="C24" s="102"/>
      <c r="D24" s="102"/>
      <c r="E24" s="102"/>
      <c r="F24" s="102"/>
      <c r="G24" s="102"/>
      <c r="H24" s="102"/>
      <c r="I24" s="102"/>
      <c r="J24" s="102"/>
      <c r="K24" s="102"/>
      <c r="L24" s="102"/>
      <c r="M24" s="102"/>
      <c r="N24" s="102"/>
    </row>
    <row r="25" spans="1:14">
      <c r="A25" s="102"/>
      <c r="B25" s="102"/>
      <c r="C25" s="102"/>
      <c r="D25" s="102"/>
      <c r="E25" s="102"/>
      <c r="F25" s="102"/>
      <c r="G25" s="102"/>
      <c r="H25" s="102"/>
      <c r="I25" s="102"/>
      <c r="J25" s="102"/>
      <c r="K25" s="102"/>
      <c r="L25" s="102"/>
      <c r="M25" s="102"/>
      <c r="N25" s="102"/>
    </row>
    <row r="26" spans="1:14">
      <c r="A26" s="102"/>
      <c r="B26" s="102"/>
      <c r="C26" s="102"/>
      <c r="D26" s="102"/>
      <c r="E26" s="102"/>
      <c r="F26" s="102"/>
      <c r="G26" s="102"/>
      <c r="H26" s="102"/>
      <c r="I26" s="102"/>
      <c r="J26" s="102"/>
      <c r="K26" s="102"/>
      <c r="L26" s="102"/>
      <c r="M26" s="102"/>
      <c r="N26" s="102"/>
    </row>
    <row r="27" spans="1:14">
      <c r="A27" s="102"/>
      <c r="B27" s="102"/>
      <c r="C27" s="102"/>
      <c r="D27" s="102"/>
      <c r="E27" s="102"/>
      <c r="F27" s="102"/>
      <c r="G27" s="102"/>
      <c r="H27" s="102"/>
      <c r="I27" s="102"/>
      <c r="J27" s="102"/>
      <c r="K27" s="102"/>
      <c r="L27" s="102"/>
      <c r="M27" s="102"/>
      <c r="N27" s="102"/>
    </row>
    <row r="28" spans="1:14">
      <c r="A28" s="102"/>
      <c r="B28" s="102"/>
      <c r="C28" s="102"/>
      <c r="D28" s="102"/>
      <c r="E28" s="102"/>
      <c r="F28" s="102"/>
      <c r="G28" s="102"/>
      <c r="H28" s="102"/>
      <c r="I28" s="102"/>
      <c r="J28" s="102"/>
      <c r="K28" s="102"/>
      <c r="L28" s="102"/>
      <c r="M28" s="102"/>
      <c r="N28" s="102"/>
    </row>
    <row r="29" spans="1:14">
      <c r="A29" s="102"/>
      <c r="B29" s="102"/>
      <c r="C29" s="102"/>
      <c r="D29" s="102"/>
      <c r="E29" s="102"/>
      <c r="F29" s="102"/>
      <c r="G29" s="102"/>
      <c r="H29" s="102"/>
      <c r="I29" s="102"/>
      <c r="J29" s="102"/>
      <c r="K29" s="102"/>
      <c r="L29" s="102"/>
      <c r="M29" s="102"/>
      <c r="N29" s="102"/>
    </row>
    <row r="30" spans="1:14">
      <c r="A30" s="102"/>
      <c r="B30" s="102"/>
      <c r="C30" s="102"/>
      <c r="D30" s="102"/>
      <c r="E30" s="102"/>
      <c r="F30" s="102"/>
      <c r="G30" s="102"/>
      <c r="H30" s="102"/>
      <c r="I30" s="102"/>
      <c r="J30" s="102"/>
      <c r="K30" s="102"/>
      <c r="L30" s="102"/>
      <c r="M30" s="102"/>
      <c r="N30" s="102"/>
    </row>
    <row r="31" spans="1:14">
      <c r="A31" s="102"/>
      <c r="B31" s="102"/>
      <c r="C31" s="102"/>
      <c r="D31" s="102"/>
      <c r="E31" s="102"/>
      <c r="F31" s="102"/>
      <c r="G31" s="102"/>
      <c r="H31" s="102"/>
      <c r="I31" s="102"/>
      <c r="J31" s="102"/>
      <c r="K31" s="102"/>
      <c r="L31" s="102"/>
      <c r="M31" s="102"/>
      <c r="N31" s="102"/>
    </row>
    <row r="32" spans="1:14">
      <c r="A32" s="102"/>
      <c r="B32" s="102"/>
      <c r="C32" s="102"/>
      <c r="D32" s="102"/>
      <c r="E32" s="102"/>
      <c r="F32" s="102"/>
      <c r="G32" s="102"/>
      <c r="H32" s="102"/>
      <c r="I32" s="102"/>
      <c r="J32" s="102"/>
      <c r="K32" s="102"/>
      <c r="L32" s="102"/>
      <c r="M32" s="102"/>
      <c r="N32" s="102"/>
    </row>
    <row r="33" spans="1:14">
      <c r="A33" s="102"/>
      <c r="B33" s="102"/>
      <c r="C33" s="102"/>
      <c r="D33" s="102"/>
      <c r="E33" s="102"/>
      <c r="F33" s="102"/>
      <c r="G33" s="102"/>
      <c r="H33" s="102"/>
      <c r="I33" s="102"/>
      <c r="J33" s="102"/>
      <c r="K33" s="102"/>
      <c r="L33" s="102"/>
      <c r="M33" s="102"/>
      <c r="N33" s="102"/>
    </row>
    <row r="34" spans="1:14">
      <c r="A34" s="102"/>
      <c r="B34" s="102"/>
      <c r="C34" s="102"/>
      <c r="D34" s="102"/>
      <c r="E34" s="102"/>
      <c r="F34" s="102"/>
      <c r="G34" s="102"/>
      <c r="H34" s="102"/>
      <c r="I34" s="102"/>
      <c r="J34" s="102"/>
      <c r="K34" s="102"/>
      <c r="L34" s="102"/>
      <c r="M34" s="102"/>
      <c r="N34" s="102"/>
    </row>
    <row r="35" spans="1:14">
      <c r="A35" s="102"/>
      <c r="B35" s="102"/>
      <c r="C35" s="102"/>
      <c r="D35" s="102"/>
      <c r="E35" s="102"/>
      <c r="F35" s="102"/>
      <c r="G35" s="102"/>
      <c r="H35" s="102"/>
      <c r="I35" s="102"/>
      <c r="J35" s="102"/>
      <c r="K35" s="102"/>
      <c r="L35" s="102"/>
      <c r="M35" s="102"/>
      <c r="N35" s="102"/>
    </row>
  </sheetData>
  <sheetProtection sheet="1" objects="1" scenarios="1"/>
  <pageMargins left="0.7" right="0.7" top="0.75" bottom="0.75" header="0.3" footer="0.3"/>
  <pageSetup scale="48" orientation="landscape" r:id="rId1"/>
  <headerFooter>
    <oddHeader>&amp;RPage &amp;P of &amp;N</oddHeader>
    <oddFooter>&amp;L_s 012020_IU</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4" sqref="P34"/>
    </sheetView>
  </sheetViews>
  <sheetFormatPr defaultRowHeight="12.75"/>
  <cols>
    <col min="1" max="16384" width="9.140625" style="4"/>
  </cols>
  <sheetData/>
  <sheetProtection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A23" sqref="A23"/>
    </sheetView>
  </sheetViews>
  <sheetFormatPr defaultRowHeight="12.75"/>
  <cols>
    <col min="1" max="1" width="18.85546875" style="51" customWidth="1"/>
    <col min="2" max="4" width="9.140625" style="51"/>
    <col min="5" max="5" width="17.85546875" style="51" customWidth="1"/>
    <col min="6" max="6" width="16.28515625" style="51" customWidth="1"/>
    <col min="7" max="7" width="9.140625" style="51"/>
    <col min="8" max="8" width="19" style="51" customWidth="1"/>
    <col min="9" max="11" width="9.140625" style="51"/>
    <col min="12" max="12" width="15.85546875" style="51" customWidth="1"/>
    <col min="13" max="13" width="15.7109375" style="51" customWidth="1"/>
    <col min="14" max="16384" width="9.140625" style="51"/>
  </cols>
  <sheetData>
    <row r="1" spans="1:13" ht="75" customHeight="1"/>
    <row r="2" spans="1:13">
      <c r="E2" s="78"/>
      <c r="F2" s="78"/>
    </row>
    <row r="3" spans="1:13" ht="30">
      <c r="A3" s="79" t="s">
        <v>87</v>
      </c>
      <c r="B3" s="51" t="s">
        <v>88</v>
      </c>
      <c r="C3" s="51" t="s">
        <v>33</v>
      </c>
      <c r="E3" s="78" t="s">
        <v>89</v>
      </c>
      <c r="F3" s="78" t="s">
        <v>90</v>
      </c>
      <c r="H3" s="79" t="s">
        <v>87</v>
      </c>
      <c r="I3" s="51" t="s">
        <v>88</v>
      </c>
      <c r="J3" s="51" t="s">
        <v>33</v>
      </c>
      <c r="L3" s="78" t="s">
        <v>89</v>
      </c>
      <c r="M3" s="78" t="s">
        <v>90</v>
      </c>
    </row>
    <row r="4" spans="1:13">
      <c r="A4" s="51" t="s">
        <v>91</v>
      </c>
      <c r="B4" s="51">
        <v>1.77</v>
      </c>
      <c r="C4" s="51">
        <v>1.5</v>
      </c>
      <c r="E4" s="51">
        <f>B4*C4</f>
        <v>2.6550000000000002</v>
      </c>
      <c r="F4" s="51">
        <f>ROUND(E4,2)</f>
        <v>2.66</v>
      </c>
      <c r="H4" s="51" t="s">
        <v>91</v>
      </c>
      <c r="I4" s="51">
        <v>1.76</v>
      </c>
      <c r="J4" s="51">
        <v>1.5</v>
      </c>
      <c r="L4" s="80">
        <f>I4*J4</f>
        <v>2.64</v>
      </c>
      <c r="M4" s="51">
        <f>ROUND(L4,2)</f>
        <v>2.64</v>
      </c>
    </row>
    <row r="5" spans="1:13">
      <c r="A5" s="51" t="s">
        <v>92</v>
      </c>
      <c r="B5" s="51">
        <v>1.77</v>
      </c>
      <c r="C5" s="51">
        <v>1.5</v>
      </c>
      <c r="E5" s="81">
        <f>B5*C5</f>
        <v>2.6550000000000002</v>
      </c>
      <c r="F5" s="81">
        <f>ROUND(E5,2)</f>
        <v>2.66</v>
      </c>
      <c r="H5" s="51" t="s">
        <v>92</v>
      </c>
      <c r="I5" s="51">
        <v>1.76</v>
      </c>
      <c r="J5" s="51">
        <v>1.5</v>
      </c>
      <c r="L5" s="82">
        <f>I5*J5</f>
        <v>2.64</v>
      </c>
      <c r="M5" s="81">
        <f>ROUND(L5,2)</f>
        <v>2.64</v>
      </c>
    </row>
    <row r="6" spans="1:13" ht="13.5" thickBot="1">
      <c r="E6" s="83">
        <f>ROUND(SUM(E4:E5),2)</f>
        <v>5.31</v>
      </c>
      <c r="F6" s="83">
        <f>SUM(F4:F5)</f>
        <v>5.32</v>
      </c>
      <c r="L6" s="83">
        <f>ROUND(SUM(L4:L5),2)</f>
        <v>5.28</v>
      </c>
      <c r="M6" s="83">
        <f>SUM(M4:M5)</f>
        <v>5.28</v>
      </c>
    </row>
    <row r="7" spans="1:13" ht="13.5" thickTop="1"/>
    <row r="8" spans="1:13" ht="30">
      <c r="A8" s="79" t="s">
        <v>93</v>
      </c>
      <c r="B8" s="51" t="s">
        <v>88</v>
      </c>
      <c r="C8" s="51" t="s">
        <v>33</v>
      </c>
      <c r="E8" s="78" t="s">
        <v>89</v>
      </c>
      <c r="F8" s="78" t="s">
        <v>90</v>
      </c>
      <c r="H8" s="79" t="s">
        <v>93</v>
      </c>
      <c r="I8" s="51" t="s">
        <v>88</v>
      </c>
      <c r="J8" s="51" t="s">
        <v>33</v>
      </c>
      <c r="L8" s="78" t="s">
        <v>89</v>
      </c>
      <c r="M8" s="78" t="s">
        <v>90</v>
      </c>
    </row>
    <row r="9" spans="1:13">
      <c r="A9" s="51" t="s">
        <v>91</v>
      </c>
      <c r="B9" s="51">
        <v>1.77</v>
      </c>
      <c r="C9" s="51">
        <v>1.5</v>
      </c>
      <c r="E9" s="51">
        <f>B9*C9</f>
        <v>2.6550000000000002</v>
      </c>
      <c r="F9" s="51">
        <f>ROUND(E9,2)</f>
        <v>2.66</v>
      </c>
      <c r="H9" s="51" t="s">
        <v>91</v>
      </c>
      <c r="I9" s="51">
        <v>1.76</v>
      </c>
      <c r="J9" s="51">
        <v>1.5</v>
      </c>
      <c r="L9" s="80">
        <f>I9*J9</f>
        <v>2.64</v>
      </c>
      <c r="M9" s="51">
        <f>ROUND(L9,2)</f>
        <v>2.64</v>
      </c>
    </row>
    <row r="10" spans="1:13">
      <c r="A10" s="51" t="s">
        <v>92</v>
      </c>
      <c r="B10" s="51">
        <v>1.77</v>
      </c>
      <c r="C10" s="51">
        <v>1.5</v>
      </c>
      <c r="E10" s="51">
        <f>B10*C10</f>
        <v>2.6550000000000002</v>
      </c>
      <c r="F10" s="51">
        <f>ROUND(E10,2)</f>
        <v>2.66</v>
      </c>
      <c r="H10" s="51" t="s">
        <v>92</v>
      </c>
      <c r="I10" s="51">
        <v>1.76</v>
      </c>
      <c r="J10" s="51">
        <v>1.5</v>
      </c>
      <c r="L10" s="80">
        <f>I10*J10</f>
        <v>2.64</v>
      </c>
      <c r="M10" s="51">
        <f>ROUND(L10,2)</f>
        <v>2.64</v>
      </c>
    </row>
    <row r="11" spans="1:13">
      <c r="A11" s="51" t="s">
        <v>92</v>
      </c>
      <c r="B11" s="51">
        <v>1.77</v>
      </c>
      <c r="C11" s="51">
        <v>1.5</v>
      </c>
      <c r="E11" s="81">
        <f>B11*C11</f>
        <v>2.6550000000000002</v>
      </c>
      <c r="F11" s="81">
        <f>ROUND(E11,2)</f>
        <v>2.66</v>
      </c>
      <c r="H11" s="51" t="s">
        <v>92</v>
      </c>
      <c r="I11" s="51">
        <v>1.76</v>
      </c>
      <c r="J11" s="51">
        <v>1.5</v>
      </c>
      <c r="L11" s="82">
        <f>I11*J11</f>
        <v>2.64</v>
      </c>
      <c r="M11" s="81">
        <f>ROUND(L11,2)</f>
        <v>2.64</v>
      </c>
    </row>
    <row r="12" spans="1:13" ht="13.5" thickBot="1">
      <c r="E12" s="83">
        <f>ROUND(SUM(E9:E11),2)</f>
        <v>7.97</v>
      </c>
      <c r="F12" s="83">
        <f>SUM(F9:F11)</f>
        <v>7.98</v>
      </c>
      <c r="L12" s="83">
        <f>ROUND(SUM(L9:L11),2)</f>
        <v>7.92</v>
      </c>
      <c r="M12" s="83">
        <f>SUM(M9:M11)</f>
        <v>7.92</v>
      </c>
    </row>
    <row r="13" spans="1:13" ht="13.5" thickTop="1"/>
    <row r="15" spans="1:13" ht="30">
      <c r="A15" s="79" t="s">
        <v>94</v>
      </c>
      <c r="B15" s="51" t="s">
        <v>88</v>
      </c>
      <c r="C15" s="51" t="s">
        <v>33</v>
      </c>
      <c r="E15" s="78" t="s">
        <v>89</v>
      </c>
      <c r="F15" s="78" t="s">
        <v>90</v>
      </c>
      <c r="H15" s="79" t="s">
        <v>94</v>
      </c>
      <c r="I15" s="51" t="s">
        <v>88</v>
      </c>
      <c r="J15" s="51" t="s">
        <v>33</v>
      </c>
      <c r="L15" s="78" t="s">
        <v>89</v>
      </c>
      <c r="M15" s="78" t="s">
        <v>90</v>
      </c>
    </row>
    <row r="16" spans="1:13">
      <c r="A16" s="51" t="s">
        <v>91</v>
      </c>
      <c r="B16" s="51">
        <v>1.77</v>
      </c>
      <c r="C16" s="51">
        <v>1.5</v>
      </c>
      <c r="E16" s="51">
        <f>B16*C16</f>
        <v>2.6550000000000002</v>
      </c>
      <c r="F16" s="51">
        <f>ROUND(E16,2)</f>
        <v>2.66</v>
      </c>
      <c r="H16" s="51" t="s">
        <v>91</v>
      </c>
      <c r="I16" s="51">
        <v>1.76</v>
      </c>
      <c r="J16" s="51">
        <v>1.5</v>
      </c>
      <c r="L16" s="51">
        <f>I16*J16</f>
        <v>2.64</v>
      </c>
      <c r="M16" s="51">
        <f>ROUND(L16,2)</f>
        <v>2.64</v>
      </c>
    </row>
    <row r="17" spans="1:13">
      <c r="A17" s="51" t="s">
        <v>92</v>
      </c>
      <c r="B17" s="51">
        <v>1.77</v>
      </c>
      <c r="C17" s="51">
        <v>1.5</v>
      </c>
      <c r="E17" s="51">
        <f>B17*C17</f>
        <v>2.6550000000000002</v>
      </c>
      <c r="F17" s="51">
        <f>ROUND(E17,2)</f>
        <v>2.66</v>
      </c>
      <c r="H17" s="51" t="s">
        <v>92</v>
      </c>
      <c r="I17" s="51">
        <v>1.76</v>
      </c>
      <c r="J17" s="51">
        <v>1.5</v>
      </c>
      <c r="L17" s="51">
        <f>I17*J17</f>
        <v>2.64</v>
      </c>
      <c r="M17" s="51">
        <f>ROUND(L17,2)</f>
        <v>2.64</v>
      </c>
    </row>
    <row r="18" spans="1:13">
      <c r="A18" s="51" t="s">
        <v>92</v>
      </c>
      <c r="B18" s="51">
        <v>1.77</v>
      </c>
      <c r="C18" s="51">
        <v>1.5</v>
      </c>
      <c r="E18" s="51">
        <f>B18*C18</f>
        <v>2.6550000000000002</v>
      </c>
      <c r="F18" s="51">
        <f>ROUND(E18,2)</f>
        <v>2.66</v>
      </c>
      <c r="H18" s="51" t="s">
        <v>92</v>
      </c>
      <c r="I18" s="51">
        <v>1.76</v>
      </c>
      <c r="J18" s="51">
        <v>1.5</v>
      </c>
      <c r="L18" s="51">
        <f>I18*J18</f>
        <v>2.64</v>
      </c>
      <c r="M18" s="51">
        <f>ROUND(L18,2)</f>
        <v>2.64</v>
      </c>
    </row>
    <row r="19" spans="1:13">
      <c r="A19" s="51" t="s">
        <v>92</v>
      </c>
      <c r="B19" s="51">
        <v>1.77</v>
      </c>
      <c r="C19" s="51">
        <v>1.5</v>
      </c>
      <c r="E19" s="81">
        <f>B19*C19</f>
        <v>2.6550000000000002</v>
      </c>
      <c r="F19" s="81">
        <f>ROUND(E19,2)</f>
        <v>2.66</v>
      </c>
      <c r="H19" s="51" t="s">
        <v>92</v>
      </c>
      <c r="I19" s="51">
        <v>1.76</v>
      </c>
      <c r="J19" s="51">
        <v>1.5</v>
      </c>
      <c r="L19" s="81">
        <f>I19*J19</f>
        <v>2.64</v>
      </c>
      <c r="M19" s="81">
        <f>ROUND(L19,2)</f>
        <v>2.64</v>
      </c>
    </row>
    <row r="20" spans="1:13" ht="13.5" thickBot="1">
      <c r="E20" s="83">
        <f>ROUND(SUM(E16:E19),2)</f>
        <v>10.62</v>
      </c>
      <c r="F20" s="83">
        <f>SUM(F16:F19)</f>
        <v>10.64</v>
      </c>
      <c r="L20" s="83">
        <f>ROUND(SUM(L16:L19),2)</f>
        <v>10.56</v>
      </c>
      <c r="M20" s="83">
        <f>SUM(M16:M19)</f>
        <v>10.56</v>
      </c>
    </row>
    <row r="21" spans="1:13" ht="13.5" thickTop="1"/>
  </sheetData>
  <sheetProtection sheet="1" objects="1" scenario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10" sqref="A10:M24"/>
    </sheetView>
  </sheetViews>
  <sheetFormatPr defaultRowHeight="12.75"/>
  <cols>
    <col min="1" max="1" width="9.140625" style="69"/>
    <col min="2" max="2" width="19.5703125" style="69" customWidth="1"/>
    <col min="3" max="16384" width="9.140625" style="69"/>
  </cols>
  <sheetData>
    <row r="1" spans="1:13" s="1" customFormat="1">
      <c r="A1" s="1" t="s">
        <v>36</v>
      </c>
    </row>
    <row r="2" spans="1:13">
      <c r="A2" s="2" t="s">
        <v>37</v>
      </c>
    </row>
    <row r="3" spans="1:13">
      <c r="A3" s="2" t="s">
        <v>38</v>
      </c>
    </row>
    <row r="4" spans="1:13">
      <c r="A4" s="2" t="s">
        <v>39</v>
      </c>
    </row>
    <row r="5" spans="1:13">
      <c r="A5" s="2" t="s">
        <v>40</v>
      </c>
    </row>
    <row r="8" spans="1:13">
      <c r="A8" s="3"/>
      <c r="B8" s="3"/>
      <c r="C8" s="3"/>
      <c r="D8" s="3"/>
      <c r="E8" s="3"/>
      <c r="F8" s="3"/>
      <c r="G8" s="3"/>
      <c r="H8" s="3"/>
      <c r="I8" s="3"/>
      <c r="J8" s="3"/>
      <c r="K8" s="3"/>
      <c r="L8" s="3"/>
    </row>
    <row r="9" spans="1:13" s="1" customFormat="1">
      <c r="A9" s="1" t="s">
        <v>41</v>
      </c>
    </row>
    <row r="10" spans="1:13">
      <c r="A10" s="2" t="s">
        <v>1</v>
      </c>
      <c r="B10" s="2" t="s">
        <v>2</v>
      </c>
      <c r="C10" s="2" t="s">
        <v>3</v>
      </c>
      <c r="D10" s="2" t="s">
        <v>4</v>
      </c>
      <c r="E10" s="2" t="s">
        <v>5</v>
      </c>
      <c r="F10" s="2" t="s">
        <v>6</v>
      </c>
      <c r="G10" s="2" t="s">
        <v>7</v>
      </c>
      <c r="H10" s="2" t="s">
        <v>8</v>
      </c>
      <c r="I10" s="2" t="s">
        <v>9</v>
      </c>
      <c r="J10" s="2" t="s">
        <v>10</v>
      </c>
      <c r="K10" s="2" t="s">
        <v>11</v>
      </c>
      <c r="L10" s="2" t="s">
        <v>12</v>
      </c>
      <c r="M10" s="2" t="s">
        <v>13</v>
      </c>
    </row>
    <row r="11" spans="1:13">
      <c r="A11" s="2">
        <v>246</v>
      </c>
      <c r="B11" s="2" t="s">
        <v>17</v>
      </c>
      <c r="C11" s="66">
        <v>0</v>
      </c>
      <c r="D11" s="66">
        <v>7.27</v>
      </c>
      <c r="E11" s="66">
        <v>0</v>
      </c>
      <c r="F11" s="66">
        <v>1.25</v>
      </c>
      <c r="G11" s="66">
        <v>0</v>
      </c>
      <c r="H11" s="66">
        <v>0</v>
      </c>
      <c r="I11" s="66">
        <v>0</v>
      </c>
      <c r="J11" s="66">
        <v>7.0000000000000007E-2</v>
      </c>
      <c r="K11" s="66">
        <v>0.15</v>
      </c>
      <c r="L11" s="66">
        <v>0</v>
      </c>
      <c r="M11" s="66">
        <v>0</v>
      </c>
    </row>
    <row r="12" spans="1:13">
      <c r="A12" s="2">
        <v>246</v>
      </c>
      <c r="B12" s="2" t="s">
        <v>19</v>
      </c>
      <c r="C12" s="66">
        <v>1.33</v>
      </c>
      <c r="D12" s="66">
        <v>7.27</v>
      </c>
      <c r="E12" s="66">
        <v>0.79</v>
      </c>
      <c r="F12" s="66">
        <v>1.25</v>
      </c>
      <c r="G12" s="66">
        <v>0</v>
      </c>
      <c r="H12" s="66">
        <v>1.35</v>
      </c>
      <c r="I12" s="66">
        <v>2.2000000000000002</v>
      </c>
      <c r="J12" s="66">
        <v>7.0000000000000007E-2</v>
      </c>
      <c r="K12" s="66">
        <v>0.15</v>
      </c>
      <c r="L12" s="66">
        <v>0</v>
      </c>
      <c r="M12" s="66">
        <v>0</v>
      </c>
    </row>
    <row r="13" spans="1:13">
      <c r="A13" s="2">
        <v>246</v>
      </c>
      <c r="B13" s="2" t="s">
        <v>21</v>
      </c>
      <c r="C13" s="66">
        <v>1.33</v>
      </c>
      <c r="D13" s="66">
        <v>7.27</v>
      </c>
      <c r="E13" s="66">
        <v>0.79</v>
      </c>
      <c r="F13" s="66">
        <v>2.25</v>
      </c>
      <c r="G13" s="66">
        <v>3.1</v>
      </c>
      <c r="H13" s="66">
        <v>1.35</v>
      </c>
      <c r="I13" s="66">
        <v>2.2000000000000002</v>
      </c>
      <c r="J13" s="66">
        <v>7.0000000000000007E-2</v>
      </c>
      <c r="K13" s="66">
        <v>0.15</v>
      </c>
      <c r="L13" s="66">
        <v>0</v>
      </c>
      <c r="M13" s="66">
        <v>0</v>
      </c>
    </row>
    <row r="14" spans="1:13">
      <c r="A14" s="2">
        <v>246</v>
      </c>
      <c r="B14" s="2" t="s">
        <v>23</v>
      </c>
      <c r="C14" s="66">
        <v>1.33</v>
      </c>
      <c r="D14" s="66">
        <v>7.27</v>
      </c>
      <c r="E14" s="66">
        <v>0.79</v>
      </c>
      <c r="F14" s="66">
        <v>3.25</v>
      </c>
      <c r="G14" s="66">
        <v>4.0999999999999996</v>
      </c>
      <c r="H14" s="66">
        <v>1.35</v>
      </c>
      <c r="I14" s="66">
        <v>2.2000000000000002</v>
      </c>
      <c r="J14" s="66">
        <v>7.0000000000000007E-2</v>
      </c>
      <c r="K14" s="66">
        <v>0.15</v>
      </c>
      <c r="L14" s="66">
        <v>0</v>
      </c>
      <c r="M14" s="66">
        <v>0</v>
      </c>
    </row>
    <row r="15" spans="1:13">
      <c r="A15" s="2">
        <v>246</v>
      </c>
      <c r="B15" s="2" t="s">
        <v>25</v>
      </c>
      <c r="C15" s="66">
        <v>1.33</v>
      </c>
      <c r="D15" s="66">
        <v>7.27</v>
      </c>
      <c r="E15" s="66">
        <v>0.79</v>
      </c>
      <c r="F15" s="66">
        <v>4.25</v>
      </c>
      <c r="G15" s="66">
        <v>5.0999999999999996</v>
      </c>
      <c r="H15" s="66">
        <v>1.35</v>
      </c>
      <c r="I15" s="66">
        <v>2.2000000000000002</v>
      </c>
      <c r="J15" s="66">
        <v>7.0000000000000007E-2</v>
      </c>
      <c r="K15" s="66">
        <v>0.15</v>
      </c>
      <c r="L15" s="66">
        <v>0</v>
      </c>
      <c r="M15" s="66">
        <v>0</v>
      </c>
    </row>
    <row r="16" spans="1:13">
      <c r="A16" s="2">
        <v>246</v>
      </c>
      <c r="B16" s="2" t="s">
        <v>27</v>
      </c>
      <c r="C16" s="66">
        <v>1.33</v>
      </c>
      <c r="D16" s="66">
        <v>7.27</v>
      </c>
      <c r="E16" s="66">
        <v>0.79</v>
      </c>
      <c r="F16" s="66">
        <v>5.25</v>
      </c>
      <c r="G16" s="66">
        <v>6.6</v>
      </c>
      <c r="H16" s="66">
        <v>1.35</v>
      </c>
      <c r="I16" s="66">
        <v>2.2000000000000002</v>
      </c>
      <c r="J16" s="66">
        <v>7.0000000000000007E-2</v>
      </c>
      <c r="K16" s="66">
        <v>0.15</v>
      </c>
      <c r="L16" s="66">
        <v>0</v>
      </c>
      <c r="M16" s="66">
        <v>0</v>
      </c>
    </row>
    <row r="17" spans="1:13">
      <c r="A17" s="2">
        <v>291</v>
      </c>
      <c r="B17" s="2" t="s">
        <v>17</v>
      </c>
      <c r="C17" s="66">
        <v>0</v>
      </c>
      <c r="D17" s="66">
        <v>7.27</v>
      </c>
      <c r="E17" s="66">
        <v>0</v>
      </c>
      <c r="F17" s="66">
        <v>1.25</v>
      </c>
      <c r="G17" s="66">
        <v>0</v>
      </c>
      <c r="H17" s="66">
        <v>0</v>
      </c>
      <c r="I17" s="66">
        <v>0</v>
      </c>
      <c r="J17" s="66">
        <v>7.0000000000000007E-2</v>
      </c>
      <c r="K17" s="66">
        <v>0.15</v>
      </c>
      <c r="L17" s="66">
        <v>0</v>
      </c>
      <c r="M17" s="66">
        <v>0</v>
      </c>
    </row>
    <row r="18" spans="1:13">
      <c r="A18" s="2">
        <v>291</v>
      </c>
      <c r="B18" s="2" t="s">
        <v>19</v>
      </c>
      <c r="C18" s="66">
        <v>1.33</v>
      </c>
      <c r="D18" s="66">
        <v>7.27</v>
      </c>
      <c r="E18" s="66">
        <v>0.79</v>
      </c>
      <c r="F18" s="66">
        <v>1.25</v>
      </c>
      <c r="G18" s="66">
        <v>0</v>
      </c>
      <c r="H18" s="66">
        <v>1.35</v>
      </c>
      <c r="I18" s="66">
        <v>2.2000000000000002</v>
      </c>
      <c r="J18" s="66">
        <v>7.0000000000000007E-2</v>
      </c>
      <c r="K18" s="66">
        <v>0.15</v>
      </c>
      <c r="L18" s="66">
        <v>0</v>
      </c>
      <c r="M18" s="66">
        <v>0</v>
      </c>
    </row>
    <row r="19" spans="1:13">
      <c r="A19" s="2">
        <v>291</v>
      </c>
      <c r="B19" s="2" t="s">
        <v>21</v>
      </c>
      <c r="C19" s="66">
        <v>1.33</v>
      </c>
      <c r="D19" s="66">
        <v>7.27</v>
      </c>
      <c r="E19" s="66">
        <v>0.79</v>
      </c>
      <c r="F19" s="66">
        <v>2.25</v>
      </c>
      <c r="G19" s="66">
        <v>4.3499999999999996</v>
      </c>
      <c r="H19" s="66">
        <v>1.35</v>
      </c>
      <c r="I19" s="66">
        <v>2.2000000000000002</v>
      </c>
      <c r="J19" s="66">
        <v>7.0000000000000007E-2</v>
      </c>
      <c r="K19" s="66">
        <v>0.15</v>
      </c>
      <c r="L19" s="66">
        <v>0</v>
      </c>
      <c r="M19" s="66">
        <v>0</v>
      </c>
    </row>
    <row r="20" spans="1:13">
      <c r="A20" s="2">
        <v>291</v>
      </c>
      <c r="B20" s="2" t="s">
        <v>23</v>
      </c>
      <c r="C20" s="66">
        <v>1.33</v>
      </c>
      <c r="D20" s="66">
        <v>7.27</v>
      </c>
      <c r="E20" s="66">
        <v>0.79</v>
      </c>
      <c r="F20" s="66">
        <v>3.25</v>
      </c>
      <c r="G20" s="66">
        <v>5.35</v>
      </c>
      <c r="H20" s="66">
        <v>1.35</v>
      </c>
      <c r="I20" s="66">
        <v>2.2000000000000002</v>
      </c>
      <c r="J20" s="66">
        <v>7.0000000000000007E-2</v>
      </c>
      <c r="K20" s="66">
        <v>0.15</v>
      </c>
      <c r="L20" s="66">
        <v>0</v>
      </c>
      <c r="M20" s="66">
        <v>0</v>
      </c>
    </row>
    <row r="21" spans="1:13">
      <c r="A21" s="2">
        <v>291</v>
      </c>
      <c r="B21" s="2" t="s">
        <v>25</v>
      </c>
      <c r="C21" s="66">
        <v>1.33</v>
      </c>
      <c r="D21" s="66">
        <v>7.27</v>
      </c>
      <c r="E21" s="66">
        <v>0.79</v>
      </c>
      <c r="F21" s="66">
        <v>4.25</v>
      </c>
      <c r="G21" s="66">
        <v>6.35</v>
      </c>
      <c r="H21" s="66">
        <v>1.35</v>
      </c>
      <c r="I21" s="66">
        <v>2.2000000000000002</v>
      </c>
      <c r="J21" s="66">
        <v>7.0000000000000007E-2</v>
      </c>
      <c r="K21" s="66">
        <v>0.15</v>
      </c>
      <c r="L21" s="66">
        <v>0</v>
      </c>
      <c r="M21" s="66">
        <v>0</v>
      </c>
    </row>
    <row r="22" spans="1:13">
      <c r="A22" s="2">
        <v>291</v>
      </c>
      <c r="B22" s="2" t="s">
        <v>27</v>
      </c>
      <c r="C22" s="66">
        <v>1.33</v>
      </c>
      <c r="D22" s="66">
        <v>7.27</v>
      </c>
      <c r="E22" s="66">
        <v>0.79</v>
      </c>
      <c r="F22" s="66">
        <v>5.25</v>
      </c>
      <c r="G22" s="66">
        <v>7.85</v>
      </c>
      <c r="H22" s="66">
        <v>1.35</v>
      </c>
      <c r="I22" s="66">
        <v>2.2000000000000002</v>
      </c>
      <c r="J22" s="66">
        <v>7.0000000000000007E-2</v>
      </c>
      <c r="K22" s="66">
        <v>0.15</v>
      </c>
      <c r="L22" s="66">
        <v>0</v>
      </c>
      <c r="M22" s="66">
        <v>0</v>
      </c>
    </row>
    <row r="23" spans="1:13">
      <c r="A23" s="69">
        <v>246</v>
      </c>
      <c r="B23" s="2" t="s">
        <v>42</v>
      </c>
    </row>
    <row r="24" spans="1:13">
      <c r="A24" s="69">
        <v>291</v>
      </c>
      <c r="B24" s="69" t="s">
        <v>96</v>
      </c>
    </row>
    <row r="26" spans="1:13">
      <c r="A26" s="2"/>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22</vt:i4>
      </vt:variant>
    </vt:vector>
  </HeadingPairs>
  <TitlesOfParts>
    <vt:vector size="28" baseType="lpstr">
      <vt:lpstr>Totals</vt:lpstr>
      <vt:lpstr>Members</vt:lpstr>
      <vt:lpstr>Calculations</vt:lpstr>
      <vt:lpstr>Synchronize Member Class Codes</vt:lpstr>
      <vt:lpstr>Explanation on Variances</vt:lpstr>
      <vt:lpstr>RatesAndLookups</vt:lpstr>
      <vt:lpstr>All_Classes</vt:lpstr>
      <vt:lpstr>All_Hours</vt:lpstr>
      <vt:lpstr>EmployerMemberClass</vt:lpstr>
      <vt:lpstr>Let_Agreement</vt:lpstr>
      <vt:lpstr>Let_ReportClass</vt:lpstr>
      <vt:lpstr>Lookup_Agreement</vt:lpstr>
      <vt:lpstr>Lookup_Agreement_AID</vt:lpstr>
      <vt:lpstr>Lookup_JourneymanRates</vt:lpstr>
      <vt:lpstr>Lookup_Rate_AID</vt:lpstr>
      <vt:lpstr>Lookup_Rate_MemberClass</vt:lpstr>
      <vt:lpstr>Lookup_Rate_Rates</vt:lpstr>
      <vt:lpstr>Lookup_ReportClass</vt:lpstr>
      <vt:lpstr>Members!Print_Area</vt:lpstr>
      <vt:lpstr>Totals!Print_Area</vt:lpstr>
      <vt:lpstr>Members!Print_Titles</vt:lpstr>
      <vt:lpstr>Ref_AcctNum</vt:lpstr>
      <vt:lpstr>Ref_AffectedMonth</vt:lpstr>
      <vt:lpstr>Ref_CityAddress</vt:lpstr>
      <vt:lpstr>Ref_EmployerName</vt:lpstr>
      <vt:lpstr>Ref_GeneralContractor</vt:lpstr>
      <vt:lpstr>Ref_ProjectName</vt:lpstr>
      <vt:lpstr>Ref_StreetAddress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Nakamine</dc:creator>
  <cp:lastModifiedBy>ROY</cp:lastModifiedBy>
  <cp:lastPrinted>2021-09-09T08:17:49Z</cp:lastPrinted>
  <dcterms:created xsi:type="dcterms:W3CDTF">2020-09-25T01:27:29Z</dcterms:created>
  <dcterms:modified xsi:type="dcterms:W3CDTF">2021-09-09T22:06:08Z</dcterms:modified>
</cp:coreProperties>
</file>