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E17"/>
  <c r="E33"/>
  <c r="C35" s="1"/>
  <c r="E30"/>
  <c r="E23"/>
  <c r="E15"/>
  <c r="C15"/>
  <c r="C21"/>
  <c r="C4"/>
  <c r="E12" s="1"/>
  <c r="B13" s="1"/>
</calcChain>
</file>

<file path=xl/comments1.xml><?xml version="1.0" encoding="utf-8"?>
<comments xmlns="http://schemas.openxmlformats.org/spreadsheetml/2006/main">
  <authors>
    <author>Administrator</author>
    <author>Martin Lee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 xml:space="preserve">Martin Lee:
</t>
        </r>
        <r>
          <rPr>
            <b/>
            <sz val="9"/>
            <color indexed="81"/>
            <rFont val="宋体"/>
            <family val="3"/>
            <charset val="134"/>
          </rPr>
          <t>后期单份配送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Martin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佐料消耗过多的设置大于</t>
        </r>
        <r>
          <rPr>
            <sz val="9"/>
            <color indexed="81"/>
            <rFont val="Tahoma"/>
            <family val="2"/>
          </rPr>
          <t>0%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精确计算分量，属于食材大头支出</t>
        </r>
      </text>
    </comment>
    <comment ref="B32" authorId="1">
      <text>
        <r>
          <rPr>
            <b/>
            <sz val="9"/>
            <color indexed="81"/>
            <rFont val="Tahoma"/>
            <family val="2"/>
          </rPr>
          <t>Martin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菜品盈利</t>
        </r>
      </text>
    </comment>
    <comment ref="B33" authorId="1">
      <text>
        <r>
          <rPr>
            <b/>
            <sz val="9"/>
            <color indexed="81"/>
            <rFont val="Tahoma"/>
            <family val="2"/>
          </rPr>
          <t>Martin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需要发票填入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发票价</t>
        </r>
      </text>
    </comment>
  </commentList>
</comments>
</file>

<file path=xl/sharedStrings.xml><?xml version="1.0" encoding="utf-8"?>
<sst xmlns="http://schemas.openxmlformats.org/spreadsheetml/2006/main" count="41" uniqueCount="27">
  <si>
    <t>厨房固定成本</t>
    <phoneticPr fontId="1" type="noConversion"/>
  </si>
  <si>
    <t>天</t>
    <phoneticPr fontId="1" type="noConversion"/>
  </si>
  <si>
    <t>水电</t>
    <phoneticPr fontId="1" type="noConversion"/>
  </si>
  <si>
    <t>人工成本</t>
    <phoneticPr fontId="1" type="noConversion"/>
  </si>
  <si>
    <t>房租</t>
    <phoneticPr fontId="1" type="noConversion"/>
  </si>
  <si>
    <t>每月</t>
    <phoneticPr fontId="1" type="noConversion"/>
  </si>
  <si>
    <t>排骨</t>
    <phoneticPr fontId="1" type="noConversion"/>
  </si>
  <si>
    <t>土豆</t>
    <phoneticPr fontId="1" type="noConversion"/>
  </si>
  <si>
    <t>每月销售保本份数</t>
    <phoneticPr fontId="1" type="noConversion"/>
  </si>
  <si>
    <t>份</t>
    <phoneticPr fontId="1" type="noConversion"/>
  </si>
  <si>
    <t>每天销售保本份数</t>
    <phoneticPr fontId="1" type="noConversion"/>
  </si>
  <si>
    <t>佐料（月）总成本</t>
    <phoneticPr fontId="1" type="noConversion"/>
  </si>
  <si>
    <t>佐料（单份）成本</t>
    <phoneticPr fontId="1" type="noConversion"/>
  </si>
  <si>
    <t>元</t>
    <phoneticPr fontId="1" type="noConversion"/>
  </si>
  <si>
    <t>主料成本（土豆炖排骨），按照单份计算</t>
    <phoneticPr fontId="1" type="noConversion"/>
  </si>
  <si>
    <t>元</t>
    <phoneticPr fontId="1" type="noConversion"/>
  </si>
  <si>
    <t>配送固定成本</t>
    <phoneticPr fontId="1" type="noConversion"/>
  </si>
  <si>
    <t>厨房固定（月）成本</t>
    <phoneticPr fontId="1" type="noConversion"/>
  </si>
  <si>
    <t>%</t>
    <phoneticPr fontId="1" type="noConversion"/>
  </si>
  <si>
    <t>盈利上浮</t>
    <phoneticPr fontId="1" type="noConversion"/>
  </si>
  <si>
    <t>厨房前期投入</t>
    <phoneticPr fontId="1" type="noConversion"/>
  </si>
  <si>
    <t>厨房折损(每月）</t>
    <phoneticPr fontId="1" type="noConversion"/>
  </si>
  <si>
    <t>配送（单份）成本</t>
    <phoneticPr fontId="1" type="noConversion"/>
  </si>
  <si>
    <t>第三方配送（单份）成本</t>
    <phoneticPr fontId="1" type="noConversion"/>
  </si>
  <si>
    <t>菜品销售价</t>
    <phoneticPr fontId="1" type="noConversion"/>
  </si>
  <si>
    <t>发票费用比例</t>
    <phoneticPr fontId="1" type="noConversion"/>
  </si>
  <si>
    <t>佐料上浮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</si>
</sst>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0"/>
      <name val="Tahoma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5"/>
  <sheetViews>
    <sheetView tabSelected="1" workbookViewId="0">
      <selection activeCell="C33" sqref="C33"/>
    </sheetView>
  </sheetViews>
  <sheetFormatPr defaultRowHeight="14.25"/>
  <cols>
    <col min="2" max="2" width="21.375" bestFit="1" customWidth="1"/>
    <col min="3" max="3" width="12.75" customWidth="1"/>
    <col min="5" max="5" width="9" style="9"/>
  </cols>
  <sheetData>
    <row r="2" spans="2:5">
      <c r="B2" s="2" t="s">
        <v>5</v>
      </c>
      <c r="C2" s="3">
        <v>30</v>
      </c>
      <c r="D2" s="4" t="s">
        <v>1</v>
      </c>
    </row>
    <row r="3" spans="2:5">
      <c r="B3" s="2" t="s">
        <v>10</v>
      </c>
      <c r="C3" s="3">
        <v>700</v>
      </c>
      <c r="D3" s="4" t="s">
        <v>9</v>
      </c>
    </row>
    <row r="4" spans="2:5">
      <c r="B4" s="2" t="s">
        <v>8</v>
      </c>
      <c r="C4" s="3">
        <f>C2*C3</f>
        <v>21000</v>
      </c>
      <c r="D4" s="4" t="s">
        <v>9</v>
      </c>
    </row>
    <row r="5" spans="2:5">
      <c r="B5" s="1"/>
    </row>
    <row r="6" spans="2:5">
      <c r="B6" s="2" t="s">
        <v>20</v>
      </c>
      <c r="C6" s="3">
        <v>150000</v>
      </c>
      <c r="D6" s="4" t="s">
        <v>13</v>
      </c>
    </row>
    <row r="7" spans="2:5">
      <c r="B7" s="1"/>
    </row>
    <row r="8" spans="2:5">
      <c r="B8" s="2" t="s">
        <v>17</v>
      </c>
      <c r="C8" s="3"/>
      <c r="D8" s="3"/>
    </row>
    <row r="9" spans="2:5">
      <c r="B9" s="2" t="s">
        <v>21</v>
      </c>
      <c r="C9" s="3">
        <v>5</v>
      </c>
      <c r="D9" s="3" t="s">
        <v>18</v>
      </c>
    </row>
    <row r="10" spans="2:5">
      <c r="B10" s="2" t="s">
        <v>4</v>
      </c>
      <c r="C10" s="3">
        <v>35000</v>
      </c>
      <c r="D10" s="4" t="s">
        <v>13</v>
      </c>
    </row>
    <row r="11" spans="2:5">
      <c r="B11" s="2" t="s">
        <v>2</v>
      </c>
      <c r="C11" s="3">
        <v>10000</v>
      </c>
      <c r="D11" s="4" t="s">
        <v>13</v>
      </c>
    </row>
    <row r="12" spans="2:5">
      <c r="B12" s="2" t="s">
        <v>3</v>
      </c>
      <c r="C12" s="3">
        <v>40000</v>
      </c>
      <c r="D12" s="4" t="s">
        <v>13</v>
      </c>
      <c r="E12" s="9">
        <f>((C6*C9/100)+SUM(C10:C12))/C4</f>
        <v>4.4047619047619051</v>
      </c>
    </row>
    <row r="13" spans="2:5">
      <c r="B13" s="6" t="str">
        <f>"人工（单份）成本"&amp;ROUND(E12,2)&amp;"元"</f>
        <v>人工（单份）成本4.4元</v>
      </c>
      <c r="C13" s="6"/>
      <c r="D13" s="6"/>
    </row>
    <row r="14" spans="2:5">
      <c r="B14" s="5"/>
      <c r="C14" s="5"/>
      <c r="D14" s="5"/>
    </row>
    <row r="15" spans="2:5">
      <c r="B15" s="11" t="s">
        <v>16</v>
      </c>
      <c r="C15" s="11">
        <f>3*350*30</f>
        <v>31500</v>
      </c>
      <c r="D15" s="12" t="s">
        <v>15</v>
      </c>
      <c r="E15" s="9">
        <f>C15/C4</f>
        <v>1.5</v>
      </c>
    </row>
    <row r="16" spans="2:5">
      <c r="B16" s="11" t="s">
        <v>23</v>
      </c>
      <c r="C16" s="11">
        <v>0</v>
      </c>
      <c r="D16" s="12" t="s">
        <v>15</v>
      </c>
    </row>
    <row r="17" spans="2:5">
      <c r="B17" s="11" t="s">
        <v>22</v>
      </c>
      <c r="C17" s="11">
        <f>E17</f>
        <v>1.5</v>
      </c>
      <c r="D17" s="12" t="s">
        <v>15</v>
      </c>
      <c r="E17" s="9">
        <f>IF(C16&gt;0,C16,E15)</f>
        <v>1.5</v>
      </c>
    </row>
    <row r="18" spans="2:5">
      <c r="B18" s="5"/>
      <c r="C18" s="5"/>
    </row>
    <row r="19" spans="2:5">
      <c r="B19" s="2" t="s">
        <v>0</v>
      </c>
      <c r="C19" s="3"/>
      <c r="D19" s="3"/>
    </row>
    <row r="20" spans="2:5">
      <c r="B20" s="2" t="s">
        <v>11</v>
      </c>
      <c r="C20" s="3">
        <v>20000</v>
      </c>
      <c r="D20" s="4" t="s">
        <v>13</v>
      </c>
    </row>
    <row r="21" spans="2:5">
      <c r="B21" s="2" t="s">
        <v>12</v>
      </c>
      <c r="C21" s="3">
        <f>ROUND(C20/C4,2)</f>
        <v>0.95</v>
      </c>
      <c r="D21" s="4" t="s">
        <v>13</v>
      </c>
    </row>
    <row r="23" spans="2:5">
      <c r="B23" s="10" t="s">
        <v>26</v>
      </c>
      <c r="C23" s="11">
        <v>200</v>
      </c>
      <c r="D23" s="12" t="s">
        <v>18</v>
      </c>
      <c r="E23" s="9">
        <f>C21*(1+C23/100)</f>
        <v>2.8499999999999996</v>
      </c>
    </row>
    <row r="25" spans="2:5">
      <c r="B25" s="13" t="s">
        <v>14</v>
      </c>
      <c r="C25" s="14"/>
      <c r="D25" s="15"/>
    </row>
    <row r="26" spans="2:5">
      <c r="B26" s="2" t="s">
        <v>6</v>
      </c>
      <c r="C26" s="3">
        <v>8</v>
      </c>
      <c r="D26" s="4" t="s">
        <v>13</v>
      </c>
    </row>
    <row r="27" spans="2:5">
      <c r="B27" s="2" t="s">
        <v>7</v>
      </c>
      <c r="C27" s="3">
        <v>2</v>
      </c>
      <c r="D27" s="4" t="s">
        <v>13</v>
      </c>
    </row>
    <row r="28" spans="2:5">
      <c r="B28" s="2"/>
      <c r="C28" s="3"/>
      <c r="D28" s="4"/>
    </row>
    <row r="29" spans="2:5">
      <c r="B29" s="2"/>
      <c r="C29" s="3"/>
      <c r="D29" s="4"/>
    </row>
    <row r="30" spans="2:5">
      <c r="B30" s="2"/>
      <c r="C30" s="3"/>
      <c r="D30" s="4"/>
      <c r="E30" s="9">
        <f>SUM(C26:C30)</f>
        <v>10</v>
      </c>
    </row>
    <row r="32" spans="2:5">
      <c r="B32" s="10" t="s">
        <v>19</v>
      </c>
      <c r="C32" s="11">
        <v>30</v>
      </c>
      <c r="D32" s="12" t="s">
        <v>18</v>
      </c>
    </row>
    <row r="33" spans="2:5">
      <c r="B33" s="10" t="s">
        <v>25</v>
      </c>
      <c r="C33" s="11">
        <v>3</v>
      </c>
      <c r="D33" s="12" t="s">
        <v>18</v>
      </c>
      <c r="E33" s="9">
        <f>SUM(C32:C33)/100</f>
        <v>0.33</v>
      </c>
    </row>
    <row r="35" spans="2:5">
      <c r="B35" s="7" t="s">
        <v>24</v>
      </c>
      <c r="C35" s="7">
        <f>E17+ROUND((E12+E23+E30)*(1+E33),0)</f>
        <v>24.5</v>
      </c>
      <c r="D35" s="8" t="s">
        <v>15</v>
      </c>
    </row>
  </sheetData>
  <mergeCells count="2">
    <mergeCell ref="B25:D25"/>
    <mergeCell ref="B13:D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Lee</cp:lastModifiedBy>
  <dcterms:created xsi:type="dcterms:W3CDTF">2008-09-11T17:22:52Z</dcterms:created>
  <dcterms:modified xsi:type="dcterms:W3CDTF">2017-12-16T10:21:10Z</dcterms:modified>
</cp:coreProperties>
</file>