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医院对接表（周更）" sheetId="10" r:id="rId1"/>
    <sheet name="医院开发跟进表（周更）" sheetId="5" r:id="rId2"/>
    <sheet name="预估及达成（月更）" sheetId="3" r:id="rId3"/>
    <sheet name="物价及挂网（周更）" sheetId="8" r:id="rId4"/>
    <sheet name="公卫及体检项目（周更）" sheetId="9" r:id="rId5"/>
  </sheets>
  <definedNames>
    <definedName name="_xlnm._FilterDatabase" localSheetId="1" hidden="1">'医院开发跟进表（周更）'!$A$2:$AK$9</definedName>
    <definedName name="_xlnm._FilterDatabase" localSheetId="2" hidden="1">'预估及达成（月更）'!$A$2:$BS$9</definedName>
    <definedName name="_xlnm._FilterDatabase" localSheetId="3" hidden="1">'物价及挂网（周更）'!$A$1:$U$7</definedName>
    <definedName name="_xlnm._FilterDatabase" localSheetId="4" hidden="1">'公卫及体检项目（周更）'!$A$1:$Y$21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2" authorId="0">
      <text>
        <r>
          <rPr>
            <sz val="9"/>
            <rFont val="宋体"/>
            <charset val="134"/>
          </rPr>
          <t>招商经理信息需补齐，如招商经理暂空缺，填省区</t>
        </r>
      </text>
    </comment>
    <comment ref="N2" authorId="0">
      <text>
        <r>
          <rPr>
            <sz val="9"/>
            <rFont val="宋体"/>
            <charset val="134"/>
          </rPr>
          <t>下拉列表</t>
        </r>
      </text>
    </comment>
    <comment ref="O2" authorId="0">
      <text>
        <r>
          <rPr>
            <sz val="9"/>
            <rFont val="宋体"/>
            <charset val="134"/>
          </rPr>
          <t>下拉列表</t>
        </r>
      </text>
    </comment>
    <comment ref="P2" authorId="0">
      <text>
        <r>
          <rPr>
            <sz val="9"/>
            <rFont val="宋体"/>
            <charset val="134"/>
          </rPr>
          <t>下拉列表</t>
        </r>
      </text>
    </comment>
    <comment ref="AA2" authorId="0">
      <text>
        <r>
          <rPr>
            <sz val="9"/>
            <rFont val="宋体"/>
            <charset val="134"/>
          </rPr>
          <t>下拉列表</t>
        </r>
      </text>
    </comment>
    <comment ref="AC2" authorId="0">
      <text>
        <r>
          <rPr>
            <sz val="9"/>
            <rFont val="宋体"/>
            <charset val="134"/>
          </rPr>
          <t>下拉列表</t>
        </r>
      </text>
    </comment>
    <comment ref="AD2" authorId="0">
      <text>
        <r>
          <rPr>
            <sz val="9"/>
            <rFont val="宋体"/>
            <charset val="134"/>
          </rPr>
          <t>下拉列表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sz val="9"/>
            <rFont val="宋体"/>
            <charset val="134"/>
          </rPr>
          <t>招商经理信息需补齐，如招商经理暂空缺，填省区</t>
        </r>
      </text>
    </comment>
    <comment ref="G2" authorId="0">
      <text>
        <r>
          <rPr>
            <sz val="9"/>
            <rFont val="宋体"/>
            <charset val="134"/>
          </rPr>
          <t>下拉列表</t>
        </r>
      </text>
    </comment>
    <comment ref="H2" authorId="0">
      <text>
        <r>
          <rPr>
            <sz val="9"/>
            <rFont val="宋体"/>
            <charset val="134"/>
          </rPr>
          <t>下拉列表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招商经理信息需补齐，如招商经理暂空缺，填省区</t>
        </r>
      </text>
    </comment>
    <comment ref="K1" authorId="0">
      <text>
        <r>
          <rPr>
            <sz val="9"/>
            <rFont val="宋体"/>
            <charset val="134"/>
          </rPr>
          <t>下拉列表</t>
        </r>
      </text>
    </comment>
  </commentList>
</comments>
</file>

<file path=xl/sharedStrings.xml><?xml version="1.0" encoding="utf-8"?>
<sst xmlns="http://schemas.openxmlformats.org/spreadsheetml/2006/main" count="333" uniqueCount="183">
  <si>
    <t>大区</t>
  </si>
  <si>
    <t>省份</t>
  </si>
  <si>
    <t>地市</t>
  </si>
  <si>
    <t>三甲医院总数</t>
  </si>
  <si>
    <t>已对接</t>
  </si>
  <si>
    <t>覆盖率</t>
  </si>
  <si>
    <t>已对接医院名称</t>
  </si>
  <si>
    <t>未对接医院</t>
  </si>
  <si>
    <t>示例</t>
  </si>
  <si>
    <t>广东</t>
  </si>
  <si>
    <t>广州</t>
  </si>
  <si>
    <r>
      <rPr>
        <sz val="9"/>
        <color rgb="FF000000"/>
        <rFont val="微软雅黑"/>
        <charset val="134"/>
      </rPr>
      <t>省人民、中二、南方、珠江、中山肿瘤、广二、市一、中六、南医五院、广医五院、华侨医院、广三、市十二、广一、中三、南部战区总医院、省中医、番禺中心、省二人民医院、南医三院</t>
    </r>
    <r>
      <rPr>
        <sz val="9"/>
        <color rgb="FFFF0000"/>
        <rFont val="微软雅黑"/>
        <charset val="134"/>
      </rPr>
      <t>（20）</t>
    </r>
  </si>
  <si>
    <r>
      <rPr>
        <sz val="9"/>
        <color rgb="FF000000"/>
        <rFont val="微软雅黑"/>
        <charset val="134"/>
      </rPr>
      <t>中医附一、红会、省二中、花都人民、广医肿瘤、广药附一</t>
    </r>
    <r>
      <rPr>
        <sz val="9"/>
        <color rgb="FFFF0000"/>
        <rFont val="微软雅黑"/>
        <charset val="134"/>
      </rPr>
      <t>（6）</t>
    </r>
  </si>
  <si>
    <t>填写说明</t>
  </si>
  <si>
    <r>
      <rPr>
        <sz val="9"/>
        <color rgb="FFFF0000"/>
        <rFont val="微软雅黑"/>
        <charset val="134"/>
      </rPr>
      <t>1. 未对接医院转为已对接医院后，需同步新增至</t>
    </r>
    <r>
      <rPr>
        <b/>
        <sz val="9"/>
        <color rgb="FFFF0000"/>
        <rFont val="微软雅黑"/>
        <charset val="134"/>
      </rPr>
      <t>医院开发跟进表</t>
    </r>
    <r>
      <rPr>
        <sz val="9"/>
        <color rgb="FFFF0000"/>
        <rFont val="微软雅黑"/>
        <charset val="134"/>
      </rPr>
      <t>，新增医院用蓝色标记。</t>
    </r>
  </si>
  <si>
    <t>医院基础档案信息</t>
  </si>
  <si>
    <t>入院进展</t>
  </si>
  <si>
    <t>医院关键人信息（姓名）</t>
  </si>
  <si>
    <t>竞品销量信息（月均销量数字）</t>
  </si>
  <si>
    <t>代理商信息</t>
  </si>
  <si>
    <t>周跟进情况</t>
  </si>
  <si>
    <t>省市</t>
  </si>
  <si>
    <t>地级市</t>
  </si>
  <si>
    <t>医院名称</t>
  </si>
  <si>
    <t>医院级别</t>
  </si>
  <si>
    <t>省区经理</t>
  </si>
  <si>
    <t>招商推广经理</t>
  </si>
  <si>
    <t>代理商公司</t>
  </si>
  <si>
    <t>联系电话</t>
  </si>
  <si>
    <t>提单科室</t>
  </si>
  <si>
    <t>科室主任</t>
  </si>
  <si>
    <t>第2提单科室</t>
  </si>
  <si>
    <t>提单时间</t>
  </si>
  <si>
    <t>预实验时间</t>
  </si>
  <si>
    <t>进院时间</t>
  </si>
  <si>
    <t>主管院长</t>
  </si>
  <si>
    <t>检验科主任</t>
  </si>
  <si>
    <t>体检科主任</t>
  </si>
  <si>
    <t>消化科主任</t>
  </si>
  <si>
    <t>长安心</t>
  </si>
  <si>
    <t>常卫清</t>
  </si>
  <si>
    <t>S9</t>
  </si>
  <si>
    <t>睿肠太</t>
  </si>
  <si>
    <t>常易舒</t>
  </si>
  <si>
    <t>其他</t>
  </si>
  <si>
    <t>销售模式</t>
  </si>
  <si>
    <t>保证金（万）</t>
  </si>
  <si>
    <t>是否签约</t>
  </si>
  <si>
    <t>是否授权</t>
  </si>
  <si>
    <t>约定2022年销量</t>
  </si>
  <si>
    <t>第2顺位代理商</t>
  </si>
  <si>
    <t>第3顺位代理商</t>
  </si>
  <si>
    <t>本周进展（9.19-9.23）</t>
  </si>
  <si>
    <t>下周目标（9.26-9.30）</t>
  </si>
  <si>
    <t>医院全称</t>
  </si>
  <si>
    <t>招商经理信息需补齐，如招商经理暂空缺，填省区经理</t>
  </si>
  <si>
    <t>公司全称</t>
  </si>
  <si>
    <t>代理商联系方式</t>
  </si>
  <si>
    <t>提单时间、预实验时间、进院时间为递进关系，下拉列表选择对应时间。并按照计划推进目标达成</t>
  </si>
  <si>
    <t>竞品销量信息仅限填写数字，未入院/无销量/不详，填0</t>
  </si>
  <si>
    <t>周总结及下周目标，参考SMART原则</t>
  </si>
  <si>
    <t>目标清晰，计划达成什么结果</t>
  </si>
  <si>
    <t>北大区</t>
  </si>
  <si>
    <t>陕西</t>
  </si>
  <si>
    <t>西安</t>
  </si>
  <si>
    <t>陕西省核工业二一五医院</t>
  </si>
  <si>
    <t>三甲医院</t>
  </si>
  <si>
    <t>刘亚娟</t>
  </si>
  <si>
    <t>李冉</t>
  </si>
  <si>
    <t>陕西高源</t>
  </si>
  <si>
    <t>检验科</t>
  </si>
  <si>
    <t>已提单</t>
  </si>
  <si>
    <t>暂不确定</t>
  </si>
  <si>
    <t>下周约拜访，和代理商一起。</t>
  </si>
  <si>
    <t>陕西中医药大学第二附属医院</t>
  </si>
  <si>
    <t>三级甲等</t>
  </si>
  <si>
    <t>众邦云科</t>
  </si>
  <si>
    <t>咸阳</t>
  </si>
  <si>
    <t>咸阳市中心医院</t>
  </si>
  <si>
    <t>国药报单</t>
  </si>
  <si>
    <t>预计22年10月</t>
  </si>
  <si>
    <t>预计22年12月</t>
  </si>
  <si>
    <t>和代理商沟通医院进展，计划下周检验科拜访</t>
  </si>
  <si>
    <t>预约拜访</t>
  </si>
  <si>
    <t>咸阳市第一人民医院</t>
  </si>
  <si>
    <t>李总报单</t>
  </si>
  <si>
    <t>预约代理商沟通进展</t>
  </si>
  <si>
    <t>宝鸡</t>
  </si>
  <si>
    <t>宝鸡市中心医院</t>
  </si>
  <si>
    <t>宝鸡市中医医院</t>
  </si>
  <si>
    <t>待筛选代理商</t>
  </si>
  <si>
    <t>精准中心</t>
  </si>
  <si>
    <t>销售预估达成跟进表</t>
  </si>
  <si>
    <t>销量预估</t>
  </si>
  <si>
    <t>销售额预估</t>
  </si>
  <si>
    <t>实际达成销量</t>
  </si>
  <si>
    <t>医院/终端</t>
  </si>
  <si>
    <t>代理商</t>
  </si>
  <si>
    <t>产品</t>
  </si>
  <si>
    <t>7月</t>
  </si>
  <si>
    <t>8月</t>
  </si>
  <si>
    <t>9月</t>
  </si>
  <si>
    <t>10月</t>
  </si>
  <si>
    <t>11月</t>
  </si>
  <si>
    <t>12月</t>
  </si>
  <si>
    <t>Q3</t>
  </si>
  <si>
    <t>Q4</t>
  </si>
  <si>
    <t>销量合计</t>
  </si>
  <si>
    <t>单价</t>
  </si>
  <si>
    <t>销售额合计</t>
  </si>
  <si>
    <t>石军</t>
  </si>
  <si>
    <t>代理商全称</t>
  </si>
  <si>
    <t>艾长康</t>
  </si>
  <si>
    <t>试剂销售</t>
  </si>
  <si>
    <t>填写销量预估：9-12月</t>
  </si>
  <si>
    <t>东大区</t>
  </si>
  <si>
    <t>河南</t>
  </si>
  <si>
    <t>荣迎迎</t>
  </si>
  <si>
    <t>TBA-河南</t>
  </si>
  <si>
    <t>郑州大学第一附属医院</t>
  </si>
  <si>
    <t>河南东煌企业管理有限公司</t>
  </si>
  <si>
    <t>收样检测</t>
  </si>
  <si>
    <t>郑州颐和医院</t>
  </si>
  <si>
    <t>河南朗声医疗器械有限公司</t>
  </si>
  <si>
    <t>郑州凯普</t>
  </si>
  <si>
    <t>郑州金域</t>
  </si>
  <si>
    <t>河南笃信大药房</t>
  </si>
  <si>
    <t>南阳市第二人民医院</t>
  </si>
  <si>
    <t>南阳惠广贸易有限公司</t>
  </si>
  <si>
    <t>物价收费编码</t>
  </si>
  <si>
    <t>物价名称</t>
  </si>
  <si>
    <t>物价收费</t>
  </si>
  <si>
    <t>物价情况</t>
  </si>
  <si>
    <t>挂网平台</t>
  </si>
  <si>
    <t>挂网价格</t>
  </si>
  <si>
    <t>预计挂网时间</t>
  </si>
  <si>
    <t>当前挂网阶段</t>
  </si>
  <si>
    <t>浙江</t>
  </si>
  <si>
    <t>浙江省药械采购平台</t>
  </si>
  <si>
    <t>待定</t>
  </si>
  <si>
    <t>需医院端提备案需求
新平台已注册</t>
  </si>
  <si>
    <t>南大区</t>
  </si>
  <si>
    <t>湖南</t>
  </si>
  <si>
    <t>SDC2</t>
  </si>
  <si>
    <t>SDC2自主定价980；诺辉2000</t>
  </si>
  <si>
    <t>湖南省医用耗材集中采购系统</t>
  </si>
  <si>
    <t>1200元</t>
  </si>
  <si>
    <t>挂网成功</t>
  </si>
  <si>
    <t>湖南省共同资源交易平台-湖南省医药集中采购</t>
  </si>
  <si>
    <t>已挂网</t>
  </si>
  <si>
    <t>长沙</t>
  </si>
  <si>
    <t>无</t>
  </si>
  <si>
    <t>鑫卫网</t>
  </si>
  <si>
    <t>资料准备中</t>
  </si>
  <si>
    <t>郴州</t>
  </si>
  <si>
    <t>阳光网</t>
  </si>
  <si>
    <t>湘潭</t>
  </si>
  <si>
    <t>湘潭鑫卫网</t>
  </si>
  <si>
    <r>
      <rPr>
        <sz val="10"/>
        <color rgb="FF000000"/>
        <rFont val="Microsoft YaHei"/>
        <charset val="134"/>
      </rPr>
      <t>招商推广经理</t>
    </r>
  </si>
  <si>
    <t>项目类型</t>
  </si>
  <si>
    <t>项目名称</t>
  </si>
  <si>
    <t>招标单位</t>
  </si>
  <si>
    <t>预计需求时间</t>
  </si>
  <si>
    <t>项目预算</t>
  </si>
  <si>
    <r>
      <rPr>
        <sz val="10"/>
        <color rgb="FF000000"/>
        <rFont val="Microsoft YaHei"/>
        <charset val="134"/>
      </rPr>
      <t>产品</t>
    </r>
  </si>
  <si>
    <t>下周计划（9.26-9.30）</t>
  </si>
  <si>
    <t>需要协助/资源支持</t>
  </si>
  <si>
    <t>湖北</t>
  </si>
  <si>
    <t>公卫筛查</t>
  </si>
  <si>
    <t>武汉市政府筛查项目</t>
  </si>
  <si>
    <t>湖北省卫健委</t>
  </si>
  <si>
    <t>10万人份筛查，2400万</t>
  </si>
  <si>
    <t>金蕊</t>
  </si>
  <si>
    <t>广州威瑞康</t>
  </si>
  <si>
    <t>广州疾控项目</t>
  </si>
  <si>
    <t>顺德北窖医院/北济医院</t>
  </si>
  <si>
    <t>张航</t>
  </si>
  <si>
    <t>优医汇</t>
  </si>
  <si>
    <t>广州集团体检项目</t>
  </si>
  <si>
    <t>国健世纪</t>
  </si>
  <si>
    <t>高端社区体检</t>
  </si>
  <si>
    <t>复兴药业</t>
  </si>
  <si>
    <t>复兴联合健康险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</si>
</sst>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;@"/>
    <numFmt numFmtId="178" formatCode="yyyy/mm/dd;@"/>
    <numFmt numFmtId="179" formatCode="0_);[Red]\(0\)"/>
    <numFmt numFmtId="180" formatCode="#,##0_ "/>
    <numFmt numFmtId="181" formatCode="0.0%"/>
  </numFmts>
  <fonts count="43">
    <font>
      <sz val="11"/>
      <color indexed="8"/>
      <name val="等线"/>
      <charset val="134"/>
      <scheme val="minor"/>
    </font>
    <font>
      <sz val="12"/>
      <name val="宋体"/>
      <charset val="134"/>
    </font>
    <font>
      <sz val="9"/>
      <color indexed="8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sz val="9"/>
      <name val="微软雅黑"/>
      <charset val="134"/>
    </font>
    <font>
      <sz val="10"/>
      <color rgb="FF000000"/>
      <name val="Microsoft YaHei"/>
      <charset val="134"/>
    </font>
    <font>
      <sz val="11"/>
      <name val="微软雅黑"/>
      <charset val="134"/>
    </font>
    <font>
      <sz val="10"/>
      <color rgb="FF000000"/>
      <name val="宋体"/>
      <charset val="134"/>
    </font>
    <font>
      <b/>
      <sz val="10"/>
      <color indexed="8"/>
      <name val="微软雅黑"/>
      <charset val="134"/>
    </font>
    <font>
      <sz val="9"/>
      <color theme="1"/>
      <name val="等线"/>
      <charset val="134"/>
      <scheme val="minor"/>
    </font>
    <font>
      <sz val="10"/>
      <color indexed="8"/>
      <name val="微软雅黑"/>
      <charset val="134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1"/>
      <name val="等线"/>
      <charset val="134"/>
      <scheme val="minor"/>
    </font>
    <font>
      <sz val="9"/>
      <color rgb="FFFF0000"/>
      <name val="微软雅黑"/>
      <charset val="134"/>
    </font>
    <font>
      <b/>
      <sz val="9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rgb="FFFFFFFF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color rgb="FFFF0000"/>
      <name val="微软雅黑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3847D"/>
        <bgColor indexed="64"/>
      </patternFill>
    </fill>
    <fill>
      <patternFill patternType="solid">
        <fgColor rgb="FFE3F0C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4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4" fillId="28" borderId="13" applyNumberFormat="0" applyAlignment="0" applyProtection="0">
      <alignment vertical="center"/>
    </xf>
    <xf numFmtId="0" fontId="35" fillId="28" borderId="9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129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left" vertical="center"/>
    </xf>
    <xf numFmtId="0" fontId="5" fillId="0" borderId="6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57" fontId="5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2" fillId="4" borderId="5" xfId="0" applyNumberFormat="1" applyFont="1" applyFill="1" applyBorder="1" applyAlignment="1">
      <alignment vertical="center" wrapText="1"/>
    </xf>
    <xf numFmtId="0" fontId="12" fillId="5" borderId="1" xfId="0" applyNumberFormat="1" applyFont="1" applyFill="1" applyBorder="1" applyAlignment="1">
      <alignment horizontal="left" vertical="center" wrapText="1"/>
    </xf>
    <xf numFmtId="0" fontId="12" fillId="6" borderId="1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 wrapText="1"/>
    </xf>
    <xf numFmtId="177" fontId="12" fillId="6" borderId="1" xfId="0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left" vertical="center" wrapText="1"/>
    </xf>
    <xf numFmtId="177" fontId="13" fillId="0" borderId="0" xfId="0" applyNumberFormat="1" applyFont="1" applyFill="1" applyBorder="1" applyAlignment="1">
      <alignment horizontal="left" vertical="center" wrapText="1"/>
    </xf>
    <xf numFmtId="0" fontId="15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>
      <alignment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79" fontId="16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/>
    </xf>
    <xf numFmtId="0" fontId="3" fillId="8" borderId="6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left" vertical="center"/>
    </xf>
    <xf numFmtId="0" fontId="3" fillId="10" borderId="1" xfId="0" applyNumberFormat="1" applyFont="1" applyFill="1" applyBorder="1" applyAlignment="1">
      <alignment horizontal="left" vertical="center"/>
    </xf>
    <xf numFmtId="0" fontId="3" fillId="11" borderId="1" xfId="0" applyNumberFormat="1" applyFont="1" applyFill="1" applyBorder="1" applyAlignment="1">
      <alignment horizontal="left" vertical="center"/>
    </xf>
    <xf numFmtId="0" fontId="4" fillId="8" borderId="6" xfId="0" applyNumberFormat="1" applyFont="1" applyFill="1" applyBorder="1" applyAlignment="1">
      <alignment horizontal="center" vertical="center" wrapText="1"/>
    </xf>
    <xf numFmtId="0" fontId="4" fillId="8" borderId="7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4" fillId="8" borderId="1" xfId="0" applyNumberFormat="1" applyFont="1" applyFill="1" applyBorder="1" applyAlignment="1">
      <alignment horizontal="left" vertical="center" wrapText="1"/>
    </xf>
    <xf numFmtId="0" fontId="4" fillId="8" borderId="1" xfId="0" applyNumberFormat="1" applyFont="1" applyFill="1" applyBorder="1" applyAlignment="1">
      <alignment horizontal="left" vertical="center"/>
    </xf>
    <xf numFmtId="177" fontId="4" fillId="8" borderId="1" xfId="0" applyNumberFormat="1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left" vertical="center" wrapText="1"/>
    </xf>
    <xf numFmtId="177" fontId="5" fillId="0" borderId="1" xfId="0" applyNumberFormat="1" applyFont="1" applyFill="1" applyBorder="1" applyAlignment="1">
      <alignment horizontal="left" vertical="center" wrapText="1"/>
    </xf>
    <xf numFmtId="57" fontId="5" fillId="0" borderId="1" xfId="0" applyNumberFormat="1" applyFont="1" applyFill="1" applyBorder="1" applyAlignment="1">
      <alignment horizontal="left" vertical="center" wrapText="1"/>
    </xf>
    <xf numFmtId="177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/>
    </xf>
    <xf numFmtId="0" fontId="4" fillId="7" borderId="1" xfId="0" applyNumberFormat="1" applyFont="1" applyFill="1" applyBorder="1" applyAlignment="1">
      <alignment horizontal="center" vertical="center" wrapText="1"/>
    </xf>
    <xf numFmtId="0" fontId="18" fillId="7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>
      <alignment horizontal="left" vertical="center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12" borderId="6" xfId="0" applyNumberFormat="1" applyFont="1" applyFill="1" applyBorder="1" applyAlignment="1">
      <alignment horizontal="center" vertical="center" wrapText="1"/>
    </xf>
    <xf numFmtId="0" fontId="4" fillId="12" borderId="7" xfId="0" applyNumberFormat="1" applyFont="1" applyFill="1" applyBorder="1" applyAlignment="1">
      <alignment horizontal="center" vertical="center" wrapText="1"/>
    </xf>
    <xf numFmtId="0" fontId="4" fillId="12" borderId="1" xfId="0" applyNumberFormat="1" applyFont="1" applyFill="1" applyBorder="1" applyAlignment="1">
      <alignment horizontal="center" vertical="center"/>
    </xf>
    <xf numFmtId="178" fontId="4" fillId="12" borderId="1" xfId="0" applyNumberFormat="1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4" fillId="12" borderId="3" xfId="0" applyNumberFormat="1" applyFont="1" applyFill="1" applyBorder="1" applyAlignment="1">
      <alignment horizontal="center" vertical="center" wrapText="1"/>
    </xf>
    <xf numFmtId="0" fontId="4" fillId="13" borderId="6" xfId="0" applyNumberFormat="1" applyFont="1" applyFill="1" applyBorder="1" applyAlignment="1">
      <alignment horizontal="center" vertical="center"/>
    </xf>
    <xf numFmtId="0" fontId="4" fillId="13" borderId="3" xfId="0" applyNumberFormat="1" applyFont="1" applyFill="1" applyBorder="1" applyAlignment="1">
      <alignment horizontal="center" vertical="center"/>
    </xf>
    <xf numFmtId="0" fontId="4" fillId="13" borderId="2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wrapText="1"/>
    </xf>
    <xf numFmtId="0" fontId="19" fillId="14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14" borderId="0" xfId="0" applyFont="1" applyFill="1" applyAlignment="1">
      <alignment horizontal="center" vertical="center"/>
    </xf>
    <xf numFmtId="9" fontId="20" fillId="14" borderId="0" xfId="11" applyFont="1" applyFill="1" applyAlignment="1">
      <alignment horizontal="center" vertical="center"/>
    </xf>
    <xf numFmtId="0" fontId="19" fillId="14" borderId="0" xfId="0" applyFont="1" applyFill="1" applyAlignment="1">
      <alignment vertical="center" wrapText="1"/>
    </xf>
    <xf numFmtId="0" fontId="21" fillId="15" borderId="8" xfId="0" applyFont="1" applyFill="1" applyBorder="1" applyAlignment="1">
      <alignment horizontal="center" vertical="center" wrapText="1" readingOrder="1"/>
    </xf>
    <xf numFmtId="0" fontId="3" fillId="16" borderId="8" xfId="0" applyFont="1" applyFill="1" applyBorder="1" applyAlignment="1">
      <alignment horizontal="center" vertical="center" wrapText="1" readingOrder="1"/>
    </xf>
    <xf numFmtId="0" fontId="3" fillId="17" borderId="8" xfId="0" applyFont="1" applyFill="1" applyBorder="1" applyAlignment="1">
      <alignment horizontal="center" vertical="center" wrapText="1" readingOrder="1"/>
    </xf>
    <xf numFmtId="181" fontId="3" fillId="17" borderId="8" xfId="11" applyNumberFormat="1" applyFont="1" applyFill="1" applyBorder="1" applyAlignment="1">
      <alignment horizontal="center" vertical="center" wrapText="1" readingOrder="1"/>
    </xf>
    <xf numFmtId="0" fontId="3" fillId="17" borderId="8" xfId="0" applyFont="1" applyFill="1" applyBorder="1" applyAlignment="1">
      <alignment horizontal="left" vertical="center" wrapText="1" readingOrder="1"/>
    </xf>
    <xf numFmtId="0" fontId="16" fillId="0" borderId="0" xfId="0" applyFont="1" applyFill="1" applyAlignment="1">
      <alignment horizontal="left" vertical="center"/>
    </xf>
    <xf numFmtId="0" fontId="16" fillId="18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9DD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B14" sqref="B14"/>
    </sheetView>
  </sheetViews>
  <sheetFormatPr defaultColWidth="9" defaultRowHeight="24" customHeight="1" outlineLevelRow="4" outlineLevelCol="7"/>
  <cols>
    <col min="1" max="1" width="20.75" style="118" customWidth="1"/>
    <col min="2" max="3" width="9" style="118"/>
    <col min="4" max="5" width="12.125" style="118" customWidth="1"/>
    <col min="6" max="6" width="12" style="118" customWidth="1"/>
    <col min="7" max="7" width="47.75" style="118" customWidth="1"/>
    <col min="8" max="8" width="71.4416666666667" style="118" customWidth="1"/>
    <col min="9" max="16384" width="9" style="118"/>
  </cols>
  <sheetData>
    <row r="1" s="117" customFormat="1" customHeight="1" spans="4:8">
      <c r="D1" s="119">
        <f>SUBTOTAL(9,D3:D3)</f>
        <v>26</v>
      </c>
      <c r="E1" s="119">
        <f>SUBTOTAL(9,E3:E3)</f>
        <v>20</v>
      </c>
      <c r="F1" s="120">
        <f>E1/D1</f>
        <v>0.769230769230769</v>
      </c>
      <c r="H1" s="121"/>
    </row>
    <row r="2" s="118" customFormat="1" customHeight="1" spans="1:8">
      <c r="A2" s="122" t="s">
        <v>0</v>
      </c>
      <c r="B2" s="122" t="s">
        <v>1</v>
      </c>
      <c r="C2" s="122" t="s">
        <v>2</v>
      </c>
      <c r="D2" s="122" t="s">
        <v>3</v>
      </c>
      <c r="E2" s="122" t="s">
        <v>4</v>
      </c>
      <c r="F2" s="122" t="s">
        <v>5</v>
      </c>
      <c r="G2" s="122" t="s">
        <v>6</v>
      </c>
      <c r="H2" s="122" t="s">
        <v>7</v>
      </c>
    </row>
    <row r="3" s="118" customFormat="1" ht="52" customHeight="1" spans="1:8">
      <c r="A3" s="123" t="s">
        <v>8</v>
      </c>
      <c r="B3" s="123" t="s">
        <v>9</v>
      </c>
      <c r="C3" s="123" t="s">
        <v>10</v>
      </c>
      <c r="D3" s="124">
        <v>26</v>
      </c>
      <c r="E3" s="124">
        <v>20</v>
      </c>
      <c r="F3" s="125">
        <f>E3/D3</f>
        <v>0.769230769230769</v>
      </c>
      <c r="G3" s="126" t="s">
        <v>11</v>
      </c>
      <c r="H3" s="126" t="s">
        <v>12</v>
      </c>
    </row>
    <row r="4" customHeight="1" spans="1:1">
      <c r="A4" s="118" t="s">
        <v>13</v>
      </c>
    </row>
    <row r="5" customHeight="1" spans="1:6">
      <c r="A5" s="127" t="s">
        <v>14</v>
      </c>
      <c r="B5" s="127"/>
      <c r="C5" s="127"/>
      <c r="D5" s="127"/>
      <c r="E5" s="127"/>
      <c r="F5" s="128"/>
    </row>
  </sheetData>
  <mergeCells count="1">
    <mergeCell ref="A5:E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"/>
  <sheetViews>
    <sheetView workbookViewId="0">
      <pane xSplit="7" ySplit="2" topLeftCell="H4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4.25"/>
  <cols>
    <col min="1" max="3" width="7" style="2" customWidth="1"/>
    <col min="4" max="4" width="42.225" style="2" customWidth="1"/>
    <col min="5" max="6" width="10" style="2" customWidth="1"/>
    <col min="7" max="7" width="21.875" style="2" customWidth="1"/>
    <col min="8" max="8" width="11.875" style="2" customWidth="1"/>
    <col min="9" max="9" width="12.875" style="2" customWidth="1"/>
    <col min="10" max="12" width="11.775" style="2" customWidth="1"/>
    <col min="13" max="13" width="35" style="2" customWidth="1"/>
    <col min="14" max="14" width="12" style="80" customWidth="1"/>
    <col min="15" max="16" width="12" style="2" customWidth="1"/>
    <col min="17" max="19" width="8.89166666666667" style="2" customWidth="1"/>
    <col min="20" max="20" width="31.125" style="2" customWidth="1"/>
    <col min="21" max="26" width="6.33333333333333" style="81" customWidth="1"/>
    <col min="27" max="27" width="10" style="81" customWidth="1"/>
    <col min="28" max="28" width="11.625" style="81" customWidth="1"/>
    <col min="29" max="30" width="9.375" style="81" customWidth="1"/>
    <col min="31" max="31" width="13" style="81" customWidth="1"/>
    <col min="32" max="35" width="13.5583333333333" style="2" customWidth="1"/>
    <col min="36" max="37" width="28.75" style="2" customWidth="1"/>
    <col min="38" max="16384" width="9" style="2"/>
  </cols>
  <sheetData>
    <row r="1" s="77" customFormat="1" ht="15" customHeight="1" spans="1:37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9" t="s">
        <v>16</v>
      </c>
      <c r="K1" s="90"/>
      <c r="L1" s="90"/>
      <c r="M1" s="90"/>
      <c r="N1" s="90"/>
      <c r="O1" s="90"/>
      <c r="P1" s="91"/>
      <c r="Q1" s="100" t="s">
        <v>17</v>
      </c>
      <c r="R1" s="101"/>
      <c r="S1" s="101"/>
      <c r="T1" s="101"/>
      <c r="U1" s="102" t="s">
        <v>18</v>
      </c>
      <c r="V1" s="83"/>
      <c r="W1" s="83"/>
      <c r="X1" s="83"/>
      <c r="Y1" s="83"/>
      <c r="Z1" s="83"/>
      <c r="AA1" s="105" t="s">
        <v>19</v>
      </c>
      <c r="AB1" s="106"/>
      <c r="AC1" s="106"/>
      <c r="AD1" s="106"/>
      <c r="AE1" s="106"/>
      <c r="AF1" s="106"/>
      <c r="AG1" s="106"/>
      <c r="AH1" s="106"/>
      <c r="AI1" s="112"/>
      <c r="AJ1" s="113" t="s">
        <v>20</v>
      </c>
      <c r="AK1" s="114"/>
    </row>
    <row r="2" s="78" customFormat="1" ht="15" customHeight="1" spans="1:37">
      <c r="A2" s="4" t="s">
        <v>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84" t="s">
        <v>26</v>
      </c>
      <c r="H2" s="85" t="s">
        <v>27</v>
      </c>
      <c r="I2" s="4" t="s">
        <v>28</v>
      </c>
      <c r="J2" s="92" t="s">
        <v>29</v>
      </c>
      <c r="K2" s="93" t="s">
        <v>30</v>
      </c>
      <c r="L2" s="93" t="s">
        <v>31</v>
      </c>
      <c r="M2" s="93" t="s">
        <v>30</v>
      </c>
      <c r="N2" s="94" t="s">
        <v>32</v>
      </c>
      <c r="O2" s="94" t="s">
        <v>33</v>
      </c>
      <c r="P2" s="93" t="s">
        <v>34</v>
      </c>
      <c r="Q2" s="103" t="s">
        <v>35</v>
      </c>
      <c r="R2" s="104" t="s">
        <v>36</v>
      </c>
      <c r="S2" s="103" t="s">
        <v>37</v>
      </c>
      <c r="T2" s="103" t="s">
        <v>38</v>
      </c>
      <c r="U2" s="82" t="s">
        <v>39</v>
      </c>
      <c r="V2" s="82" t="s">
        <v>40</v>
      </c>
      <c r="W2" s="82" t="s">
        <v>41</v>
      </c>
      <c r="X2" s="82" t="s">
        <v>42</v>
      </c>
      <c r="Y2" s="82" t="s">
        <v>43</v>
      </c>
      <c r="Z2" s="82" t="s">
        <v>44</v>
      </c>
      <c r="AA2" s="107" t="s">
        <v>45</v>
      </c>
      <c r="AB2" s="107" t="s">
        <v>46</v>
      </c>
      <c r="AC2" s="108" t="s">
        <v>47</v>
      </c>
      <c r="AD2" s="108" t="s">
        <v>48</v>
      </c>
      <c r="AE2" s="107" t="s">
        <v>49</v>
      </c>
      <c r="AF2" s="109" t="s">
        <v>50</v>
      </c>
      <c r="AG2" s="109" t="s">
        <v>28</v>
      </c>
      <c r="AH2" s="109" t="s">
        <v>51</v>
      </c>
      <c r="AI2" s="109" t="s">
        <v>28</v>
      </c>
      <c r="AJ2" s="115" t="s">
        <v>52</v>
      </c>
      <c r="AK2" s="115" t="s">
        <v>53</v>
      </c>
    </row>
    <row r="3" ht="57" customHeight="1" spans="1:37">
      <c r="A3" s="52" t="s">
        <v>13</v>
      </c>
      <c r="B3" s="52" t="s">
        <v>13</v>
      </c>
      <c r="C3" s="13"/>
      <c r="D3" s="53" t="s">
        <v>54</v>
      </c>
      <c r="E3" s="13"/>
      <c r="F3" s="13"/>
      <c r="G3" s="53" t="s">
        <v>55</v>
      </c>
      <c r="H3" s="34" t="s">
        <v>56</v>
      </c>
      <c r="I3" s="34" t="s">
        <v>57</v>
      </c>
      <c r="J3" s="34"/>
      <c r="K3" s="9"/>
      <c r="L3" s="9"/>
      <c r="M3" s="95" t="s">
        <v>58</v>
      </c>
      <c r="N3" s="96"/>
      <c r="O3" s="46"/>
      <c r="P3" s="97"/>
      <c r="Q3" s="9"/>
      <c r="R3" s="9"/>
      <c r="S3" s="9"/>
      <c r="T3" s="95" t="s">
        <v>59</v>
      </c>
      <c r="U3" s="71"/>
      <c r="V3" s="71"/>
      <c r="W3" s="71"/>
      <c r="X3" s="71"/>
      <c r="Y3" s="71"/>
      <c r="Z3" s="71"/>
      <c r="AA3" s="110"/>
      <c r="AB3" s="110"/>
      <c r="AC3" s="110"/>
      <c r="AD3" s="110"/>
      <c r="AE3" s="110"/>
      <c r="AF3" s="9"/>
      <c r="AG3" s="9"/>
      <c r="AH3" s="9"/>
      <c r="AI3" s="9"/>
      <c r="AJ3" s="95" t="s">
        <v>60</v>
      </c>
      <c r="AK3" s="95" t="s">
        <v>61</v>
      </c>
    </row>
    <row r="4" s="79" customFormat="1" ht="15" customHeight="1" spans="1:37">
      <c r="A4" s="13" t="s">
        <v>62</v>
      </c>
      <c r="B4" s="13" t="s">
        <v>63</v>
      </c>
      <c r="C4" s="13" t="s">
        <v>64</v>
      </c>
      <c r="D4" s="13" t="s">
        <v>65</v>
      </c>
      <c r="E4" s="13" t="s">
        <v>66</v>
      </c>
      <c r="F4" s="86" t="s">
        <v>67</v>
      </c>
      <c r="G4" s="9" t="s">
        <v>68</v>
      </c>
      <c r="H4" s="7" t="s">
        <v>69</v>
      </c>
      <c r="I4" s="9"/>
      <c r="J4" s="9" t="s">
        <v>70</v>
      </c>
      <c r="K4" s="9"/>
      <c r="L4" s="9"/>
      <c r="M4" s="9"/>
      <c r="N4" s="98" t="s">
        <v>71</v>
      </c>
      <c r="O4" s="98" t="s">
        <v>72</v>
      </c>
      <c r="P4" s="99"/>
      <c r="Q4" s="9"/>
      <c r="R4" s="9"/>
      <c r="S4" s="9"/>
      <c r="T4" s="9"/>
      <c r="U4" s="71">
        <v>20</v>
      </c>
      <c r="V4" s="71"/>
      <c r="W4" s="71"/>
      <c r="X4" s="71"/>
      <c r="Y4" s="71"/>
      <c r="Z4" s="111"/>
      <c r="AA4" s="110"/>
      <c r="AB4" s="110"/>
      <c r="AC4" s="110"/>
      <c r="AD4" s="110"/>
      <c r="AE4" s="110"/>
      <c r="AF4" s="9"/>
      <c r="AG4" s="9"/>
      <c r="AH4" s="9"/>
      <c r="AI4" s="9"/>
      <c r="AJ4" s="116"/>
      <c r="AK4" s="116" t="s">
        <v>73</v>
      </c>
    </row>
    <row r="5" s="79" customFormat="1" ht="15" customHeight="1" spans="1:37">
      <c r="A5" s="13" t="s">
        <v>62</v>
      </c>
      <c r="B5" s="13" t="s">
        <v>63</v>
      </c>
      <c r="C5" s="13" t="s">
        <v>64</v>
      </c>
      <c r="D5" s="13" t="s">
        <v>74</v>
      </c>
      <c r="E5" s="13" t="s">
        <v>75</v>
      </c>
      <c r="F5" s="86" t="s">
        <v>67</v>
      </c>
      <c r="G5" s="9" t="s">
        <v>68</v>
      </c>
      <c r="H5" s="7" t="s">
        <v>76</v>
      </c>
      <c r="I5" s="9"/>
      <c r="J5" s="9" t="s">
        <v>70</v>
      </c>
      <c r="K5" s="9"/>
      <c r="L5" s="9"/>
      <c r="M5" s="9"/>
      <c r="N5" s="98" t="s">
        <v>72</v>
      </c>
      <c r="O5" s="98" t="s">
        <v>72</v>
      </c>
      <c r="P5" s="99"/>
      <c r="Q5" s="98"/>
      <c r="R5" s="98"/>
      <c r="S5" s="98"/>
      <c r="T5" s="98"/>
      <c r="V5" s="71">
        <v>10</v>
      </c>
      <c r="W5" s="71"/>
      <c r="X5" s="71"/>
      <c r="Y5" s="71"/>
      <c r="Z5" s="111"/>
      <c r="AA5" s="110"/>
      <c r="AB5" s="110"/>
      <c r="AC5" s="110"/>
      <c r="AD5" s="110"/>
      <c r="AE5" s="110"/>
      <c r="AF5" s="9"/>
      <c r="AG5" s="9"/>
      <c r="AH5" s="9"/>
      <c r="AI5" s="9"/>
      <c r="AJ5" s="116"/>
      <c r="AK5" s="116"/>
    </row>
    <row r="6" s="79" customFormat="1" ht="28.5" spans="1:37">
      <c r="A6" s="13" t="s">
        <v>62</v>
      </c>
      <c r="B6" s="13" t="s">
        <v>63</v>
      </c>
      <c r="C6" s="87" t="s">
        <v>77</v>
      </c>
      <c r="D6" s="88" t="s">
        <v>78</v>
      </c>
      <c r="E6" s="13" t="s">
        <v>75</v>
      </c>
      <c r="F6" s="86" t="s">
        <v>67</v>
      </c>
      <c r="G6" s="9" t="s">
        <v>68</v>
      </c>
      <c r="H6" s="7" t="s">
        <v>79</v>
      </c>
      <c r="I6" s="9"/>
      <c r="J6" s="9" t="s">
        <v>70</v>
      </c>
      <c r="K6" s="9"/>
      <c r="L6" s="9"/>
      <c r="M6" s="9"/>
      <c r="N6" s="98" t="s">
        <v>80</v>
      </c>
      <c r="O6" s="98" t="s">
        <v>72</v>
      </c>
      <c r="P6" s="99" t="s">
        <v>81</v>
      </c>
      <c r="Q6" s="98"/>
      <c r="R6" s="98"/>
      <c r="S6" s="98"/>
      <c r="T6" s="98"/>
      <c r="U6" s="71"/>
      <c r="V6" s="71"/>
      <c r="W6" s="71">
        <v>5</v>
      </c>
      <c r="X6" s="71"/>
      <c r="Y6" s="71"/>
      <c r="Z6" s="111"/>
      <c r="AA6" s="110"/>
      <c r="AB6" s="110"/>
      <c r="AC6" s="110"/>
      <c r="AD6" s="110"/>
      <c r="AE6" s="110"/>
      <c r="AF6" s="9"/>
      <c r="AG6" s="9"/>
      <c r="AH6" s="9"/>
      <c r="AI6" s="9"/>
      <c r="AJ6" s="116" t="s">
        <v>82</v>
      </c>
      <c r="AK6" s="116" t="s">
        <v>83</v>
      </c>
    </row>
    <row r="7" s="79" customFormat="1" ht="15" customHeight="1" spans="1:37">
      <c r="A7" s="13" t="s">
        <v>62</v>
      </c>
      <c r="B7" s="13" t="s">
        <v>63</v>
      </c>
      <c r="C7" s="13" t="s">
        <v>77</v>
      </c>
      <c r="D7" s="13" t="s">
        <v>84</v>
      </c>
      <c r="E7" s="13" t="s">
        <v>75</v>
      </c>
      <c r="F7" s="86" t="s">
        <v>67</v>
      </c>
      <c r="G7" s="9" t="s">
        <v>68</v>
      </c>
      <c r="H7" s="7" t="s">
        <v>85</v>
      </c>
      <c r="I7" s="9"/>
      <c r="J7" s="9" t="s">
        <v>70</v>
      </c>
      <c r="K7" s="9"/>
      <c r="L7" s="9"/>
      <c r="M7" s="9"/>
      <c r="N7" s="98" t="s">
        <v>72</v>
      </c>
      <c r="O7" s="98" t="s">
        <v>72</v>
      </c>
      <c r="P7" s="99"/>
      <c r="Q7" s="98"/>
      <c r="R7" s="98"/>
      <c r="S7" s="98"/>
      <c r="T7" s="98"/>
      <c r="U7" s="71"/>
      <c r="V7" s="71"/>
      <c r="W7" s="71"/>
      <c r="X7" s="71"/>
      <c r="Y7" s="71"/>
      <c r="Z7" s="111"/>
      <c r="AA7" s="110"/>
      <c r="AB7" s="110"/>
      <c r="AC7" s="110"/>
      <c r="AD7" s="110"/>
      <c r="AE7" s="110"/>
      <c r="AF7" s="9"/>
      <c r="AG7" s="9"/>
      <c r="AH7" s="9"/>
      <c r="AI7" s="9"/>
      <c r="AJ7" s="116"/>
      <c r="AK7" s="116" t="s">
        <v>86</v>
      </c>
    </row>
    <row r="8" s="79" customFormat="1" ht="15" customHeight="1" spans="1:37">
      <c r="A8" s="13" t="s">
        <v>62</v>
      </c>
      <c r="B8" s="13" t="s">
        <v>63</v>
      </c>
      <c r="C8" s="13" t="s">
        <v>87</v>
      </c>
      <c r="D8" s="13" t="s">
        <v>88</v>
      </c>
      <c r="E8" s="13" t="s">
        <v>75</v>
      </c>
      <c r="F8" s="86" t="s">
        <v>67</v>
      </c>
      <c r="G8" s="9" t="s">
        <v>68</v>
      </c>
      <c r="H8" s="7" t="s">
        <v>76</v>
      </c>
      <c r="I8" s="9"/>
      <c r="J8" s="9" t="s">
        <v>70</v>
      </c>
      <c r="K8" s="9"/>
      <c r="L8" s="9"/>
      <c r="M8" s="9"/>
      <c r="N8" s="98" t="s">
        <v>72</v>
      </c>
      <c r="O8" s="98" t="s">
        <v>72</v>
      </c>
      <c r="P8" s="99"/>
      <c r="Q8" s="98"/>
      <c r="R8" s="98"/>
      <c r="S8" s="98"/>
      <c r="T8" s="98"/>
      <c r="U8" s="71"/>
      <c r="V8" s="71"/>
      <c r="W8" s="71"/>
      <c r="X8" s="71"/>
      <c r="Y8" s="71"/>
      <c r="Z8" s="111"/>
      <c r="AA8" s="110"/>
      <c r="AB8" s="110"/>
      <c r="AC8" s="110"/>
      <c r="AD8" s="110"/>
      <c r="AE8" s="110"/>
      <c r="AF8" s="9"/>
      <c r="AG8" s="9"/>
      <c r="AH8" s="9"/>
      <c r="AI8" s="9"/>
      <c r="AJ8" s="116"/>
      <c r="AK8" s="116"/>
    </row>
    <row r="9" s="79" customFormat="1" ht="15" customHeight="1" spans="1:37">
      <c r="A9" s="13" t="s">
        <v>62</v>
      </c>
      <c r="B9" s="13" t="s">
        <v>63</v>
      </c>
      <c r="C9" s="13" t="s">
        <v>87</v>
      </c>
      <c r="D9" s="13" t="s">
        <v>89</v>
      </c>
      <c r="E9" s="13" t="s">
        <v>75</v>
      </c>
      <c r="F9" s="86" t="s">
        <v>67</v>
      </c>
      <c r="G9" s="9" t="s">
        <v>68</v>
      </c>
      <c r="H9" s="34" t="s">
        <v>90</v>
      </c>
      <c r="I9" s="9"/>
      <c r="J9" s="9" t="s">
        <v>91</v>
      </c>
      <c r="K9" s="9"/>
      <c r="L9" s="9"/>
      <c r="M9" s="9"/>
      <c r="N9" s="98" t="s">
        <v>80</v>
      </c>
      <c r="O9" s="98" t="s">
        <v>72</v>
      </c>
      <c r="P9" s="99" t="s">
        <v>81</v>
      </c>
      <c r="Q9" s="98"/>
      <c r="R9" s="98"/>
      <c r="S9" s="98"/>
      <c r="T9" s="98"/>
      <c r="U9" s="71"/>
      <c r="V9" s="71"/>
      <c r="W9" s="71"/>
      <c r="X9" s="71"/>
      <c r="Y9" s="71"/>
      <c r="Z9" s="111"/>
      <c r="AA9" s="110"/>
      <c r="AB9" s="110"/>
      <c r="AC9" s="110"/>
      <c r="AD9" s="110"/>
      <c r="AE9" s="110"/>
      <c r="AF9" s="9"/>
      <c r="AG9" s="9"/>
      <c r="AH9" s="9"/>
      <c r="AI9" s="9"/>
      <c r="AJ9" s="116"/>
      <c r="AK9" s="116"/>
    </row>
  </sheetData>
  <autoFilter ref="A2:AK9">
    <extLst/>
  </autoFilter>
  <mergeCells count="6">
    <mergeCell ref="A1:I1"/>
    <mergeCell ref="J1:P1"/>
    <mergeCell ref="Q1:T1"/>
    <mergeCell ref="U1:Z1"/>
    <mergeCell ref="AA1:AI1"/>
    <mergeCell ref="AJ1:AK1"/>
  </mergeCells>
  <dataValidations count="7">
    <dataValidation type="list" allowBlank="1" showInputMessage="1" showErrorMessage="1" sqref="N1:N3 N10:N1048576">
      <formula1>"已提单,暂不确定,预计22年09月,预计22年10月,预计22年11月,预计22年12月,预计23年01月,预计23年02月,预计23年03月"</formula1>
    </dataValidation>
    <dataValidation type="whole" operator="between" allowBlank="1" showInputMessage="1" showErrorMessage="1" sqref="U4 U6:Z7 U8:Z9 U1:Z3 U10:Z1048576 V4:Z5">
      <formula1>0</formula1>
      <formula2>10000</formula2>
    </dataValidation>
    <dataValidation type="list" allowBlank="1" showInputMessage="1" showErrorMessage="1" sqref="N4 N5 N6 N7 N8 N9">
      <formula1>"已提单,无需提单,暂不确定,预计22年09月,预计22年10月,预计22年11月,预计22年12月,预计23年01月,预计23年02月,预计23年03月"</formula1>
    </dataValidation>
    <dataValidation type="list" allowBlank="1" showInputMessage="1" showErrorMessage="1" sqref="O4 O1:O3 O5:O9 O10:O1048576">
      <formula1>"实验已完成,暂不确定,不需要预实验,预计22年09月,预计22年10月,预计22年11月,预计22年12月,预计23年01月,预计23年02月,预计23年03月"</formula1>
    </dataValidation>
    <dataValidation type="list" allowBlank="1" showInputMessage="1" showErrorMessage="1" sqref="P1:P3 P4:P5 P6:P7 P8:P9 P10:P1048576">
      <formula1>"已入院,预计22年09月,预计22年10月,预计22年11月,预计22年12月,预计23年01月,预计23年02月,预计23年03月,预计23年04月,预计23年05月,预计23年06月"</formula1>
    </dataValidation>
    <dataValidation type="list" allowBlank="1" showInputMessage="1" showErrorMessage="1" sqref="AA1:AA3 AA4:AA5 AA6:AA7 AA8:AA9 AA10:AA1048576">
      <formula1>"试剂销售,收样检测"</formula1>
    </dataValidation>
    <dataValidation type="list" allowBlank="1" showInputMessage="1" showErrorMessage="1" sqref="AC1:AC3 AC4:AC5 AC6:AC7 AC8:AC9 AC10:AC1048576 AD1:AD3 AD4:AD5 AD6:AD7 AD8:AD9 AD10:AD1048576">
      <formula1>"是,否"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9"/>
  <sheetViews>
    <sheetView workbookViewId="0">
      <pane xSplit="5" ySplit="2" topLeftCell="S4" activePane="bottomRight" state="frozen"/>
      <selection/>
      <selection pane="topRight"/>
      <selection pane="bottomLeft"/>
      <selection pane="bottomRight" activeCell="AM4" sqref="AM4"/>
    </sheetView>
  </sheetViews>
  <sheetFormatPr defaultColWidth="9" defaultRowHeight="18" customHeight="1"/>
  <cols>
    <col min="1" max="3" width="7.55833333333333" style="49" customWidth="1"/>
    <col min="4" max="4" width="12.75" style="49" customWidth="1"/>
    <col min="5" max="5" width="26.75" style="49" customWidth="1"/>
    <col min="6" max="6" width="20.5" style="49" customWidth="1"/>
    <col min="7" max="8" width="9.75" style="49" customWidth="1"/>
    <col min="9" max="9" width="10.375" style="49" customWidth="1"/>
    <col min="10" max="16" width="5.875" style="49" customWidth="1"/>
    <col min="17" max="17" width="7.25" style="49" customWidth="1"/>
    <col min="18" max="18" width="7" style="49" customWidth="1"/>
    <col min="19" max="27" width="9" style="49" customWidth="1"/>
    <col min="28" max="35" width="7.44166666666667" style="49" customWidth="1"/>
    <col min="36" max="36" width="10.5583333333333" style="49" customWidth="1"/>
    <col min="37" max="66" width="5" style="49" customWidth="1"/>
    <col min="67" max="71" width="14" style="49" customWidth="1"/>
    <col min="72" max="16384" width="9" style="49"/>
  </cols>
  <sheetData>
    <row r="1" customHeight="1" spans="1:71">
      <c r="A1" s="50" t="s">
        <v>92</v>
      </c>
      <c r="B1" s="51"/>
      <c r="C1" s="51"/>
      <c r="D1" s="51"/>
      <c r="E1" s="51"/>
      <c r="F1" s="51"/>
      <c r="G1" s="51"/>
      <c r="H1" s="51"/>
      <c r="I1" s="56" t="s">
        <v>93</v>
      </c>
      <c r="J1" s="57"/>
      <c r="K1" s="57"/>
      <c r="L1" s="57"/>
      <c r="M1" s="57"/>
      <c r="N1" s="57"/>
      <c r="O1" s="57"/>
      <c r="P1" s="57"/>
      <c r="Q1" s="65"/>
      <c r="R1" s="66" t="s">
        <v>94</v>
      </c>
      <c r="S1" s="67"/>
      <c r="T1" s="67"/>
      <c r="U1" s="67"/>
      <c r="V1" s="67"/>
      <c r="W1" s="67"/>
      <c r="X1" s="67"/>
      <c r="Y1" s="67"/>
      <c r="Z1" s="67"/>
      <c r="AA1" s="67"/>
      <c r="AB1" s="70" t="s">
        <v>95</v>
      </c>
      <c r="AC1" s="70"/>
      <c r="AD1" s="70"/>
      <c r="AE1" s="70"/>
      <c r="AF1" s="70"/>
      <c r="AG1" s="70"/>
      <c r="AH1" s="70"/>
      <c r="AI1" s="70"/>
      <c r="AJ1" s="70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</row>
    <row r="2" customHeight="1" spans="1:71">
      <c r="A2" s="50" t="s">
        <v>0</v>
      </c>
      <c r="B2" s="50" t="s">
        <v>1</v>
      </c>
      <c r="C2" s="50" t="s">
        <v>25</v>
      </c>
      <c r="D2" s="50" t="s">
        <v>26</v>
      </c>
      <c r="E2" s="50" t="s">
        <v>96</v>
      </c>
      <c r="F2" s="50" t="s">
        <v>97</v>
      </c>
      <c r="G2" s="50" t="s">
        <v>98</v>
      </c>
      <c r="H2" s="50" t="s">
        <v>45</v>
      </c>
      <c r="I2" s="58" t="s">
        <v>99</v>
      </c>
      <c r="J2" s="58" t="s">
        <v>100</v>
      </c>
      <c r="K2" s="58" t="s">
        <v>101</v>
      </c>
      <c r="L2" s="58" t="s">
        <v>102</v>
      </c>
      <c r="M2" s="58" t="s">
        <v>103</v>
      </c>
      <c r="N2" s="58" t="s">
        <v>104</v>
      </c>
      <c r="O2" s="58" t="s">
        <v>105</v>
      </c>
      <c r="P2" s="58" t="s">
        <v>106</v>
      </c>
      <c r="Q2" s="58" t="s">
        <v>107</v>
      </c>
      <c r="R2" s="68" t="s">
        <v>108</v>
      </c>
      <c r="S2" s="68" t="s">
        <v>99</v>
      </c>
      <c r="T2" s="68" t="s">
        <v>100</v>
      </c>
      <c r="U2" s="68" t="s">
        <v>101</v>
      </c>
      <c r="V2" s="68" t="s">
        <v>102</v>
      </c>
      <c r="W2" s="68" t="s">
        <v>103</v>
      </c>
      <c r="X2" s="68" t="s">
        <v>104</v>
      </c>
      <c r="Y2" s="68" t="s">
        <v>105</v>
      </c>
      <c r="Z2" s="68" t="s">
        <v>106</v>
      </c>
      <c r="AA2" s="66" t="s">
        <v>109</v>
      </c>
      <c r="AB2" s="70" t="s">
        <v>99</v>
      </c>
      <c r="AC2" s="70" t="s">
        <v>100</v>
      </c>
      <c r="AD2" s="70" t="s">
        <v>101</v>
      </c>
      <c r="AE2" s="70" t="s">
        <v>102</v>
      </c>
      <c r="AF2" s="70" t="s">
        <v>103</v>
      </c>
      <c r="AG2" s="70" t="s">
        <v>104</v>
      </c>
      <c r="AH2" s="70" t="s">
        <v>105</v>
      </c>
      <c r="AI2" s="70" t="s">
        <v>106</v>
      </c>
      <c r="AJ2" s="70" t="s">
        <v>107</v>
      </c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</row>
    <row r="3" ht="78" customHeight="1" spans="1:71">
      <c r="A3" s="52" t="s">
        <v>13</v>
      </c>
      <c r="B3" s="52" t="s">
        <v>13</v>
      </c>
      <c r="C3" s="53" t="s">
        <v>110</v>
      </c>
      <c r="D3" s="53" t="s">
        <v>55</v>
      </c>
      <c r="E3" s="53" t="s">
        <v>54</v>
      </c>
      <c r="F3" s="53" t="s">
        <v>111</v>
      </c>
      <c r="G3" s="53" t="s">
        <v>112</v>
      </c>
      <c r="H3" s="53" t="s">
        <v>113</v>
      </c>
      <c r="I3" s="59" t="s">
        <v>114</v>
      </c>
      <c r="J3" s="60"/>
      <c r="K3" s="60"/>
      <c r="L3" s="60"/>
      <c r="M3" s="60"/>
      <c r="N3" s="60"/>
      <c r="O3" s="61">
        <f t="shared" ref="O3:O9" si="0">SUM(I3:K3)</f>
        <v>0</v>
      </c>
      <c r="P3" s="61">
        <f t="shared" ref="P3:P9" si="1">SUM(L3:N3)</f>
        <v>0</v>
      </c>
      <c r="Q3" s="60">
        <f>O3+P3</f>
        <v>0</v>
      </c>
      <c r="R3" s="60">
        <v>160</v>
      </c>
      <c r="S3" s="69" t="e">
        <f t="shared" ref="S3:S9" si="2">I3*R3</f>
        <v>#VALUE!</v>
      </c>
      <c r="T3" s="69">
        <f t="shared" ref="T3:T9" si="3">J3*R3</f>
        <v>0</v>
      </c>
      <c r="U3" s="69">
        <f>K3*R3</f>
        <v>0</v>
      </c>
      <c r="V3" s="69">
        <f>L3*R3</f>
        <v>0</v>
      </c>
      <c r="W3" s="69">
        <f>M3*R3</f>
        <v>0</v>
      </c>
      <c r="X3" s="69">
        <f>N3*R3</f>
        <v>0</v>
      </c>
      <c r="Y3" s="69" t="e">
        <f>S3+T3+U3</f>
        <v>#VALUE!</v>
      </c>
      <c r="Z3" s="71">
        <f>V3+W3+X3</f>
        <v>0</v>
      </c>
      <c r="AA3" s="72" t="e">
        <f>SUM(Y3:Z3)</f>
        <v>#VALUE!</v>
      </c>
      <c r="AB3" s="73">
        <v>0</v>
      </c>
      <c r="AC3" s="73">
        <v>0</v>
      </c>
      <c r="AD3" s="73">
        <v>0</v>
      </c>
      <c r="AE3" s="73"/>
      <c r="AF3" s="73"/>
      <c r="AG3" s="73"/>
      <c r="AH3" s="73">
        <v>0</v>
      </c>
      <c r="AI3" s="75"/>
      <c r="AJ3" s="75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</row>
    <row r="4" s="48" customFormat="1" ht="14.25" spans="1:36">
      <c r="A4" s="54" t="s">
        <v>115</v>
      </c>
      <c r="B4" s="55" t="s">
        <v>116</v>
      </c>
      <c r="C4" s="55" t="s">
        <v>117</v>
      </c>
      <c r="D4" s="54" t="s">
        <v>118</v>
      </c>
      <c r="E4" s="23" t="s">
        <v>119</v>
      </c>
      <c r="F4" s="23" t="s">
        <v>120</v>
      </c>
      <c r="G4" s="55" t="s">
        <v>112</v>
      </c>
      <c r="H4" s="55" t="s">
        <v>121</v>
      </c>
      <c r="I4" s="62">
        <v>50</v>
      </c>
      <c r="J4" s="62">
        <v>100</v>
      </c>
      <c r="K4" s="62">
        <v>20</v>
      </c>
      <c r="L4" s="62">
        <v>181</v>
      </c>
      <c r="M4" s="62">
        <v>200</v>
      </c>
      <c r="N4" s="62">
        <v>407</v>
      </c>
      <c r="O4" s="63">
        <f t="shared" si="0"/>
        <v>170</v>
      </c>
      <c r="P4" s="63">
        <f t="shared" si="1"/>
        <v>788</v>
      </c>
      <c r="Q4" s="62">
        <f t="shared" ref="Q4:Q9" si="4">SUM(O4:P4)</f>
        <v>958</v>
      </c>
      <c r="R4" s="62">
        <v>300</v>
      </c>
      <c r="S4" s="63">
        <f t="shared" si="2"/>
        <v>15000</v>
      </c>
      <c r="T4" s="63">
        <f t="shared" si="3"/>
        <v>30000</v>
      </c>
      <c r="U4" s="63">
        <f t="shared" ref="U4:AA4" si="5">K4*$R$3</f>
        <v>3200</v>
      </c>
      <c r="V4" s="63">
        <f t="shared" si="5"/>
        <v>28960</v>
      </c>
      <c r="W4" s="63">
        <f t="shared" si="5"/>
        <v>32000</v>
      </c>
      <c r="X4" s="63">
        <f t="shared" si="5"/>
        <v>65120</v>
      </c>
      <c r="Y4" s="63">
        <f t="shared" si="5"/>
        <v>27200</v>
      </c>
      <c r="Z4" s="63">
        <f t="shared" si="5"/>
        <v>126080</v>
      </c>
      <c r="AA4" s="63">
        <f t="shared" si="5"/>
        <v>153280</v>
      </c>
      <c r="AB4" s="63"/>
      <c r="AC4" s="63"/>
      <c r="AD4" s="63"/>
      <c r="AE4" s="63"/>
      <c r="AF4" s="63"/>
      <c r="AG4" s="63"/>
      <c r="AH4" s="63"/>
      <c r="AI4" s="63"/>
      <c r="AJ4" s="63"/>
    </row>
    <row r="5" s="48" customFormat="1" ht="14.25" spans="1:36">
      <c r="A5" s="54" t="s">
        <v>115</v>
      </c>
      <c r="B5" s="55" t="s">
        <v>116</v>
      </c>
      <c r="C5" s="55" t="s">
        <v>117</v>
      </c>
      <c r="D5" s="54" t="s">
        <v>118</v>
      </c>
      <c r="E5" s="23" t="s">
        <v>122</v>
      </c>
      <c r="F5" s="23" t="s">
        <v>123</v>
      </c>
      <c r="G5" s="55" t="s">
        <v>112</v>
      </c>
      <c r="H5" s="55" t="s">
        <v>113</v>
      </c>
      <c r="I5" s="62">
        <v>48</v>
      </c>
      <c r="J5" s="62">
        <v>48</v>
      </c>
      <c r="K5" s="62">
        <v>48</v>
      </c>
      <c r="L5" s="62">
        <v>48</v>
      </c>
      <c r="M5" s="62">
        <v>48</v>
      </c>
      <c r="N5" s="62">
        <v>96</v>
      </c>
      <c r="O5" s="63">
        <f t="shared" si="0"/>
        <v>144</v>
      </c>
      <c r="P5" s="63">
        <f t="shared" si="1"/>
        <v>192</v>
      </c>
      <c r="Q5" s="62">
        <f t="shared" si="4"/>
        <v>336</v>
      </c>
      <c r="R5" s="62">
        <v>160</v>
      </c>
      <c r="S5" s="63">
        <f t="shared" si="2"/>
        <v>7680</v>
      </c>
      <c r="T5" s="63">
        <f t="shared" si="3"/>
        <v>7680</v>
      </c>
      <c r="U5" s="63">
        <f t="shared" ref="U5:AA5" si="6">K5*$R$3</f>
        <v>7680</v>
      </c>
      <c r="V5" s="63">
        <f t="shared" si="6"/>
        <v>7680</v>
      </c>
      <c r="W5" s="63">
        <f t="shared" si="6"/>
        <v>7680</v>
      </c>
      <c r="X5" s="63">
        <f t="shared" si="6"/>
        <v>15360</v>
      </c>
      <c r="Y5" s="63">
        <f t="shared" si="6"/>
        <v>23040</v>
      </c>
      <c r="Z5" s="63">
        <f t="shared" si="6"/>
        <v>30720</v>
      </c>
      <c r="AA5" s="63">
        <f t="shared" si="6"/>
        <v>53760</v>
      </c>
      <c r="AB5" s="63"/>
      <c r="AC5" s="63"/>
      <c r="AD5" s="63"/>
      <c r="AE5" s="63"/>
      <c r="AF5" s="63"/>
      <c r="AG5" s="63"/>
      <c r="AH5" s="63"/>
      <c r="AI5" s="63"/>
      <c r="AJ5" s="63"/>
    </row>
    <row r="6" s="48" customFormat="1" ht="14.25" spans="1:36">
      <c r="A6" s="54" t="s">
        <v>115</v>
      </c>
      <c r="B6" s="55" t="s">
        <v>116</v>
      </c>
      <c r="C6" s="55" t="s">
        <v>117</v>
      </c>
      <c r="D6" s="54" t="s">
        <v>118</v>
      </c>
      <c r="E6" s="23" t="s">
        <v>124</v>
      </c>
      <c r="F6" s="18"/>
      <c r="G6" s="55" t="s">
        <v>112</v>
      </c>
      <c r="H6" s="55" t="s">
        <v>113</v>
      </c>
      <c r="I6" s="62">
        <v>48</v>
      </c>
      <c r="J6" s="62">
        <v>96</v>
      </c>
      <c r="K6" s="62">
        <v>76</v>
      </c>
      <c r="L6" s="62">
        <v>120</v>
      </c>
      <c r="M6" s="62">
        <v>120</v>
      </c>
      <c r="N6" s="62">
        <v>192</v>
      </c>
      <c r="O6" s="63">
        <f t="shared" si="0"/>
        <v>220</v>
      </c>
      <c r="P6" s="63">
        <f t="shared" si="1"/>
        <v>432</v>
      </c>
      <c r="Q6" s="62">
        <f t="shared" si="4"/>
        <v>652</v>
      </c>
      <c r="R6" s="62">
        <v>160</v>
      </c>
      <c r="S6" s="63">
        <f t="shared" si="2"/>
        <v>7680</v>
      </c>
      <c r="T6" s="63">
        <f t="shared" si="3"/>
        <v>15360</v>
      </c>
      <c r="U6" s="63">
        <f t="shared" ref="U6:AA6" si="7">K6*$R$3</f>
        <v>12160</v>
      </c>
      <c r="V6" s="63">
        <f t="shared" si="7"/>
        <v>19200</v>
      </c>
      <c r="W6" s="63">
        <f t="shared" si="7"/>
        <v>19200</v>
      </c>
      <c r="X6" s="63">
        <f t="shared" si="7"/>
        <v>30720</v>
      </c>
      <c r="Y6" s="63">
        <f t="shared" si="7"/>
        <v>35200</v>
      </c>
      <c r="Z6" s="63">
        <f t="shared" si="7"/>
        <v>69120</v>
      </c>
      <c r="AA6" s="63">
        <f t="shared" si="7"/>
        <v>104320</v>
      </c>
      <c r="AB6" s="63"/>
      <c r="AC6" s="63"/>
      <c r="AD6" s="63"/>
      <c r="AE6" s="63"/>
      <c r="AF6" s="63"/>
      <c r="AG6" s="63"/>
      <c r="AH6" s="63"/>
      <c r="AI6" s="63"/>
      <c r="AJ6" s="63"/>
    </row>
    <row r="7" s="48" customFormat="1" ht="14.25" spans="1:36">
      <c r="A7" s="54" t="s">
        <v>115</v>
      </c>
      <c r="B7" s="55" t="s">
        <v>116</v>
      </c>
      <c r="C7" s="55" t="s">
        <v>117</v>
      </c>
      <c r="D7" s="54" t="s">
        <v>118</v>
      </c>
      <c r="E7" s="23" t="s">
        <v>125</v>
      </c>
      <c r="F7" s="18"/>
      <c r="G7" s="55" t="s">
        <v>112</v>
      </c>
      <c r="H7" s="55" t="s">
        <v>113</v>
      </c>
      <c r="I7" s="62">
        <v>0</v>
      </c>
      <c r="J7" s="62">
        <v>96</v>
      </c>
      <c r="K7" s="62">
        <v>0</v>
      </c>
      <c r="L7" s="62">
        <v>0</v>
      </c>
      <c r="M7" s="62">
        <v>0</v>
      </c>
      <c r="N7" s="62">
        <v>0</v>
      </c>
      <c r="O7" s="63">
        <f t="shared" si="0"/>
        <v>96</v>
      </c>
      <c r="P7" s="63">
        <f t="shared" si="1"/>
        <v>0</v>
      </c>
      <c r="Q7" s="62">
        <f t="shared" si="4"/>
        <v>96</v>
      </c>
      <c r="R7" s="62">
        <v>160</v>
      </c>
      <c r="S7" s="63">
        <f t="shared" si="2"/>
        <v>0</v>
      </c>
      <c r="T7" s="63">
        <f t="shared" si="3"/>
        <v>15360</v>
      </c>
      <c r="U7" s="63">
        <f t="shared" ref="U7:AA7" si="8">K7*$R$3</f>
        <v>0</v>
      </c>
      <c r="V7" s="63">
        <f t="shared" si="8"/>
        <v>0</v>
      </c>
      <c r="W7" s="63">
        <f t="shared" si="8"/>
        <v>0</v>
      </c>
      <c r="X7" s="63">
        <f t="shared" si="8"/>
        <v>0</v>
      </c>
      <c r="Y7" s="63">
        <f t="shared" si="8"/>
        <v>15360</v>
      </c>
      <c r="Z7" s="63">
        <f t="shared" si="8"/>
        <v>0</v>
      </c>
      <c r="AA7" s="63">
        <f t="shared" si="8"/>
        <v>15360</v>
      </c>
      <c r="AB7" s="63"/>
      <c r="AC7" s="63"/>
      <c r="AD7" s="63"/>
      <c r="AE7" s="63"/>
      <c r="AF7" s="63"/>
      <c r="AG7" s="63"/>
      <c r="AH7" s="63"/>
      <c r="AI7" s="63"/>
      <c r="AJ7" s="63"/>
    </row>
    <row r="8" s="48" customFormat="1" ht="14.25" spans="1:36">
      <c r="A8" s="54" t="s">
        <v>115</v>
      </c>
      <c r="B8" s="55" t="s">
        <v>116</v>
      </c>
      <c r="C8" s="55" t="s">
        <v>117</v>
      </c>
      <c r="D8" s="54" t="s">
        <v>118</v>
      </c>
      <c r="E8" s="23" t="s">
        <v>126</v>
      </c>
      <c r="F8" s="18"/>
      <c r="G8" s="55" t="s">
        <v>112</v>
      </c>
      <c r="H8" s="55" t="s">
        <v>121</v>
      </c>
      <c r="I8" s="62">
        <v>2</v>
      </c>
      <c r="J8" s="62">
        <v>5</v>
      </c>
      <c r="K8" s="62">
        <v>10</v>
      </c>
      <c r="L8" s="62">
        <v>0</v>
      </c>
      <c r="M8" s="62">
        <v>0</v>
      </c>
      <c r="N8" s="62">
        <v>100</v>
      </c>
      <c r="O8" s="63">
        <f t="shared" si="0"/>
        <v>17</v>
      </c>
      <c r="P8" s="63">
        <f t="shared" si="1"/>
        <v>100</v>
      </c>
      <c r="Q8" s="62">
        <f t="shared" si="4"/>
        <v>117</v>
      </c>
      <c r="R8" s="62">
        <v>300</v>
      </c>
      <c r="S8" s="63">
        <f t="shared" si="2"/>
        <v>600</v>
      </c>
      <c r="T8" s="63">
        <f t="shared" si="3"/>
        <v>1500</v>
      </c>
      <c r="U8" s="63">
        <f t="shared" ref="U8:AA8" si="9">K8*$R$3</f>
        <v>1600</v>
      </c>
      <c r="V8" s="63">
        <f t="shared" si="9"/>
        <v>0</v>
      </c>
      <c r="W8" s="63">
        <f t="shared" si="9"/>
        <v>0</v>
      </c>
      <c r="X8" s="63">
        <f t="shared" si="9"/>
        <v>16000</v>
      </c>
      <c r="Y8" s="63">
        <f t="shared" si="9"/>
        <v>2720</v>
      </c>
      <c r="Z8" s="63">
        <f t="shared" si="9"/>
        <v>16000</v>
      </c>
      <c r="AA8" s="63">
        <f t="shared" si="9"/>
        <v>18720</v>
      </c>
      <c r="AB8" s="63"/>
      <c r="AC8" s="63"/>
      <c r="AD8" s="63"/>
      <c r="AE8" s="63"/>
      <c r="AF8" s="63"/>
      <c r="AG8" s="63"/>
      <c r="AH8" s="63"/>
      <c r="AI8" s="63"/>
      <c r="AJ8" s="63"/>
    </row>
    <row r="9" s="48" customFormat="1" ht="14.25" spans="1:36">
      <c r="A9" s="54" t="s">
        <v>115</v>
      </c>
      <c r="B9" s="55" t="s">
        <v>116</v>
      </c>
      <c r="C9" s="55" t="s">
        <v>117</v>
      </c>
      <c r="D9" s="54" t="s">
        <v>118</v>
      </c>
      <c r="E9" s="23" t="s">
        <v>127</v>
      </c>
      <c r="F9" s="23" t="s">
        <v>128</v>
      </c>
      <c r="G9" s="55" t="s">
        <v>112</v>
      </c>
      <c r="H9" s="55" t="s">
        <v>113</v>
      </c>
      <c r="I9" s="64"/>
      <c r="J9" s="64"/>
      <c r="K9" s="62">
        <v>48</v>
      </c>
      <c r="L9" s="62">
        <v>48</v>
      </c>
      <c r="M9" s="62">
        <v>100</v>
      </c>
      <c r="N9" s="62">
        <v>200</v>
      </c>
      <c r="O9" s="63">
        <f t="shared" si="0"/>
        <v>48</v>
      </c>
      <c r="P9" s="63">
        <f t="shared" si="1"/>
        <v>348</v>
      </c>
      <c r="Q9" s="62">
        <f t="shared" si="4"/>
        <v>396</v>
      </c>
      <c r="R9" s="62">
        <v>160</v>
      </c>
      <c r="S9" s="63">
        <f t="shared" si="2"/>
        <v>0</v>
      </c>
      <c r="T9" s="63">
        <f t="shared" si="3"/>
        <v>0</v>
      </c>
      <c r="U9" s="63">
        <f t="shared" ref="U9:AA9" si="10">K9*$R$3</f>
        <v>7680</v>
      </c>
      <c r="V9" s="63">
        <f t="shared" si="10"/>
        <v>7680</v>
      </c>
      <c r="W9" s="63">
        <f t="shared" si="10"/>
        <v>16000</v>
      </c>
      <c r="X9" s="63">
        <f t="shared" si="10"/>
        <v>32000</v>
      </c>
      <c r="Y9" s="63">
        <f t="shared" si="10"/>
        <v>7680</v>
      </c>
      <c r="Z9" s="63">
        <f t="shared" si="10"/>
        <v>55680</v>
      </c>
      <c r="AA9" s="63">
        <f t="shared" si="10"/>
        <v>63360</v>
      </c>
      <c r="AB9" s="63"/>
      <c r="AC9" s="63"/>
      <c r="AD9" s="63"/>
      <c r="AE9" s="63"/>
      <c r="AF9" s="63"/>
      <c r="AG9" s="63"/>
      <c r="AH9" s="63"/>
      <c r="AI9" s="63"/>
      <c r="AJ9" s="63"/>
    </row>
  </sheetData>
  <autoFilter ref="A2:BS9">
    <extLst/>
  </autoFilter>
  <mergeCells count="4">
    <mergeCell ref="A1:H1"/>
    <mergeCell ref="I1:Q1"/>
    <mergeCell ref="R1:AA1"/>
    <mergeCell ref="AB1:AJ1"/>
  </mergeCells>
  <dataValidations count="2">
    <dataValidation type="list" allowBlank="1" showInputMessage="1" showErrorMessage="1" sqref="H3 H1:H2 H10:H1048576">
      <formula1>"试剂销售,收样检测"</formula1>
    </dataValidation>
    <dataValidation type="list" allowBlank="1" showInputMessage="1" showErrorMessage="1" sqref="G3 G1:G2 G10:G1048576">
      <formula1>"艾长康,艾消安,艾长健,艾馨甘,艾思宁,艾宫婷"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K9" sqref="K9"/>
    </sheetView>
  </sheetViews>
  <sheetFormatPr defaultColWidth="9" defaultRowHeight="16.5"/>
  <cols>
    <col min="1" max="3" width="8.75" style="39" customWidth="1"/>
    <col min="4" max="7" width="14.125" style="39" customWidth="1"/>
    <col min="8" max="8" width="44" style="39" customWidth="1"/>
    <col min="9" max="9" width="10.775" style="39" customWidth="1"/>
    <col min="10" max="10" width="16" style="39" customWidth="1"/>
    <col min="11" max="11" width="33" style="39" customWidth="1"/>
    <col min="12" max="21" width="15" style="39" customWidth="1"/>
    <col min="22" max="16384" width="9" style="39"/>
  </cols>
  <sheetData>
    <row r="1" s="36" customFormat="1" ht="15.75" customHeight="1" spans="1:21">
      <c r="A1" s="40" t="s">
        <v>0</v>
      </c>
      <c r="B1" s="40" t="s">
        <v>1</v>
      </c>
      <c r="C1" s="40" t="s">
        <v>2</v>
      </c>
      <c r="D1" s="41" t="s">
        <v>129</v>
      </c>
      <c r="E1" s="41" t="s">
        <v>130</v>
      </c>
      <c r="F1" s="41" t="s">
        <v>131</v>
      </c>
      <c r="G1" s="41" t="s">
        <v>132</v>
      </c>
      <c r="H1" s="42" t="s">
        <v>133</v>
      </c>
      <c r="I1" s="42" t="s">
        <v>134</v>
      </c>
      <c r="J1" s="44" t="s">
        <v>135</v>
      </c>
      <c r="K1" s="42" t="s">
        <v>136</v>
      </c>
      <c r="L1" s="45"/>
      <c r="M1" s="45"/>
      <c r="N1" s="45"/>
      <c r="O1" s="45"/>
      <c r="P1" s="45"/>
      <c r="Q1" s="45"/>
      <c r="R1" s="45"/>
      <c r="S1" s="45"/>
      <c r="T1" s="45"/>
      <c r="U1" s="45"/>
    </row>
    <row r="2" s="37" customFormat="1" ht="28.5" spans="1:11">
      <c r="A2" s="7" t="s">
        <v>115</v>
      </c>
      <c r="B2" s="7" t="s">
        <v>137</v>
      </c>
      <c r="C2" s="34"/>
      <c r="D2" s="7"/>
      <c r="E2" s="7"/>
      <c r="F2" s="7"/>
      <c r="G2" s="7"/>
      <c r="H2" s="7" t="s">
        <v>138</v>
      </c>
      <c r="I2" s="7" t="s">
        <v>139</v>
      </c>
      <c r="J2" s="46" t="s">
        <v>139</v>
      </c>
      <c r="K2" s="7" t="s">
        <v>140</v>
      </c>
    </row>
    <row r="3" s="38" customFormat="1" ht="14.25" spans="1:15">
      <c r="A3" s="7" t="s">
        <v>141</v>
      </c>
      <c r="B3" s="7" t="s">
        <v>142</v>
      </c>
      <c r="C3" s="34"/>
      <c r="D3" s="7"/>
      <c r="E3" s="7" t="s">
        <v>143</v>
      </c>
      <c r="F3" s="7">
        <v>1200</v>
      </c>
      <c r="G3" s="7" t="s">
        <v>144</v>
      </c>
      <c r="H3" s="7" t="s">
        <v>145</v>
      </c>
      <c r="I3" s="7" t="s">
        <v>146</v>
      </c>
      <c r="J3" s="46">
        <v>44713</v>
      </c>
      <c r="K3" s="7" t="s">
        <v>147</v>
      </c>
      <c r="L3" s="37"/>
      <c r="M3" s="37"/>
      <c r="N3" s="37"/>
      <c r="O3" s="37"/>
    </row>
    <row r="4" s="38" customFormat="1" ht="14.25" spans="1:15">
      <c r="A4" s="7" t="s">
        <v>141</v>
      </c>
      <c r="B4" s="7" t="s">
        <v>142</v>
      </c>
      <c r="C4" s="34" t="s">
        <v>142</v>
      </c>
      <c r="D4" s="7"/>
      <c r="E4" s="7">
        <v>900</v>
      </c>
      <c r="F4" s="7"/>
      <c r="G4" s="7">
        <v>900</v>
      </c>
      <c r="H4" s="7" t="s">
        <v>148</v>
      </c>
      <c r="I4" s="7">
        <v>1200</v>
      </c>
      <c r="J4" s="46">
        <v>44736</v>
      </c>
      <c r="K4" s="7" t="s">
        <v>149</v>
      </c>
      <c r="L4" s="37"/>
      <c r="M4" s="37"/>
      <c r="N4" s="37"/>
      <c r="O4" s="37"/>
    </row>
    <row r="5" s="38" customFormat="1" ht="14.25" spans="1:15">
      <c r="A5" s="7" t="s">
        <v>141</v>
      </c>
      <c r="B5" s="7" t="s">
        <v>142</v>
      </c>
      <c r="C5" s="34" t="s">
        <v>150</v>
      </c>
      <c r="D5" s="7"/>
      <c r="E5" s="7" t="s">
        <v>151</v>
      </c>
      <c r="F5" s="7"/>
      <c r="G5" s="7" t="s">
        <v>151</v>
      </c>
      <c r="H5" s="7" t="s">
        <v>152</v>
      </c>
      <c r="I5" s="7"/>
      <c r="J5" s="46"/>
      <c r="K5" s="7" t="s">
        <v>153</v>
      </c>
      <c r="L5" s="37"/>
      <c r="M5" s="37"/>
      <c r="N5" s="37"/>
      <c r="O5" s="37"/>
    </row>
    <row r="6" s="38" customFormat="1" ht="14.25" spans="1:15">
      <c r="A6" s="7" t="s">
        <v>141</v>
      </c>
      <c r="B6" s="7" t="s">
        <v>142</v>
      </c>
      <c r="C6" s="34" t="s">
        <v>154</v>
      </c>
      <c r="D6" s="7"/>
      <c r="E6" s="7" t="s">
        <v>151</v>
      </c>
      <c r="F6" s="7"/>
      <c r="G6" s="7" t="s">
        <v>151</v>
      </c>
      <c r="H6" s="7" t="s">
        <v>155</v>
      </c>
      <c r="I6" s="7">
        <v>1200</v>
      </c>
      <c r="J6" s="46">
        <v>44766</v>
      </c>
      <c r="K6" s="7" t="s">
        <v>149</v>
      </c>
      <c r="L6" s="37"/>
      <c r="M6" s="37"/>
      <c r="N6" s="37"/>
      <c r="O6" s="37"/>
    </row>
    <row r="7" s="38" customFormat="1" ht="14.25" spans="1:15">
      <c r="A7" s="7" t="s">
        <v>141</v>
      </c>
      <c r="B7" s="7" t="s">
        <v>142</v>
      </c>
      <c r="C7" s="34" t="s">
        <v>156</v>
      </c>
      <c r="D7" s="7"/>
      <c r="E7" s="7" t="s">
        <v>151</v>
      </c>
      <c r="F7" s="7"/>
      <c r="G7" s="7" t="s">
        <v>151</v>
      </c>
      <c r="H7" s="7" t="s">
        <v>157</v>
      </c>
      <c r="I7" s="7"/>
      <c r="J7" s="46"/>
      <c r="K7" s="7" t="s">
        <v>153</v>
      </c>
      <c r="L7" s="37"/>
      <c r="M7" s="37"/>
      <c r="N7" s="37"/>
      <c r="O7" s="37"/>
    </row>
    <row r="8" ht="15.75" customHeight="1" spans="1:21">
      <c r="A8" s="43"/>
      <c r="B8" s="43"/>
      <c r="C8" s="43"/>
      <c r="D8" s="43"/>
      <c r="E8" s="43"/>
      <c r="F8" s="43"/>
      <c r="G8" s="43"/>
      <c r="H8" s="43"/>
      <c r="I8" s="43"/>
      <c r="J8" s="47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5.75" customHeight="1" spans="1:21">
      <c r="A9" s="43"/>
      <c r="B9" s="43"/>
      <c r="C9" s="43"/>
      <c r="D9" s="43"/>
      <c r="E9" s="43"/>
      <c r="F9" s="43"/>
      <c r="G9" s="43"/>
      <c r="H9" s="43"/>
      <c r="I9" s="43"/>
      <c r="J9" s="47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5.75" customHeight="1" spans="1:21">
      <c r="A10" s="43"/>
      <c r="B10" s="43"/>
      <c r="C10" s="43"/>
      <c r="D10" s="43"/>
      <c r="E10" s="43"/>
      <c r="F10" s="43"/>
      <c r="G10" s="43"/>
      <c r="H10" s="43"/>
      <c r="I10" s="43"/>
      <c r="J10" s="47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5.75" customHeight="1" spans="1:21">
      <c r="A11" s="43"/>
      <c r="B11" s="43"/>
      <c r="C11" s="43"/>
      <c r="D11" s="43"/>
      <c r="E11" s="43"/>
      <c r="F11" s="43"/>
      <c r="G11" s="43"/>
      <c r="H11" s="43"/>
      <c r="I11" s="43"/>
      <c r="J11" s="47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ht="15.75" customHeight="1" spans="1:21">
      <c r="A12" s="43"/>
      <c r="B12" s="43"/>
      <c r="C12" s="43"/>
      <c r="D12" s="43"/>
      <c r="E12" s="43"/>
      <c r="F12" s="43"/>
      <c r="G12" s="43"/>
      <c r="H12" s="43"/>
      <c r="I12" s="43"/>
      <c r="J12" s="47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ht="15.75" customHeight="1" spans="1:21">
      <c r="A13" s="43"/>
      <c r="B13" s="43"/>
      <c r="C13" s="43"/>
      <c r="D13" s="43"/>
      <c r="E13" s="43"/>
      <c r="F13" s="43"/>
      <c r="G13" s="43"/>
      <c r="H13" s="43"/>
      <c r="I13" s="43"/>
      <c r="J13" s="47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ht="15.75" customHeight="1" spans="1:21">
      <c r="A14" s="43"/>
      <c r="B14" s="43"/>
      <c r="C14" s="43"/>
      <c r="D14" s="43"/>
      <c r="E14" s="43"/>
      <c r="F14" s="43"/>
      <c r="G14" s="43"/>
      <c r="H14" s="43"/>
      <c r="I14" s="43"/>
      <c r="J14" s="47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ht="15.75" customHeight="1" spans="1:21">
      <c r="A15" s="43"/>
      <c r="B15" s="43"/>
      <c r="C15" s="43"/>
      <c r="D15" s="43"/>
      <c r="E15" s="43"/>
      <c r="F15" s="43"/>
      <c r="G15" s="43"/>
      <c r="H15" s="43"/>
      <c r="I15" s="43"/>
      <c r="J15" s="47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ht="15.75" customHeight="1" spans="1:21">
      <c r="A16" s="43"/>
      <c r="B16" s="43"/>
      <c r="C16" s="43"/>
      <c r="D16" s="43"/>
      <c r="E16" s="43"/>
      <c r="F16" s="43"/>
      <c r="G16" s="43"/>
      <c r="H16" s="43"/>
      <c r="I16" s="43"/>
      <c r="J16" s="47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ht="15.75" customHeight="1" spans="1:21">
      <c r="A17" s="43"/>
      <c r="B17" s="43"/>
      <c r="C17" s="43"/>
      <c r="D17" s="43"/>
      <c r="E17" s="43"/>
      <c r="F17" s="43"/>
      <c r="G17" s="43"/>
      <c r="H17" s="43"/>
      <c r="I17" s="43"/>
      <c r="J17" s="47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ht="15.75" customHeight="1" spans="1:21">
      <c r="A18" s="43"/>
      <c r="B18" s="43"/>
      <c r="C18" s="43"/>
      <c r="D18" s="43"/>
      <c r="E18" s="43"/>
      <c r="F18" s="43"/>
      <c r="G18" s="43"/>
      <c r="H18" s="43"/>
      <c r="I18" s="43"/>
      <c r="J18" s="47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ht="15.75" customHeight="1" spans="1:21">
      <c r="A19" s="43"/>
      <c r="B19" s="43"/>
      <c r="C19" s="43"/>
      <c r="D19" s="43"/>
      <c r="E19" s="43"/>
      <c r="F19" s="43"/>
      <c r="G19" s="43"/>
      <c r="H19" s="43"/>
      <c r="I19" s="43"/>
      <c r="J19" s="47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ht="15.75" customHeight="1" spans="1:21">
      <c r="A20" s="43"/>
      <c r="B20" s="43"/>
      <c r="C20" s="43"/>
      <c r="D20" s="43"/>
      <c r="E20" s="43"/>
      <c r="F20" s="43"/>
      <c r="G20" s="43"/>
      <c r="H20" s="43"/>
      <c r="I20" s="43"/>
      <c r="J20" s="47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ht="15.75" customHeight="1" spans="1:21">
      <c r="A21" s="43"/>
      <c r="B21" s="43"/>
      <c r="C21" s="43"/>
      <c r="D21" s="43"/>
      <c r="E21" s="43"/>
      <c r="F21" s="43"/>
      <c r="G21" s="43"/>
      <c r="H21" s="43"/>
      <c r="I21" s="43"/>
      <c r="J21" s="47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ht="15.75" customHeight="1" spans="1:21">
      <c r="A22" s="43"/>
      <c r="B22" s="43"/>
      <c r="C22" s="43"/>
      <c r="D22" s="43"/>
      <c r="E22" s="43"/>
      <c r="F22" s="43"/>
      <c r="G22" s="43"/>
      <c r="H22" s="43"/>
      <c r="I22" s="43"/>
      <c r="J22" s="47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ht="15.75" customHeight="1" spans="1:21">
      <c r="A23" s="43"/>
      <c r="B23" s="43"/>
      <c r="C23" s="43"/>
      <c r="D23" s="43"/>
      <c r="E23" s="43"/>
      <c r="F23" s="43"/>
      <c r="G23" s="43"/>
      <c r="H23" s="43"/>
      <c r="I23" s="43"/>
      <c r="J23" s="47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ht="15.75" customHeight="1" spans="1:21">
      <c r="A24" s="43"/>
      <c r="B24" s="43"/>
      <c r="C24" s="43"/>
      <c r="D24" s="43"/>
      <c r="E24" s="43"/>
      <c r="F24" s="43"/>
      <c r="G24" s="43"/>
      <c r="H24" s="43"/>
      <c r="I24" s="43"/>
      <c r="J24" s="47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ht="15.75" customHeight="1" spans="1:21">
      <c r="A25" s="43"/>
      <c r="B25" s="43"/>
      <c r="C25" s="43"/>
      <c r="D25" s="43"/>
      <c r="E25" s="43"/>
      <c r="F25" s="43"/>
      <c r="G25" s="43"/>
      <c r="H25" s="43"/>
      <c r="I25" s="43"/>
      <c r="J25" s="47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ht="15.75" customHeight="1" spans="1:21">
      <c r="A26" s="43"/>
      <c r="B26" s="43"/>
      <c r="C26" s="43"/>
      <c r="D26" s="43"/>
      <c r="E26" s="43"/>
      <c r="F26" s="43"/>
      <c r="G26" s="43"/>
      <c r="H26" s="43"/>
      <c r="I26" s="43"/>
      <c r="J26" s="47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ht="15.75" customHeight="1" spans="1:21">
      <c r="A27" s="43"/>
      <c r="B27" s="43"/>
      <c r="C27" s="43"/>
      <c r="D27" s="43"/>
      <c r="E27" s="43"/>
      <c r="F27" s="43"/>
      <c r="G27" s="43"/>
      <c r="H27" s="43"/>
      <c r="I27" s="43"/>
      <c r="J27" s="47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ht="15.75" customHeight="1" spans="1:21">
      <c r="A28" s="43"/>
      <c r="B28" s="43"/>
      <c r="C28" s="43"/>
      <c r="D28" s="43"/>
      <c r="E28" s="43"/>
      <c r="F28" s="43"/>
      <c r="G28" s="43"/>
      <c r="H28" s="43"/>
      <c r="I28" s="43"/>
      <c r="J28" s="47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ht="15.75" customHeight="1" spans="1:21">
      <c r="A29" s="43"/>
      <c r="B29" s="43"/>
      <c r="C29" s="43"/>
      <c r="D29" s="43"/>
      <c r="E29" s="43"/>
      <c r="F29" s="43"/>
      <c r="G29" s="43"/>
      <c r="H29" s="43"/>
      <c r="I29" s="43"/>
      <c r="J29" s="47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ht="15.75" customHeight="1" spans="1:21">
      <c r="A30" s="43"/>
      <c r="B30" s="43"/>
      <c r="C30" s="43"/>
      <c r="D30" s="43"/>
      <c r="E30" s="43"/>
      <c r="F30" s="43"/>
      <c r="G30" s="43"/>
      <c r="H30" s="43"/>
      <c r="I30" s="43"/>
      <c r="J30" s="47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ht="15.75" customHeight="1" spans="1:21">
      <c r="A31" s="43"/>
      <c r="B31" s="43"/>
      <c r="C31" s="43"/>
      <c r="D31" s="43"/>
      <c r="E31" s="43"/>
      <c r="F31" s="43"/>
      <c r="G31" s="43"/>
      <c r="H31" s="43"/>
      <c r="I31" s="43"/>
      <c r="J31" s="47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ht="15.75" customHeight="1" spans="1:21">
      <c r="A32" s="43"/>
      <c r="B32" s="43"/>
      <c r="C32" s="43"/>
      <c r="D32" s="43"/>
      <c r="E32" s="43"/>
      <c r="F32" s="43"/>
      <c r="G32" s="43"/>
      <c r="H32" s="43"/>
      <c r="I32" s="43"/>
      <c r="J32" s="47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ht="15.75" customHeight="1" spans="1:21">
      <c r="A33" s="43"/>
      <c r="B33" s="43"/>
      <c r="C33" s="43"/>
      <c r="D33" s="43"/>
      <c r="E33" s="43"/>
      <c r="F33" s="43"/>
      <c r="G33" s="43"/>
      <c r="H33" s="43"/>
      <c r="I33" s="43"/>
      <c r="J33" s="47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ht="15.75" customHeight="1" spans="1:21">
      <c r="A34" s="43"/>
      <c r="B34" s="43"/>
      <c r="C34" s="43"/>
      <c r="D34" s="43"/>
      <c r="E34" s="43"/>
      <c r="F34" s="43"/>
      <c r="G34" s="43"/>
      <c r="H34" s="43"/>
      <c r="I34" s="43"/>
      <c r="J34" s="47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ht="15.75" customHeight="1" spans="1:21">
      <c r="A35" s="43"/>
      <c r="B35" s="43"/>
      <c r="C35" s="43"/>
      <c r="D35" s="43"/>
      <c r="E35" s="43"/>
      <c r="F35" s="43"/>
      <c r="G35" s="43"/>
      <c r="H35" s="43"/>
      <c r="I35" s="43"/>
      <c r="J35" s="47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ht="15.75" customHeight="1" spans="1:21">
      <c r="A36" s="43"/>
      <c r="B36" s="43"/>
      <c r="C36" s="43"/>
      <c r="D36" s="43"/>
      <c r="E36" s="43"/>
      <c r="F36" s="43"/>
      <c r="G36" s="43"/>
      <c r="H36" s="43"/>
      <c r="I36" s="43"/>
      <c r="J36" s="47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ht="15.75" customHeight="1" spans="1:21">
      <c r="A37" s="43"/>
      <c r="B37" s="43"/>
      <c r="C37" s="43"/>
      <c r="D37" s="43"/>
      <c r="E37" s="43"/>
      <c r="F37" s="43"/>
      <c r="G37" s="43"/>
      <c r="H37" s="43"/>
      <c r="I37" s="43"/>
      <c r="J37" s="47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ht="15.75" customHeight="1" spans="1:21">
      <c r="A38" s="43"/>
      <c r="B38" s="43"/>
      <c r="C38" s="43"/>
      <c r="D38" s="43"/>
      <c r="E38" s="43"/>
      <c r="F38" s="43"/>
      <c r="G38" s="43"/>
      <c r="H38" s="43"/>
      <c r="I38" s="43"/>
      <c r="J38" s="47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ht="15.75" customHeight="1" spans="1:21">
      <c r="A39" s="43"/>
      <c r="B39" s="43"/>
      <c r="C39" s="43"/>
      <c r="D39" s="43"/>
      <c r="E39" s="43"/>
      <c r="F39" s="43"/>
      <c r="G39" s="43"/>
      <c r="H39" s="43"/>
      <c r="I39" s="43"/>
      <c r="J39" s="47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ht="15.75" customHeight="1" spans="1:21">
      <c r="A40" s="43"/>
      <c r="B40" s="43"/>
      <c r="C40" s="43"/>
      <c r="D40" s="43"/>
      <c r="E40" s="43"/>
      <c r="F40" s="43"/>
      <c r="G40" s="43"/>
      <c r="H40" s="43"/>
      <c r="I40" s="43"/>
      <c r="J40" s="47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ht="15.75" customHeight="1" spans="1:21">
      <c r="A41" s="43"/>
      <c r="B41" s="43"/>
      <c r="C41" s="43"/>
      <c r="D41" s="43"/>
      <c r="E41" s="43"/>
      <c r="F41" s="43"/>
      <c r="G41" s="43"/>
      <c r="H41" s="43"/>
      <c r="I41" s="43"/>
      <c r="J41" s="47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ht="15.75" customHeight="1" spans="1:21">
      <c r="A42" s="43"/>
      <c r="B42" s="43"/>
      <c r="C42" s="43"/>
      <c r="D42" s="43"/>
      <c r="E42" s="43"/>
      <c r="F42" s="43"/>
      <c r="G42" s="43"/>
      <c r="H42" s="43"/>
      <c r="I42" s="43"/>
      <c r="J42" s="47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ht="15.75" customHeight="1" spans="1:21">
      <c r="A43" s="43"/>
      <c r="B43" s="43"/>
      <c r="C43" s="43"/>
      <c r="D43" s="43"/>
      <c r="E43" s="43"/>
      <c r="F43" s="43"/>
      <c r="G43" s="43"/>
      <c r="H43" s="43"/>
      <c r="I43" s="43"/>
      <c r="J43" s="47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ht="15.75" customHeight="1" spans="1:21">
      <c r="A44" s="43"/>
      <c r="B44" s="43"/>
      <c r="C44" s="43"/>
      <c r="D44" s="43"/>
      <c r="E44" s="43"/>
      <c r="F44" s="43"/>
      <c r="G44" s="43"/>
      <c r="H44" s="43"/>
      <c r="I44" s="43"/>
      <c r="J44" s="47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ht="15.75" customHeight="1" spans="1:21">
      <c r="A45" s="43"/>
      <c r="B45" s="43"/>
      <c r="C45" s="43"/>
      <c r="D45" s="43"/>
      <c r="E45" s="43"/>
      <c r="F45" s="43"/>
      <c r="G45" s="43"/>
      <c r="H45" s="43"/>
      <c r="I45" s="43"/>
      <c r="J45" s="47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ht="15.75" customHeight="1" spans="1:21">
      <c r="A46" s="43"/>
      <c r="B46" s="43"/>
      <c r="C46" s="43"/>
      <c r="D46" s="43"/>
      <c r="E46" s="43"/>
      <c r="F46" s="43"/>
      <c r="G46" s="43"/>
      <c r="H46" s="43"/>
      <c r="I46" s="43"/>
      <c r="J46" s="47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ht="15.75" customHeight="1" spans="1:21">
      <c r="A47" s="43"/>
      <c r="B47" s="43"/>
      <c r="C47" s="43"/>
      <c r="D47" s="43"/>
      <c r="E47" s="43"/>
      <c r="F47" s="43"/>
      <c r="G47" s="43"/>
      <c r="H47" s="43"/>
      <c r="I47" s="43"/>
      <c r="J47" s="47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ht="15.75" customHeight="1" spans="1:21">
      <c r="A48" s="43"/>
      <c r="B48" s="43"/>
      <c r="C48" s="43"/>
      <c r="D48" s="43"/>
      <c r="E48" s="43"/>
      <c r="F48" s="43"/>
      <c r="G48" s="43"/>
      <c r="H48" s="43"/>
      <c r="I48" s="43"/>
      <c r="J48" s="47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ht="15.75" customHeight="1" spans="1:21">
      <c r="A49" s="43"/>
      <c r="B49" s="43"/>
      <c r="C49" s="43"/>
      <c r="D49" s="43"/>
      <c r="E49" s="43"/>
      <c r="F49" s="43"/>
      <c r="G49" s="43"/>
      <c r="H49" s="43"/>
      <c r="I49" s="43"/>
      <c r="J49" s="47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ht="15.75" customHeight="1" spans="1:21">
      <c r="A50" s="43"/>
      <c r="B50" s="43"/>
      <c r="C50" s="43"/>
      <c r="D50" s="43"/>
      <c r="E50" s="43"/>
      <c r="F50" s="43"/>
      <c r="G50" s="43"/>
      <c r="H50" s="43"/>
      <c r="I50" s="43"/>
      <c r="J50" s="47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ht="15.75" customHeight="1" spans="1:21">
      <c r="A51" s="43"/>
      <c r="B51" s="43"/>
      <c r="C51" s="43"/>
      <c r="D51" s="43"/>
      <c r="E51" s="43"/>
      <c r="F51" s="43"/>
      <c r="G51" s="43"/>
      <c r="H51" s="43"/>
      <c r="I51" s="43"/>
      <c r="J51" s="47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ht="15.75" customHeight="1" spans="1:21">
      <c r="A52" s="43"/>
      <c r="B52" s="43"/>
      <c r="C52" s="43"/>
      <c r="D52" s="43"/>
      <c r="E52" s="43"/>
      <c r="F52" s="43"/>
      <c r="G52" s="43"/>
      <c r="H52" s="43"/>
      <c r="I52" s="43"/>
      <c r="J52" s="47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ht="15.75" customHeight="1" spans="1:21">
      <c r="A53" s="43"/>
      <c r="B53" s="43"/>
      <c r="C53" s="43"/>
      <c r="D53" s="43"/>
      <c r="E53" s="43"/>
      <c r="F53" s="43"/>
      <c r="G53" s="43"/>
      <c r="H53" s="43"/>
      <c r="I53" s="43"/>
      <c r="J53" s="47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ht="15.75" customHeight="1" spans="1:21">
      <c r="A54" s="43"/>
      <c r="B54" s="43"/>
      <c r="C54" s="43"/>
      <c r="D54" s="43"/>
      <c r="E54" s="43"/>
      <c r="F54" s="43"/>
      <c r="G54" s="43"/>
      <c r="H54" s="43"/>
      <c r="I54" s="43"/>
      <c r="J54" s="47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ht="15.75" customHeight="1" spans="1:21">
      <c r="A55" s="43"/>
      <c r="B55" s="43"/>
      <c r="C55" s="43"/>
      <c r="D55" s="43"/>
      <c r="E55" s="43"/>
      <c r="F55" s="43"/>
      <c r="G55" s="43"/>
      <c r="H55" s="43"/>
      <c r="I55" s="43"/>
      <c r="J55" s="47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ht="15.75" customHeight="1" spans="1:21">
      <c r="A56" s="43"/>
      <c r="B56" s="43"/>
      <c r="C56" s="43"/>
      <c r="D56" s="43"/>
      <c r="E56" s="43"/>
      <c r="F56" s="43"/>
      <c r="G56" s="43"/>
      <c r="H56" s="43"/>
      <c r="I56" s="43"/>
      <c r="J56" s="47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ht="15.75" customHeight="1" spans="1:21">
      <c r="A57" s="43"/>
      <c r="B57" s="43"/>
      <c r="C57" s="43"/>
      <c r="D57" s="43"/>
      <c r="E57" s="43"/>
      <c r="F57" s="43"/>
      <c r="G57" s="43"/>
      <c r="H57" s="43"/>
      <c r="I57" s="43"/>
      <c r="J57" s="47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ht="15.75" customHeight="1" spans="1:21">
      <c r="A58" s="43"/>
      <c r="B58" s="43"/>
      <c r="C58" s="43"/>
      <c r="D58" s="43"/>
      <c r="E58" s="43"/>
      <c r="F58" s="43"/>
      <c r="G58" s="43"/>
      <c r="H58" s="43"/>
      <c r="I58" s="43"/>
      <c r="J58" s="47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ht="15.75" customHeight="1" spans="1:21">
      <c r="A59" s="43"/>
      <c r="B59" s="43"/>
      <c r="C59" s="43"/>
      <c r="D59" s="43"/>
      <c r="E59" s="43"/>
      <c r="F59" s="43"/>
      <c r="G59" s="43"/>
      <c r="H59" s="43"/>
      <c r="I59" s="43"/>
      <c r="J59" s="47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</sheetData>
  <autoFilter ref="A1:U7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pane ySplit="1" topLeftCell="A2" activePane="bottomLeft" state="frozen"/>
      <selection/>
      <selection pane="bottomLeft" activeCell="I17" sqref="I17"/>
    </sheetView>
  </sheetViews>
  <sheetFormatPr defaultColWidth="9" defaultRowHeight="24" customHeight="1"/>
  <cols>
    <col min="1" max="2" width="6.575" style="2" customWidth="1"/>
    <col min="3" max="3" width="8.8" style="2" customWidth="1"/>
    <col min="4" max="4" width="10.65" style="2" customWidth="1"/>
    <col min="5" max="5" width="13.725" style="2" customWidth="1"/>
    <col min="6" max="6" width="15" style="2" customWidth="1"/>
    <col min="7" max="7" width="20.6333333333333" style="2" customWidth="1"/>
    <col min="8" max="9" width="13.3333333333333" style="2" customWidth="1"/>
    <col min="10" max="10" width="20.4833333333333" style="2" customWidth="1"/>
    <col min="11" max="11" width="9.75" customWidth="1"/>
    <col min="12" max="12" width="25.3083333333333" style="2" customWidth="1"/>
    <col min="13" max="13" width="34.25" style="2" customWidth="1"/>
    <col min="14" max="14" width="22.6" style="2" customWidth="1"/>
    <col min="15" max="15" width="26.25" style="2" customWidth="1"/>
    <col min="16" max="24" width="9" style="2" customWidth="1"/>
    <col min="25" max="25" width="15" style="2" customWidth="1"/>
    <col min="26" max="16384" width="9" style="2"/>
  </cols>
  <sheetData>
    <row r="1" customHeight="1" spans="1:25">
      <c r="A1" s="3" t="s">
        <v>0</v>
      </c>
      <c r="B1" s="3" t="s">
        <v>1</v>
      </c>
      <c r="C1" s="3" t="s">
        <v>25</v>
      </c>
      <c r="D1" s="4" t="s">
        <v>158</v>
      </c>
      <c r="E1" s="5" t="s">
        <v>97</v>
      </c>
      <c r="F1" s="5" t="s">
        <v>159</v>
      </c>
      <c r="G1" s="5" t="s">
        <v>160</v>
      </c>
      <c r="H1" s="6" t="s">
        <v>161</v>
      </c>
      <c r="I1" s="6" t="s">
        <v>162</v>
      </c>
      <c r="J1" s="3" t="s">
        <v>163</v>
      </c>
      <c r="K1" s="25" t="s">
        <v>164</v>
      </c>
      <c r="L1" s="26" t="s">
        <v>52</v>
      </c>
      <c r="M1" s="26" t="s">
        <v>165</v>
      </c>
      <c r="N1" s="26" t="s">
        <v>166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customHeight="1" spans="1:25">
      <c r="A2" s="7" t="s">
        <v>115</v>
      </c>
      <c r="B2" s="7" t="s">
        <v>167</v>
      </c>
      <c r="C2" s="7" t="s">
        <v>8</v>
      </c>
      <c r="D2" s="7" t="s">
        <v>8</v>
      </c>
      <c r="E2" s="8" t="s">
        <v>151</v>
      </c>
      <c r="F2" s="8" t="s">
        <v>168</v>
      </c>
      <c r="G2" s="8" t="s">
        <v>169</v>
      </c>
      <c r="H2" s="9" t="s">
        <v>170</v>
      </c>
      <c r="I2" s="28">
        <v>44835</v>
      </c>
      <c r="J2" s="7" t="s">
        <v>171</v>
      </c>
      <c r="K2" s="29"/>
      <c r="L2" s="23"/>
      <c r="M2" s="23"/>
      <c r="N2" s="18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="1" customFormat="1" ht="17" customHeight="1" spans="1:19">
      <c r="A3" s="10" t="s">
        <v>141</v>
      </c>
      <c r="B3" s="10" t="s">
        <v>9</v>
      </c>
      <c r="C3" s="10" t="s">
        <v>172</v>
      </c>
      <c r="D3" s="10"/>
      <c r="E3" s="11" t="s">
        <v>173</v>
      </c>
      <c r="F3" s="9"/>
      <c r="G3" s="10" t="s">
        <v>174</v>
      </c>
      <c r="H3" s="12"/>
      <c r="I3" s="11"/>
      <c r="J3" s="30"/>
      <c r="K3" s="30"/>
      <c r="L3" s="30"/>
      <c r="M3" s="30"/>
      <c r="N3" s="30"/>
      <c r="O3" s="31"/>
      <c r="P3" s="31"/>
      <c r="Q3" s="31"/>
      <c r="R3" s="31"/>
      <c r="S3" s="35"/>
    </row>
    <row r="4" s="1" customFormat="1" ht="17" customHeight="1" spans="1:19">
      <c r="A4" s="10" t="s">
        <v>141</v>
      </c>
      <c r="B4" s="10" t="s">
        <v>9</v>
      </c>
      <c r="C4" s="10" t="s">
        <v>172</v>
      </c>
      <c r="D4" s="10"/>
      <c r="E4" s="11"/>
      <c r="F4" s="9"/>
      <c r="G4" s="10" t="s">
        <v>175</v>
      </c>
      <c r="H4" s="12"/>
      <c r="I4" s="11"/>
      <c r="J4" s="30"/>
      <c r="K4" s="30"/>
      <c r="L4" s="30"/>
      <c r="M4" s="30"/>
      <c r="N4" s="30"/>
      <c r="O4" s="31"/>
      <c r="P4" s="31"/>
      <c r="Q4" s="31"/>
      <c r="R4" s="31"/>
      <c r="S4" s="35"/>
    </row>
    <row r="5" s="1" customFormat="1" ht="17" customHeight="1" spans="1:19">
      <c r="A5" s="10" t="s">
        <v>141</v>
      </c>
      <c r="B5" s="10" t="s">
        <v>9</v>
      </c>
      <c r="C5" s="10" t="s">
        <v>172</v>
      </c>
      <c r="D5" s="10" t="s">
        <v>176</v>
      </c>
      <c r="E5" s="11" t="s">
        <v>177</v>
      </c>
      <c r="F5" s="9"/>
      <c r="G5" s="10" t="s">
        <v>178</v>
      </c>
      <c r="H5" s="12"/>
      <c r="I5" s="11"/>
      <c r="J5" s="30"/>
      <c r="K5" s="30"/>
      <c r="L5" s="30"/>
      <c r="M5" s="30"/>
      <c r="N5" s="30"/>
      <c r="O5" s="31"/>
      <c r="P5" s="31"/>
      <c r="Q5" s="31"/>
      <c r="R5" s="31"/>
      <c r="S5" s="35"/>
    </row>
    <row r="6" s="1" customFormat="1" ht="17" customHeight="1" spans="1:19">
      <c r="A6" s="10" t="s">
        <v>141</v>
      </c>
      <c r="B6" s="10" t="s">
        <v>9</v>
      </c>
      <c r="C6" s="10" t="s">
        <v>172</v>
      </c>
      <c r="D6" s="10" t="s">
        <v>176</v>
      </c>
      <c r="E6" s="11" t="s">
        <v>179</v>
      </c>
      <c r="F6" s="9"/>
      <c r="G6" s="10" t="s">
        <v>180</v>
      </c>
      <c r="H6" s="12"/>
      <c r="I6" s="32"/>
      <c r="J6" s="30"/>
      <c r="K6" s="30"/>
      <c r="L6" s="30"/>
      <c r="M6" s="30"/>
      <c r="N6" s="30"/>
      <c r="O6" s="31"/>
      <c r="P6" s="31"/>
      <c r="Q6" s="31"/>
      <c r="R6" s="31"/>
      <c r="S6" s="35"/>
    </row>
    <row r="7" s="1" customFormat="1" ht="17" customHeight="1" spans="1:19">
      <c r="A7" s="10" t="s">
        <v>141</v>
      </c>
      <c r="B7" s="10" t="s">
        <v>9</v>
      </c>
      <c r="C7" s="10" t="s">
        <v>172</v>
      </c>
      <c r="D7" s="10"/>
      <c r="E7" s="11" t="s">
        <v>181</v>
      </c>
      <c r="F7" s="9"/>
      <c r="G7" s="10" t="s">
        <v>182</v>
      </c>
      <c r="H7" s="11"/>
      <c r="I7" s="11"/>
      <c r="J7" s="30"/>
      <c r="K7" s="30"/>
      <c r="L7" s="30"/>
      <c r="M7" s="30"/>
      <c r="N7" s="30"/>
      <c r="O7" s="31"/>
      <c r="P7" s="31"/>
      <c r="Q7" s="31"/>
      <c r="R7" s="31"/>
      <c r="S7" s="35"/>
    </row>
    <row r="8" customHeight="1" spans="1:25">
      <c r="A8" s="7"/>
      <c r="B8" s="7"/>
      <c r="C8" s="7"/>
      <c r="D8" s="7"/>
      <c r="E8" s="9"/>
      <c r="F8" s="9"/>
      <c r="G8" s="9"/>
      <c r="H8" s="9"/>
      <c r="I8" s="9"/>
      <c r="J8" s="7"/>
      <c r="K8" s="29"/>
      <c r="L8" s="23"/>
      <c r="M8" s="23"/>
      <c r="N8" s="18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Height="1" spans="1:25">
      <c r="A9" s="7"/>
      <c r="B9" s="7"/>
      <c r="C9" s="7"/>
      <c r="D9" s="7"/>
      <c r="E9" s="9"/>
      <c r="F9" s="9"/>
      <c r="G9" s="9"/>
      <c r="H9" s="9"/>
      <c r="I9" s="9"/>
      <c r="J9" s="7"/>
      <c r="K9" s="29"/>
      <c r="L9" s="23"/>
      <c r="M9" s="23"/>
      <c r="N9" s="1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Height="1" spans="1:25">
      <c r="A10" s="7"/>
      <c r="B10" s="7"/>
      <c r="C10" s="7"/>
      <c r="D10" s="7"/>
      <c r="E10" s="9"/>
      <c r="F10" s="9"/>
      <c r="G10" s="9"/>
      <c r="H10" s="9"/>
      <c r="I10" s="9"/>
      <c r="J10" s="7"/>
      <c r="K10" s="29"/>
      <c r="L10" s="23"/>
      <c r="M10" s="23"/>
      <c r="N10" s="1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Height="1" spans="1:25">
      <c r="A11" s="7"/>
      <c r="B11" s="7"/>
      <c r="C11" s="7"/>
      <c r="D11" s="7"/>
      <c r="E11" s="9"/>
      <c r="F11" s="9"/>
      <c r="G11" s="9"/>
      <c r="H11" s="9"/>
      <c r="I11" s="9"/>
      <c r="J11" s="7"/>
      <c r="K11" s="29"/>
      <c r="L11" s="23"/>
      <c r="M11" s="23"/>
      <c r="N11" s="1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Height="1" spans="1:25">
      <c r="A12" s="13"/>
      <c r="B12" s="7"/>
      <c r="C12" s="13"/>
      <c r="D12" s="9"/>
      <c r="E12" s="14"/>
      <c r="F12" s="14"/>
      <c r="G12" s="14"/>
      <c r="H12" s="9"/>
      <c r="I12" s="9"/>
      <c r="J12" s="9"/>
      <c r="K12" s="29"/>
      <c r="L12" s="16"/>
      <c r="M12" s="16"/>
      <c r="N12" s="18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Height="1" spans="1:25">
      <c r="A13" s="13"/>
      <c r="B13" s="7"/>
      <c r="C13" s="13"/>
      <c r="D13" s="15"/>
      <c r="E13" s="16"/>
      <c r="F13" s="16"/>
      <c r="G13" s="16"/>
      <c r="H13" s="17"/>
      <c r="I13" s="17"/>
      <c r="J13" s="9"/>
      <c r="K13" s="29"/>
      <c r="L13" s="16"/>
      <c r="M13" s="16"/>
      <c r="N13" s="18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Height="1" spans="1:25">
      <c r="A14" s="13"/>
      <c r="B14" s="7"/>
      <c r="C14" s="13"/>
      <c r="D14" s="15"/>
      <c r="E14" s="16"/>
      <c r="F14" s="16"/>
      <c r="G14" s="18"/>
      <c r="H14" s="19"/>
      <c r="I14" s="19"/>
      <c r="J14" s="13"/>
      <c r="K14" s="29"/>
      <c r="L14" s="18"/>
      <c r="M14" s="18"/>
      <c r="N14" s="18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Height="1" spans="1:25">
      <c r="A15" s="13"/>
      <c r="B15" s="7"/>
      <c r="C15" s="13"/>
      <c r="D15" s="20"/>
      <c r="E15" s="16"/>
      <c r="F15" s="16"/>
      <c r="G15" s="18"/>
      <c r="H15" s="19"/>
      <c r="I15" s="19"/>
      <c r="J15" s="13"/>
      <c r="K15" s="29"/>
      <c r="L15" s="18"/>
      <c r="M15" s="18"/>
      <c r="N15" s="18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Height="1" spans="1:25">
      <c r="A16" s="13"/>
      <c r="B16" s="13"/>
      <c r="C16" s="13"/>
      <c r="D16" s="15"/>
      <c r="E16" s="16"/>
      <c r="F16" s="16"/>
      <c r="G16" s="16"/>
      <c r="H16" s="17"/>
      <c r="I16" s="17"/>
      <c r="J16" s="9"/>
      <c r="K16" s="29"/>
      <c r="L16" s="16"/>
      <c r="M16" s="16"/>
      <c r="N16" s="18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Height="1" spans="1:25">
      <c r="A17" s="13"/>
      <c r="B17" s="13"/>
      <c r="C17" s="13"/>
      <c r="D17" s="15"/>
      <c r="E17" s="16"/>
      <c r="F17" s="16"/>
      <c r="G17" s="16"/>
      <c r="H17" s="17"/>
      <c r="I17" s="17"/>
      <c r="J17" s="9"/>
      <c r="K17" s="29"/>
      <c r="L17" s="16"/>
      <c r="M17" s="16"/>
      <c r="N17" s="18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Height="1" spans="1:25">
      <c r="A18" s="13"/>
      <c r="B18" s="13"/>
      <c r="C18" s="9"/>
      <c r="D18" s="13"/>
      <c r="E18" s="8"/>
      <c r="F18" s="8"/>
      <c r="G18" s="21"/>
      <c r="H18" s="13"/>
      <c r="I18" s="13"/>
      <c r="J18" s="9"/>
      <c r="K18" s="33"/>
      <c r="L18" s="16"/>
      <c r="M18" s="16"/>
      <c r="N18" s="18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Height="1" spans="1:25">
      <c r="A19" s="13"/>
      <c r="B19" s="13"/>
      <c r="C19" s="13"/>
      <c r="D19" s="9"/>
      <c r="E19" s="14"/>
      <c r="F19" s="14"/>
      <c r="G19" s="14"/>
      <c r="H19" s="9"/>
      <c r="I19" s="9"/>
      <c r="J19" s="9"/>
      <c r="K19" s="33"/>
      <c r="L19" s="18"/>
      <c r="M19" s="18"/>
      <c r="N19" s="18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Height="1" spans="1:25">
      <c r="A20" s="7"/>
      <c r="B20" s="7"/>
      <c r="C20" s="7"/>
      <c r="D20" s="22"/>
      <c r="E20" s="23"/>
      <c r="F20" s="23"/>
      <c r="G20" s="23"/>
      <c r="H20" s="24"/>
      <c r="I20" s="24"/>
      <c r="J20" s="7"/>
      <c r="K20" s="33"/>
      <c r="L20" s="18"/>
      <c r="M20" s="18"/>
      <c r="N20" s="18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Height="1" spans="1:25">
      <c r="A21" s="7"/>
      <c r="B21" s="7"/>
      <c r="C21" s="7"/>
      <c r="D21" s="22"/>
      <c r="E21" s="23"/>
      <c r="F21" s="23"/>
      <c r="G21" s="23"/>
      <c r="H21" s="24"/>
      <c r="I21" s="24"/>
      <c r="J21" s="34"/>
      <c r="K21" s="33"/>
      <c r="L21" s="18"/>
      <c r="M21" s="18"/>
      <c r="N21" s="1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</sheetData>
  <autoFilter ref="A1:Y21">
    <extLst/>
  </autoFilter>
  <dataValidations count="2">
    <dataValidation type="list" allowBlank="1" showInputMessage="1" showErrorMessage="1" sqref="F1:F2 F3:F7 F8:F21 F22:F1048576">
      <formula1>"公卫筛查,体检项目"</formula1>
    </dataValidation>
    <dataValidation type="list" allowBlank="1" showInputMessage="1" showErrorMessage="1" sqref="K1 K2 K8:K21 K22:K1048576">
      <formula1>"艾长康,艾消安,艾长健,艾馨甘,艾思宁,艾宫婷"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5">
    <comment s:ref="G2" rgbClr="8FC794"/>
  </commentList>
  <commentList sheetStid="3"/>
  <commentList sheetStid="9">
    <comment s:ref="D1" rgbClr="8FC794"/>
    <comment s:ref="K1" rgbClr="8FC79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医院对接表（周更）</vt:lpstr>
      <vt:lpstr>医院开发跟进表（周更）</vt:lpstr>
      <vt:lpstr>预估及达成（月更）</vt:lpstr>
      <vt:lpstr>物价及挂网（周更）</vt:lpstr>
      <vt:lpstr>公卫及体检项目（周更）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孔小艺</cp:lastModifiedBy>
  <dcterms:created xsi:type="dcterms:W3CDTF">2022-09-21T01:52:00Z</dcterms:created>
  <dcterms:modified xsi:type="dcterms:W3CDTF">2022-09-30T06:56:31Z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8CEC1EAD4891449B9BBB3110538A6A6B</vt:lpwstr>
  </property>
  <property fmtid="{D5CDD505-2E9C-101B-9397-08002B2CF9AE}" pid="3" name="KSOProductBuildVer">
    <vt:lpwstr>2052-11.1.0.12019</vt:lpwstr>
  </property>
</Properties>
</file>