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CMU\CPE492 - Project\final-exam-sched\project_resources\questionnaires_result\"/>
    </mc:Choice>
  </mc:AlternateContent>
  <xr:revisionPtr revIDLastSave="0" documentId="8_{C6818D9C-6801-4C42-8A6E-EFC694F03F68}" xr6:coauthVersionLast="46" xr6:coauthVersionMax="46" xr10:uidLastSave="{00000000-0000-0000-0000-000000000000}"/>
  <bookViews>
    <workbookView xWindow="-108" yWindow="-108" windowWidth="23256" windowHeight="12720" tabRatio="466" xr2:uid="{6D14113C-E6ED-4B81-AEF3-D99FB4C9B3B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03" i="1" l="1"/>
  <c r="H709" i="1"/>
  <c r="O705" i="1"/>
  <c r="N705" i="1"/>
  <c r="M705" i="1"/>
  <c r="L705" i="1"/>
  <c r="K705" i="1"/>
  <c r="O704" i="1"/>
  <c r="N704" i="1"/>
  <c r="M704" i="1"/>
  <c r="L704" i="1"/>
  <c r="K704" i="1"/>
  <c r="K703" i="1"/>
  <c r="L703" i="1"/>
  <c r="M703" i="1"/>
  <c r="N703" i="1"/>
  <c r="O703" i="1"/>
  <c r="O702" i="1"/>
  <c r="N702" i="1"/>
  <c r="M702" i="1"/>
  <c r="L702" i="1"/>
  <c r="K702" i="1"/>
  <c r="O701" i="1"/>
  <c r="N701" i="1"/>
  <c r="M701" i="1"/>
  <c r="L701" i="1"/>
  <c r="K701" i="1"/>
  <c r="L700" i="1"/>
  <c r="O700" i="1"/>
  <c r="N700" i="1"/>
  <c r="M700" i="1"/>
  <c r="K700" i="1"/>
  <c r="H708" i="1"/>
  <c r="H702" i="1"/>
  <c r="H701" i="1"/>
  <c r="H700" i="1"/>
  <c r="H699" i="1"/>
  <c r="H704" i="1" s="1"/>
  <c r="H711" i="1" l="1"/>
  <c r="N706" i="1"/>
  <c r="K706" i="1"/>
  <c r="P703" i="1"/>
  <c r="L706" i="1"/>
  <c r="P701" i="1"/>
  <c r="P705" i="1"/>
  <c r="M706" i="1"/>
  <c r="P702" i="1"/>
  <c r="O706" i="1"/>
  <c r="P704" i="1"/>
  <c r="P700" i="1"/>
  <c r="P706" i="1" l="1"/>
</calcChain>
</file>

<file path=xl/sharedStrings.xml><?xml version="1.0" encoding="utf-8"?>
<sst xmlns="http://schemas.openxmlformats.org/spreadsheetml/2006/main" count="1416" uniqueCount="676">
  <si>
    <t>Timestamp</t>
  </si>
  <si>
    <t>รหัสนักศึกษา</t>
  </si>
  <si>
    <t>เทอม</t>
  </si>
  <si>
    <t>ท่านชอบตารางสอบรูปแบบไหนมากกว่ากัน</t>
  </si>
  <si>
    <t>ช่วยอธิบายว่าทำไมถึงชอบรูปแบบดังที่ระบุด้านบน และความคิดเห็นอื่น ๆ</t>
  </si>
  <si>
    <t>1/2561</t>
  </si>
  <si>
    <t>ช่วงเวลาไม่ห่างกันเกินไป และมีเวลาให้อ่าน</t>
  </si>
  <si>
    <t>2/2561</t>
  </si>
  <si>
    <t>มีวิชาที่สอบชนกัน 2 วิชาาาา</t>
  </si>
  <si>
    <t>ไม่มีตัวที่สอบวันเดียวกัน</t>
  </si>
  <si>
    <t>ช่วงเวลาสอบไม่ห่างกันมากเกินไปและมีเวลาว่างให้อ่าน</t>
  </si>
  <si>
    <t>มีสอบ 8 โมงน้อยลง</t>
  </si>
  <si>
    <t>2/2563</t>
  </si>
  <si>
    <t>เหมือนเดิมครับ</t>
  </si>
  <si>
    <t>2/2562</t>
  </si>
  <si>
    <t>สอบวันไม่ติดกัน ถ้าหากติดก็จะเป็นช่วงเย็นทำให้มีเวลาพักและอ่านหนังสือเตรียมสอบวิชาถัดไป</t>
  </si>
  <si>
    <t>1/2563</t>
  </si>
  <si>
    <t>1/2562</t>
  </si>
  <si>
    <t>ไม่มีสอบวันเดียวกัน</t>
  </si>
  <si>
    <t>เพราะมีเวลาว่างวันเว้นวันให้พักผ่อนหย่อนใจ มีเวลาให้กับตัวอองมากขึ้น</t>
  </si>
  <si>
    <t>สอบไม่ติดกัน มีเว้นระยะให้อ่านเพื่อเตรียมตัวสอบวิชาถัดไป</t>
  </si>
  <si>
    <t>มีช่วงเว้นให้อ่านหนังสือสอบ</t>
  </si>
  <si>
    <t>ได้สอบวันละ 1 วิชา และกระจายวิชาสอบไม่ให้มีช่วงที่เว้นไว้นานเกินไป</t>
  </si>
  <si>
    <t>ปกติตื่นสาย ถ้าเลือกแบบช่วงเช้ากลัวตื่นไปเรียนไม่ทัน</t>
  </si>
  <si>
    <t>มีความกระจายมากกว่าอีกแบบ</t>
  </si>
  <si>
    <t>เนื่องจากเป็นวิชาที่มีต้องทำความเข้าใจพักใหญ่ จึงอยากได้ช่วงยาวๆที่สามารถอ่านทบทวนได้</t>
  </si>
  <si>
    <t>มากรอกเอาตังเฉยๆครับ</t>
  </si>
  <si>
    <t>วิชาที่มีความเกี่ยวข้องกันบางทีความรู้มันใช้คู่กันแต่สอบห่างกัน</t>
  </si>
  <si>
    <t>แต่ละวันได้สอบ 1 วิชา และกระจายวิชาสอบไม่เว้นช่วงจนเกินไป</t>
  </si>
  <si>
    <t>เเต่ละวันสอบไม่หนัก ไม่ต้องเครียดสะสม</t>
  </si>
  <si>
    <t>กระจายเวลาได้ดีกว่า</t>
  </si>
  <si>
    <t>วันสอบเสร็จเร็วได้พักผ่อนเร็ว</t>
  </si>
  <si>
    <t>อีกอันชนครับผมมมมม</t>
  </si>
  <si>
    <t>สอบกระจายเท่ากันแต่อันนี้สอบเสร็จเร็วกว่า</t>
  </si>
  <si>
    <t>สอบกระจายดีครับ</t>
  </si>
  <si>
    <t>สอบเสร็จเร็วดีครับ</t>
  </si>
  <si>
    <t>ไม่สอบวันเดียวกัน</t>
  </si>
  <si>
    <t>คาบสอบเย็นไม่มี</t>
  </si>
  <si>
    <t>การสอบตารางที่ 2 ติดกันเกินไป</t>
  </si>
  <si>
    <t>เวลาในการเข้าสอบเป็นช่วงกลางวัน</t>
  </si>
  <si>
    <t>ชอบบบบบบบบบบบบบบบบบบบ</t>
  </si>
  <si>
    <t>ชอบบบบบบบบบบบบบบบ</t>
  </si>
  <si>
    <t>ดูง่าย จำง่าย เข้าใจง่ายกว่าแบบB</t>
  </si>
  <si>
    <t>เพราะว่าไม่ต้องตื่นเช้ามากมีระยะเวลาห่างกันทำให้มีเวลาอ่านหนังสือเพิ่มขึ้น</t>
  </si>
  <si>
    <t>ไม่มีวิชาที่ต้องสอบเช้า มีระยะห่างเพิ่มเวลาอ่านหนังสือ</t>
  </si>
  <si>
    <t>ตารางวิชาดูง่ายกว่า</t>
  </si>
  <si>
    <t>เพราะว่ารูปแบบดูคล้ายๆกัน</t>
  </si>
  <si>
    <t>เพราะ1วันสอบแค่1วิชา แต่ไม่ชอบสอบ8โมงเช้ากับเวลากินข้าว</t>
  </si>
  <si>
    <t>เริ่มสอบช้ากว่าและสอบเสร็จเร็วกว่า</t>
  </si>
  <si>
    <t>ระยะเวลาสอบห่างกันดี มีเวลาทบทวนเพิ่ม</t>
  </si>
  <si>
    <t>ไม่มีวิชาที่สอบชนกันและวันนึงสอบวิชาเดียว</t>
  </si>
  <si>
    <t>สอบวันตัวสบายใจกว่ามากๆๆ</t>
  </si>
  <si>
    <t>มีวันที่สอบเช้าน้อยกว่าและสอบเสร็จเร็วกว่า</t>
  </si>
  <si>
    <t>มีวันที่สอบเช้าน้อยกว่าและทุกวันสอบวิชาเดียว</t>
  </si>
  <si>
    <t>ไม่มีวันที่สอบในช่วงตอนเช้าเลย</t>
  </si>
  <si>
    <t>ไม่ค่อยเเตกต่างกันมาก​</t>
  </si>
  <si>
    <t>เหตุผลเหมือนหน้าแรก</t>
  </si>
  <si>
    <t>การแยกวิชาในแต่ละวันเป็นครั้งที่ ทำให้สับสน</t>
  </si>
  <si>
    <t>เหตูผลคล้ายกับหน้า 3</t>
  </si>
  <si>
    <t>มีเวลาว่างในการเตรียมตัวในวิชาต่อไปได้ ถ้าสอบวันละวิชา</t>
  </si>
  <si>
    <t>ไม่มีเวลาที่ทับกัน</t>
  </si>
  <si>
    <t>ระยะห่างที่เว้นในการสอบไม่ห่างกันเกินไป เหมาะสมแก่เวลาในการเตรียมตัวสอบ</t>
  </si>
  <si>
    <t>ชอบให้มีเวลาพักและมีเวลาอ่านวิชาถัดๆไปก่อน</t>
  </si>
  <si>
    <t>มีเวลาให้อ่านวิชาอื่นๆ</t>
  </si>
  <si>
    <t>ไม่ชอบสอบเช้าหลายๆวัน</t>
  </si>
  <si>
    <t>ไม่ชอบสอบวิชาคำนวนวันเดียวกัน</t>
  </si>
  <si>
    <t>ดูง่ายดีค่ะ อยากให้มีสีสัน</t>
  </si>
  <si>
    <t>ดูง่าย เห็นชัดเจน</t>
  </si>
  <si>
    <t>อ่านง่ายสะดวกกว่า</t>
  </si>
  <si>
    <t>อ่านง่าสะดวกกว่า</t>
  </si>
  <si>
    <t>ตัวที่ต้องสอบตอนเช้ามีน้อยลง มีเวลาทำสมาธิ และไม่กดดัน</t>
  </si>
  <si>
    <t>ตารางไม่ชนและช่วงเวลาสอบเหมาะสมอยู่ในเกณฑ์รับได้</t>
  </si>
  <si>
    <t>การจัดช่วงวันที่มีระยะห่างกันพอสมควร แต่จะมีวิชา 050106 067203 067201 ไม่มีสอบปลายภาค</t>
  </si>
  <si>
    <t>จัดเวลาได้ห่างพอดี มีเวลาเตรียมตัวสอบ</t>
  </si>
  <si>
    <t>ชอบที่สอบวันละ1 วิชา และมีแก้ปว่างๆให้ทบทวนวิชาต่อไป</t>
  </si>
  <si>
    <t>มีเวลาอ่านหนังสือ</t>
  </si>
  <si>
    <t>วิชา254200ไม่มีสอบ</t>
  </si>
  <si>
    <t>จัดให้ห่างเพิ่มสักวันน่าจะดี</t>
  </si>
  <si>
    <t>วิชา259195ไม่มีสอบ</t>
  </si>
  <si>
    <t>มีเวลาอ่านหนังสือระหว่างวิชา</t>
  </si>
  <si>
    <t>มีวันเว้นช่วงให้อ่านหนังสือก่อนสอบแต่ละวิชา</t>
  </si>
  <si>
    <t>ช่วงเวลาสอบไม่เช้าจนเกินไป</t>
  </si>
  <si>
    <t>จะได้มีเวลาอ่านหนังสือเยอะ</t>
  </si>
  <si>
    <t>ใช้จำนวนวันในการสอบน้อย</t>
  </si>
  <si>
    <t>มีเวลาอ่านวิชาต่อไป</t>
  </si>
  <si>
    <t>มีเวลาอ่านวิชาต่อไป วันสอบไม่ชนกัน</t>
  </si>
  <si>
    <t>จีดช่วงหนักกับช่วงเบาได้ดี สมองได้ใช้งานเป็นช่วงๆ</t>
  </si>
  <si>
    <t>เพราะใช้เวลาสั้นกว่าละสอบวันละตัว</t>
  </si>
  <si>
    <t>ไม่ชอบสอบตอนบ่าย3-6โมง เหมาะกับเป็นเวลาอ่านหนังสือหรือพักผ่อนมากกว่า</t>
  </si>
  <si>
    <t>สอบเสร็จเร็ว และอยากสอบเคมีตอนบ่าย</t>
  </si>
  <si>
    <t>เพราะไม่ได้อัดวิชาสอบแบบติดกันมากไป และเว้นช่วงแต่ละวิชาเหมาะสม แต่บางวิชาก็เว้นช่วงค่อนข้างนานทำให้รู้สึกเหนื่อยว่าเมื่อไหร่จะสอบเสร็จ จนทำให้วิชาที่สอบวันหลัง ๆ ไม่ค่อยตั้งใจเท่าไหร่นัก</t>
  </si>
  <si>
    <t>ทุกวิชาอยู่ห่างกัน ทำให้มีเวลาอ่านมากขึ้น</t>
  </si>
  <si>
    <t>มองไม่เห็นความแตกต่างจากทั้ง2แบบครับ</t>
  </si>
  <si>
    <t>ไม่แตกต่างกันทั้งคู่</t>
  </si>
  <si>
    <t>เพราะไม่มีสอบชนกัน ถึงจะสอบติดกันแต่ก็มีช่วงเว้นให้พออ่านหนังสือ แล้วก็เป็นสอบเช้ากับเที่ยง เพราะส่วนตัวไม่ชอบสอบตอนเย็น มันทำให้วันนั้นรู้สึกไม่ได้ทำอะไรเลย</t>
  </si>
  <si>
    <t>เหตุผลเดียวกับข้อ 1</t>
  </si>
  <si>
    <t>เหตุผลเดียวกันกับข้อ1</t>
  </si>
  <si>
    <t>เพราะ 206457 ยาก อยากสอบผ่านไปให้เร็วที่สุด ยิ่งอยู่สันหลัง ๆ ยิ่งกดดันย้ำคิดย้ำทำ จนไม่ได้อ่านตัวอื่น เหตุผลอื่น ๆคล้ายข้อ1</t>
  </si>
  <si>
    <t>ดูง่ายกว่าชัดเจนกว่า</t>
  </si>
  <si>
    <t>เพราะ แคลมันอยู่ตอนเย็นสมองกำลังตื่น</t>
  </si>
  <si>
    <t>ไม่เว้นวันไปกองกันจนเกินไปตามแบบที่2</t>
  </si>
  <si>
    <t>สอบเช้า กลัวตื่นไม่ทันค่ะ</t>
  </si>
  <si>
    <t>สอบช่วงเย็นเหมือนเป็นการทิ้งช่วงเวลาโดยเปล่าประโยชน์ และทำให้เกิดอาการรนก่อนสอบ</t>
  </si>
  <si>
    <t>สีสันอาจจะน้อยไปนิดนึง ไม่เห็นความแตกต่างกันมาก</t>
  </si>
  <si>
    <t>เวลาสอบติดกันเดินไป</t>
  </si>
  <si>
    <t>ไม่สอบติดกันมีเวลาอ่านมากกว่า</t>
  </si>
  <si>
    <t>ชอบวิชาที่มีเวลาเรียนช่วงสายหน่อย</t>
  </si>
  <si>
    <t>ไม่ติดกันทำให้ไม่เครียดจนเกินไป</t>
  </si>
  <si>
    <t>มีสอบติดกันแต่เป็นช่วงเที่ยง-เย็นเลยโอเคกว่าอีกแบบ</t>
  </si>
  <si>
    <t>ชอบเพราะมันสอบวันธรรมดา ไม่ใช่วันเสาร์ ทิตย์</t>
  </si>
  <si>
    <t>เพราะช่วงเวลาเรียนพอๆกัน</t>
  </si>
  <si>
    <t>เพราะเวลาเรียนคล้ายๆกันในทุกวัน ทำให้เวลาชีวิตคงที่</t>
  </si>
  <si>
    <t>แบ่งช่วงได้ดีกว่าอีกแบบ</t>
  </si>
  <si>
    <t>มีรยะเวลาในการพักเตรียมอีกวิชา</t>
  </si>
  <si>
    <t>กระบวนวิชาไม่คิดกันเช่น 1 วันสอบ 2 วิชา ทำให้ไม่ได้จดจ่อกับวิขาทั้ง 2 อย่างเต็มที่ เพราะจะไปให้ความสำคัญวิชาใดวิชาหนึ่ง</t>
  </si>
  <si>
    <t>ควรสอบวันละวิชา</t>
  </si>
  <si>
    <t>ระยะห่างของความยากง่ายเหมาะสมดี</t>
  </si>
  <si>
    <t>ชอบเพราะไม่มีสอบวันเดียวกันหลายตัว มีสอบแค่วันละตัว</t>
  </si>
  <si>
    <t>เพราะสอบเสร็จไวกว่า</t>
  </si>
  <si>
    <t>มีเวลาว่างให้อ่านหนังสือ</t>
  </si>
  <si>
    <t>สอบวันเดียว3วิชา ไม่เอาาาาาาาา</t>
  </si>
  <si>
    <t>เห็นชัดเจนค่ะดูง่าย</t>
  </si>
  <si>
    <t>สอบตอนเช้าน้อยดีครับ</t>
  </si>
  <si>
    <t>คอมโปรชอบเช้าสดใสดีครับ</t>
  </si>
  <si>
    <t>มีแต่ไฟน้อยที่สอบเช้า</t>
  </si>
  <si>
    <t>ไม่มีการสอบในวันเดียวกัน</t>
  </si>
  <si>
    <t>มีสอบตอนเช้าน้อยกว่า</t>
  </si>
  <si>
    <t>มีเวลาเว้นว่างให้อ่าน 3 วิชาสุดท้ายมากกว่า</t>
  </si>
  <si>
    <t>รู้สึกไม่ต่างกันทั้งสองอัน</t>
  </si>
  <si>
    <t>เจอ 3 วิชาใน1 วันก็ไม่ไหว</t>
  </si>
  <si>
    <t>มีเวลาพักอ่านหนังสือ</t>
  </si>
  <si>
    <t>ดูง่าย จำง่าย เข้าใจง่ายกว่าแบบA</t>
  </si>
  <si>
    <t>มีเวลาอ่านหนังสือเยอะกว่าแบบA</t>
  </si>
  <si>
    <t>ชอบแบบ A มากกว่าเพราะ เว้นเวลาให้อ่านหนังสือสอบ</t>
  </si>
  <si>
    <t>A สอบ 8 โมงเยอะเกิน ไม่ไหว</t>
  </si>
  <si>
    <t>แบบ A สอบติด ๆ กันเยอะเกินไป</t>
  </si>
  <si>
    <t>แบบ A มีสอบเช้าเย็นวันศุกร์ *261405 ไม่มีสอบปลายภาค</t>
  </si>
  <si>
    <t>A มีการเว้นช่วงที่มากเกินไป</t>
  </si>
  <si>
    <t>A มีสอบทับกันและมีสอบสองวิชาในหนึ่งวัน</t>
  </si>
  <si>
    <t>ตารางAสอบวันเดียว3ตัวสอบไม่ไหว</t>
  </si>
  <si>
    <t>มีเวลาอ่านเยอะกว่า B</t>
  </si>
  <si>
    <t>แบบB มีการทิ้งช่วงนานเกินไป</t>
  </si>
  <si>
    <t>แบบ B มีวิชาที่สอบช่วงเช้าน้อยกว่า</t>
  </si>
  <si>
    <t>แบบ B มีการสอบช่วงเช้าน้อยกว่า</t>
  </si>
  <si>
    <t>อ่านง่ายกว่าแบบ B</t>
  </si>
  <si>
    <t>ถึงจะเป็นกระจุกเหมือนกันแต่ B ก็ยังแยกความยากได้ดีกว่า</t>
  </si>
  <si>
    <t>ถ้าเอาส่วนตัวก็ A เพราะกระจายกว่า B แต่ B ก็ไม่ใช่ว่าไม่ดีเนื่องจากกระจายความยากแล้ว</t>
  </si>
  <si>
    <t>แบบ B มีการอัดและสอบติดกันมากเกินไป</t>
  </si>
  <si>
    <t>แบบ A เว้นระยะมากเกินไป แบบ B prefeBt มากๆ ไม่มีสอบ 8 โมง ระยะเว้นช่วงสอบพองาม</t>
  </si>
  <si>
    <t>เนื่องจาก B เว้นช่วงนานไปสำหรับการสอบวิชาเดียว</t>
  </si>
  <si>
    <t>เพราะแบบ B มีวันสอบน้อยกว่าและไม่ต้องสอบตอน 8.00</t>
  </si>
  <si>
    <t>ตาราง B 1 sunสอบกันติดกันเกินไป</t>
  </si>
  <si>
    <t>ตารางBได้สอบวันละตัวสบายใจกว่า</t>
  </si>
  <si>
    <t>เวลาเรียนกำลังดี</t>
  </si>
  <si>
    <t>เรียนตอนกลางวันทำให้มีเวลาเตรียมตัว</t>
  </si>
  <si>
    <t>ดูง่ายกว่าอีกแบบ</t>
  </si>
  <si>
    <t>แบบ B มีเวลาให้อ่านหนังสือมากกว่า แบบ A และเนื่องจากบางตัวเป็นตัวฟรี ทำให้อาจจะไม่ต้องการเวลาอ่านหนังสือพอ ๆ กับตัวเมเจอร์ อีกทั้งแบบA มีบางวิชาที่สอบชนกันทำให้เกิดปัญหาต่าง ๆ ตามมา</t>
  </si>
  <si>
    <t>พอๆกัน ได้ทั้งคู่</t>
  </si>
  <si>
    <t>เหตุผลเหมือนข้อก่อนหน้าเลย</t>
  </si>
  <si>
    <t>เพราะ ไม่สอบวันเดียวกัน</t>
  </si>
  <si>
    <t>มีช่วงเว้นวันสอบ ประทับใจ</t>
  </si>
  <si>
    <t>มันต้องปีการศึกษา2563ป่าวคะ</t>
  </si>
  <si>
    <t>แยกวิชายากจากกัน จะได้มีเวลาอ่านเยอะขึ้น</t>
  </si>
  <si>
    <t>วันสอบกระจาย รู้สึกวาไม่หนักเกินไปที่จะอ่านหนังสือ</t>
  </si>
  <si>
    <t>วันสอบกระจาย รู้สึกว่าอ่านหนังสือทัน</t>
  </si>
  <si>
    <t>ชอบวันสอบช่วงเเรกๆที่ติดกัน เเล้วมีช่วงที่ว่างให้พักเอาเเรง</t>
  </si>
  <si>
    <t>วันสอบ สอบเสร็จเร็ว</t>
  </si>
  <si>
    <t>ชอบบบบบบบบบบบบบบ</t>
  </si>
  <si>
    <t>ชอบมากกกกกกกกกกกกก</t>
  </si>
  <si>
    <t>ชอบบบบบบบบบบบบบบบบบบบบ</t>
  </si>
  <si>
    <t>ไม่จำเป็นต้องแบ่งลำดับ 1 2 3 ในวันที่สอบ เพราะลำดับการสอบสามารถดูได้จากเวลาในแต่ละวัน ยกเว้นว่าจะมีสอบซ้อนหรือชนเวลากัน มันทำให้ดูยุ่งและอาจเกิดความสับสนได้ควรทำช่องวัน 1 และเวลาก็พอคล้ายแบบ A แต่ลดจำนวณช่องลง</t>
  </si>
  <si>
    <t>ดูง่ายกว่าข้อ A</t>
  </si>
  <si>
    <t>มีเวลาอ่านหนังสือสอบ แบบ A มันแน่นเกินไป</t>
  </si>
  <si>
    <t>B มีวันสิบชนกันเยอะไป</t>
  </si>
  <si>
    <t>มันดูโล่งกว่ามีเวลาพักหายใจ</t>
  </si>
  <si>
    <t>ไม่มีข้อแตกต่าง</t>
  </si>
  <si>
    <t>สอบตอนเช้าน้อยกว่า</t>
  </si>
  <si>
    <t>สอบไม่ชน สอบเที่ยง</t>
  </si>
  <si>
    <t>เว้นช่วงให้อ่านหนังสือวิชาที่ยากกกๆ</t>
  </si>
  <si>
    <t>ช่วงเวลาสอบไม่ห่างกันมากเกินไปและไม่ติดกันเกินไปและมีเวลาว่างให้อ่าน</t>
  </si>
  <si>
    <t>ช่วงเวลาที่ว่างอยู่ติดกัน</t>
  </si>
  <si>
    <t>มีวิชาสอบในวันเดียวกันไม่เกิน 1 วิชา</t>
  </si>
  <si>
    <t>สุ่มเอาครับบบบบบ</t>
  </si>
  <si>
    <t>แบบAสอบ2วิชาพร้อมกันในเวลาเดียว?? แบบBสอบวิชาติดกันทำให้ไม่มีเวลาพัก</t>
  </si>
  <si>
    <t>สอบติดกันทุกวัน แต่ยังดีที่เป็นตอนเที่ยง ทำให้มีเวลาอ่านในตอนกลางคืนแล้วไม่พลาดตื่นสายไปสอบ</t>
  </si>
  <si>
    <t>มีสอบแค่วันละ 1 วิชา</t>
  </si>
  <si>
    <t>ไม่มีการสอบตอนเช้า</t>
  </si>
  <si>
    <t>B สอบตอนเที่ยงเยอะเลยจำง่ายดี แล้วก็ไม่มีสอบ 2 วิชาใน 1 วัน</t>
  </si>
  <si>
    <t>A มีการเว้นช่วงที่พอดี</t>
  </si>
  <si>
    <t>สอบวันละตัวทำให้ไม่เครียดและเตรียมตัวทัน</t>
  </si>
  <si>
    <t>แบบ A มีการเว้นช่วงที่มากเกินไป</t>
  </si>
  <si>
    <t>แบบ A เว้นระยะห่างมากเกินไป</t>
  </si>
  <si>
    <t>A สอบ 3 ตัวติดกัน ไม่ไหว โยมสุดๆ</t>
  </si>
  <si>
    <t>อยากกลับบ้าน แบบ B กลับบ้านได้เร็ว ไม่ต้องห่วงอะไรแล้ว</t>
  </si>
  <si>
    <t>ไม่มีวันที่สอบเช้าเลย</t>
  </si>
  <si>
    <t>A มีสองวิชาในวันเดียว</t>
  </si>
  <si>
    <t>A จัดตารางสอบทับกันและมีสอบวันเดียวสองวิชาด้วย</t>
  </si>
  <si>
    <t>Say No to 3 วิชาในวันเดียวกัน อ้วกแตก</t>
  </si>
  <si>
    <t>เพราะสอบวันละวิชา</t>
  </si>
  <si>
    <t>เพราะสอบวันละวิชาแต่ไม่ชอบสอบวันติดๆกัน</t>
  </si>
  <si>
    <t>มีเวลาอ่านเยอะกว่า</t>
  </si>
  <si>
    <t>มีเวลาอ่านทบทวนเยอะ วิชาที่สอบไม่ติดกัน สอบแค่วันละวิชา</t>
  </si>
  <si>
    <t>วิชาที่สอบอยู่ในช่วงอาทิตย์แรกๆ</t>
  </si>
  <si>
    <t>สอบห่างดี แต่ห่างไปหน่อยครับ</t>
  </si>
  <si>
    <t>สอบเสร็จเร็วกว่าครับ</t>
  </si>
  <si>
    <t>circuit ไม่ควรสอบวันเดียวกันกับวิชาไหนเลย อห</t>
  </si>
  <si>
    <t>ชิลจัดดดดดดดดดดดดด</t>
  </si>
  <si>
    <t>ได้คีบจะเอาศอก ได้ซักดอกก็คงจะดี</t>
  </si>
  <si>
    <t>เทเหล้าผิดแก้วยังพอทน เทเหล้าผิดคนกูทนไม่ได้</t>
  </si>
  <si>
    <t>มีนาแล้วยังไม่มีตังเลยค้าบบบบบบบ ขอตังหน่อยย</t>
  </si>
  <si>
    <t>ในแต่ละวันจะได้สอบเพียงแค่ 1 วิชา จึงมีเวลาอ่านวิชาอื่นที่จะสอบในวันถัดไป</t>
  </si>
  <si>
    <t>ไม่ชอบทั้งสองแบบ แบบ A มีสอบ 3 วิชาในวันเดียวกัน แบบ B สอบ 5 วิชาติดต่อกัน</t>
  </si>
  <si>
    <t>เพราะแบบAมีวิชาสอบชนกัน</t>
  </si>
  <si>
    <t>เพราะสอบแค่วันละตัว</t>
  </si>
  <si>
    <t>เริ่มสอบช้าแต่เสร็จไวกว่า</t>
  </si>
  <si>
    <t>ดูในโทศัพท์มือถือios ตารางเหมือนกัน แต่วิชาคนละตำแหน่ง</t>
  </si>
  <si>
    <t>ได้สอบวันละหนึ่งตัวสบายใจกว่า</t>
  </si>
  <si>
    <t>ตารางAสอบชนกันสอบไม่ทันแน่ๆ</t>
  </si>
  <si>
    <t>วันที่ ในการสอบเว้นระยะได้ดีกว่า</t>
  </si>
  <si>
    <t>มีเวลาในการอ่านมากกว่า ไม่สอบติดกันหรือเว้นเกินไป</t>
  </si>
  <si>
    <t>สอบวันเดียว 3 วิชามันล้าเกินไป</t>
  </si>
  <si>
    <t>ได้มีเวลาเตรียมตัว</t>
  </si>
  <si>
    <t>ไม่มีสอบติดกัน แต่วิชา 100281 ไม่มีการสอบ</t>
  </si>
  <si>
    <t>ชอบการแบ่งเวลาจัดสอบ แต่วิชา 067311 067435 จัดสอบนอกตาราง</t>
  </si>
  <si>
    <t>มีระยะเวลาเว้นว่างให้ทบทวนสักนิดสักหน่อย ไม่อัดวันละ2 วิชา</t>
  </si>
  <si>
    <t>มีช่วงเวลาให้พักอ่านหนังสือ</t>
  </si>
  <si>
    <t>จัดเวลาได้ดีกว่าแบบแรก</t>
  </si>
  <si>
    <t>ตารางไมม่อัดกัน</t>
  </si>
  <si>
    <t>เพราะว่าสอบเเปดโมงบางทีก็ไม่ได้นอนเเล้วทำให้สมองมันเบลอ</t>
  </si>
  <si>
    <t>เพราะดูแล้วเข้าใจง่าย จดจำได้ง่ายกว่าแบบB</t>
  </si>
  <si>
    <t>วันที่ไม่มีระบุไว้ทำให้ดูยากขึ้น</t>
  </si>
  <si>
    <t>วันเวลาพอให้ทบทวนได้</t>
  </si>
  <si>
    <t>เนื่องจากเวลา8โมงคิดว่าเช้าไปไม่มีเวลาเตรียมใจ ส่วนถ้า15:30ก็คิดว่าช้าไป เสียเวลา อยากสอบให้มันจบๆ เลยคิดว่าเวลา12กำลังเหมาะสม</t>
  </si>
  <si>
    <t>ระยะเวลาสอบห่างกันเกินไป</t>
  </si>
  <si>
    <t>เนื่องจากแบบAมีสอบวันเดียว2วิชาเลยไม่ชอบ</t>
  </si>
  <si>
    <t>แบบAมีสอบ2วิชาใน1วันและระยะเวลาติดกัน</t>
  </si>
  <si>
    <t>แบบAมีสอบช่วงเย็นเยอะ ส่วนแบบBมีสอบ2วิชาใน1วัน</t>
  </si>
  <si>
    <t>ควรสอบวันละ1วิชา พอ และแบบB ดูแบ่งสอบเป็น2ช่วง ทำให้มีเวลาอ่านเยอะ</t>
  </si>
  <si>
    <t>เพราะแบบ B มีเวลาให้อ่านเยอะกว่า</t>
  </si>
  <si>
    <t>เพราะว่าวิชาที่มีเนื้อหายากง่าย เฉลี่ยๆกันสอบ แบ่งอ่านง่ายดี</t>
  </si>
  <si>
    <t>259195 ไม่มีสอบ ความจริงไม่ค่อยชอบสักแบบที่มีให้ แต่แบบB วิชาที่ยากติดกันเยอะไปหน่อย เลือกแบบA น่าจะดีกว่า</t>
  </si>
  <si>
    <t>ชอบแบบจัดสอบวันละวิชา</t>
  </si>
  <si>
    <t>มีเวลาอ่านวิชาถัดไป</t>
  </si>
  <si>
    <t>การกระจายของวันสอบดีมากครับ</t>
  </si>
  <si>
    <t>แบบขวาสิครับเพราะมันไม่สอบชน</t>
  </si>
  <si>
    <t>อยากสอบสบายๆวันละตัวหลายๆตัวไม่ไหว</t>
  </si>
  <si>
    <t>ใช้จำนวนวันสอบน้อย</t>
  </si>
  <si>
    <t>เพราะแบบA มี1วันที่โหดจนเกินไป</t>
  </si>
  <si>
    <t>เพราะจำนวนวันเท่ากันแต่แบ่งเป็นช่วงๆชัดเจนสามารถลำดับการอ่านหนังสือได้</t>
  </si>
  <si>
    <t>มีเวลาเว้นให้อ่านหนังสือเยอะและมีเวลาพักหลังจากสอบเสร็จ</t>
  </si>
  <si>
    <t>ไม่สอบติดกันเกินไป มีเวลาเว้นเป็นช่วงๆ</t>
  </si>
  <si>
    <t>โอเครกับการสอบวันละวิชามากๆ</t>
  </si>
  <si>
    <t>ชอบการสอบวันละวิชา แต่อีกแบบตารางจะทับกัน</t>
  </si>
  <si>
    <t>มีการเว้นช่องว่างในการสอบได้ดีไม่ห่ากันเกินไป และสอบวันละ 1 วิชาด้วย</t>
  </si>
  <si>
    <t>มีความกระจายวันสอบที่ดีกว่า มีเวลาอ่านเยอะขึ้นเล็กน้อย</t>
  </si>
  <si>
    <t>ไม่มีคาบสอบเย็น</t>
  </si>
  <si>
    <t>ไม่มีคาบเย็น และเวลาเดียวกันทุกการสอบ จำง่าย แต่อันหลังๆติดกันไป</t>
  </si>
  <si>
    <t>มีช่วงเว้นระยะวันในการสอบที่เหมาะสมกับการให้เวลาในการอ่านหนังสือในวิชาถัดไป</t>
  </si>
  <si>
    <t>ตารางแบบAมีวันสอบในวันเดียวกันหลายวิชา</t>
  </si>
  <si>
    <t>ตารางแบบAมี ดูมีการสอบที่เบากว่าแบบB</t>
  </si>
  <si>
    <t>เพราะมีเวลาเรียนช่วงสายมากกว่า</t>
  </si>
  <si>
    <t>เพราะเรียนช่วงบ่าย แบบAเรียนช่วงเย็น มันเย็นเกินไป มันจะหิวและง่วงได้ง่าย</t>
  </si>
  <si>
    <t>เพราะเรียนช่วงสายมากกว่า</t>
  </si>
  <si>
    <t>ดูไม่ออกว่ามีความต่างกับแบบB เลยเลือกอันแรก</t>
  </si>
  <si>
    <t>ชอบเพราะดูชัดเจนกว่าแบบแรก</t>
  </si>
  <si>
    <t>แบบที่สองดูงงกว่า</t>
  </si>
  <si>
    <t>ทำเป็นสีวันอาจจะดูง่ายขึ้น</t>
  </si>
  <si>
    <t>รู้สคล้ายๆกันทั้งสองแบบ</t>
  </si>
  <si>
    <t>ไม่อยากสอบวิชาติดกันใน1วัน</t>
  </si>
  <si>
    <t>ไม่อยากสอบสองตัวใน1วัน</t>
  </si>
  <si>
    <t>มีเวลาทบทวนมากๆ</t>
  </si>
  <si>
    <t>ไม่ชอบสอบติดกันใน1วัน</t>
  </si>
  <si>
    <t>ชอบแบบBมากกว่าเพราะเวลาสอบตอน8โมงน้อยกว่า บางครั้งกลัวไปสอบไม่ทัน และมีการเว้นวันไม่สอบติดกันมากเกินไปจะได้มีเวลาอ่านทบทวนมากขึ้น</t>
  </si>
  <si>
    <t>ไม่ได้ชอบแบบใดเป็นพิเศษเพราะแบบAมีวันสอบที่ตรงกัน2วิชา ส่วนแบบBวันสอบใกล้กันจนเกินไป</t>
  </si>
  <si>
    <t>ถึงจะได้ตื่นเช้าก็ไม่เป็นไร ตอนกลางวันก็กลับมานอน ตอนเย็นจะได้ไปทำงานเสริม</t>
  </si>
  <si>
    <t>ตอนเช้าจะได้ตื่นสายๆ ได้ซักผ้า ตอนเย็นบางครั้งกลับบ้าน</t>
  </si>
  <si>
    <t>จะได้มีเวลาทำการบ้าน หรือท่องศัพท์(กรณีมีสอบศัพท์ประจำบทในคาบ)</t>
  </si>
  <si>
    <t>มีเวลาอ่านวิชา203111มากขึ้น</t>
  </si>
  <si>
    <t>อย่างน้อยก็สอบวันละวิชา</t>
  </si>
  <si>
    <t>อย่างน้อยก็สอบวิชาละวัน</t>
  </si>
  <si>
    <t>แบบ B อ่านไม่ทัน วิชายากๆสอบติดกัน</t>
  </si>
  <si>
    <t>เห็นชัดเจน ดูง่าย</t>
  </si>
  <si>
    <t>มีเวลาเว้นว่างสำหรับวิชาที่ต้องทบทวนเยอะ</t>
  </si>
  <si>
    <t>ไม่มีสอบตอนเย็น</t>
  </si>
  <si>
    <t>เห็นแล้วรู้สึกสบายใจบอกไม่ถูก</t>
  </si>
  <si>
    <t>มีวิชาที่ชอบเรียนแล้วเรียนไม่เครียด</t>
  </si>
  <si>
    <t>เพราะว่าระยะห่างไม่มากเกินไปและเฉลี่ยความยากง่ายในการสอบไม่ให้ชิดกับมากเกินไป</t>
  </si>
  <si>
    <t>ไม่ชอบทั้งสองอัน เพราะสอบติดกันหมดเลย อ่านหนังสือไม่ทันไม่รู้ต้องอ่านตัวไหนก่อน ตัวที่สอบก่อนเรามักจะให้ความสำคัญมากกว่า พอสอบติดกันแบบนี้ ตัวที่สอบไล่ลงมา เราก็จะไม่ค่อยให้ความสำคัญเท่าตัวแรก ถ้าเว้นให้สัก1วันก็ยังดี แต่แบบที่1ก็ถือว่าดีกว่านิดนึงเพราะว่าไม่สอบเช้า จะได้มีเวลามาทบทวนในตอนเช้าอีกวัน ไม่มีตัวไหนที่สอบตามตารางเลยงับ</t>
  </si>
  <si>
    <t>แบบที่2 เพราะมีเว้นวัน จะได้มีเวลาอนสมากขึ้น และส่วนมากไม่สอบในช่วงเช้า</t>
  </si>
  <si>
    <t>เว้นวันสอบ ทำให้มีเวลาอนสมากขึ้น</t>
  </si>
  <si>
    <t>ในส่วนตัวชอบแบบ B มากกว่าเนื่องจากตารางไม่อัดแน่นในช่วงแรก มีเวลาให้อ่านหนังสือพอสมควร แต่ในแบบA ตารางช่วงแรกอัดแน่น แต่ช่วงหลังค่อนข้างว่าง ในกรณีนี้ จะเหนื่อยและกดดันในช่วงวันแรกๆ แต่สำหรับวิชาที่เหลือตอนหลังเราอาจไม่สนใจเลย</t>
  </si>
  <si>
    <t>ทั้ง2ตารางมีการเว้นวันสอบ มีเวลาอ่านหนังสือที่พอดี</t>
  </si>
  <si>
    <t>เวลาเดียวกันจำง่ายดีค่ะ</t>
  </si>
  <si>
    <t>ตารางแบบB ไม่อัดวิชายากไว้วันเดียวกัน และมีเวลาติวเยอะกว่า</t>
  </si>
  <si>
    <t>รู้สึกว่าดูง่ายและเข้าใจดีค่ะ</t>
  </si>
  <si>
    <t>ดูเรียบง่าย เข้าใจง่าย</t>
  </si>
  <si>
    <t>ดูเข้าใจง่ายกว่าอีกแบบ</t>
  </si>
  <si>
    <t>ชอบที่สอบอังกฤษก่อนอันแรก</t>
  </si>
  <si>
    <t>วันเสาร์ไม่ค่อยกระชั้นชิด</t>
  </si>
  <si>
    <t>สอบ 8.00 น. เป็นเวลาที่รู้สึกว่าไม่พร้อมมากๆ เลยชอบแบบที่ 2 มากกว่า</t>
  </si>
  <si>
    <t>การสอบมันไม่กระจุกเกินไป จะเตียมตัวไม่ทัน</t>
  </si>
  <si>
    <t>ช่วงเวลาสอบของวิชาหลักๆอย่างแคล ฟิสิกส์ เซอกิตไม่ติดกันทำให้พอมีเวลาเตรียมตัวก่อนสอบเพิ่มขึ้น</t>
  </si>
  <si>
    <t>เพราะว่าเป็นเวลาสอบสมสำหรับสมองของผมดี ถ้าหลายๆไปสอบตอนช่วงหลัง บ่ายสามครึ่งหมด สำหรับผมถือว่าลำบากมาก เพราะช่วงเวลานั้นผมคิดอะไรไม่ค่อยออก</t>
  </si>
  <si>
    <t>เหตุผลเดิมเลยครับ</t>
  </si>
  <si>
    <t>เวลาไม่เช้าไม่เย็นไป</t>
  </si>
  <si>
    <t>แบบBค่ะเหตุผลก็เหมือนภาคการเรียน1/2563เลยค่ะมีเว้นช่วงสอบหลายวันดีโดยเฉพาะวิชา206172ขอเว้นช่วงห่างๆเพราะต้องอ่านหนักจริงๆแต่ติดอยู่ตรงเรื่องเวลาเพราะสอบมากสอบ8แต่ไม่เป็นไรเพราะอาจารย์อาจจะสะดวกช่วงนั้นเลือกตามใจเราไม่ได้สอบเสร็จก่อนก็โล่งก่อนหลักๆไม่ค่อยเกี่ยงเรื่องเวลาค่ะจริงๆเวลาไหนก็ได้แต่ถ้าถามส่วนตัวเเล้วสอบช่วงเที่ยงๆ 11โมง บ่าย แต่ที่ชอบหรืออยากได้อยากให้เป็นคือเว้นช่วงวันสอบค่ะ2-3วัน(ไม่นับรวมวันที่สอบ)</t>
  </si>
  <si>
    <t>ไม่ชอบสอบติดๆกันค่ะ บางวิชามันยากพอสอบติดๆกันเลยเหนื่อย แล้วก็ไม่ชอบสอบช่วงเวลาบ่าย 3 -6 โมงด้วย เนื่องจากส่วนตัวรู้สึกว่ามันง่วงได้ง่าย สอบช่วง 9 - เที่ยง จึงเป็นเวลาที่ดีมากๆ</t>
  </si>
  <si>
    <t>เพราะไม่ได้เป็นการอัดวิชาสอบมากเกินไป และแต่ละวิชาก็เว้นช่วงเหมาะสม</t>
  </si>
  <si>
    <t>ดูวิชาที่จะเรียนง่าย</t>
  </si>
  <si>
    <t>1</t>
  </si>
  <si>
    <t>2</t>
  </si>
  <si>
    <t>Score</t>
  </si>
  <si>
    <t>SUM</t>
  </si>
  <si>
    <t>สอบคนละวันกันทำให้ไม่เหนื่อย แต่ถ้าไม่สอบ 8 โมงจะดีที่สุด</t>
  </si>
  <si>
    <t>สอบตอนบ่ายง่วง และตอนเช้าๆจะคิดได้ดีกว่า</t>
  </si>
  <si>
    <t>ไม่เว้นช่วงห่างเกินไป</t>
  </si>
  <si>
    <t>ดีกว่าเห็นๆ</t>
  </si>
  <si>
    <t>มีเวลาอ่าน ทบทวน นั่งทำความเข้าใจ</t>
  </si>
  <si>
    <t>ไม่ชอบสอบ 8.00 น.</t>
  </si>
  <si>
    <t>- ทั้ง2ตารางมีเวลาอ่านเยอะสำหรับวิชาหนักๆอยู่แล้ว เลยชอบทั้ง2แบบ
- 101201 ไม่มีการสอบค่ะ</t>
  </si>
  <si>
    <t>ห้างกันหลายวัน มีเวลาอ่านเอยะ</t>
  </si>
  <si>
    <t>สอบวันละ 1 วิชา สมองไม่อ่อนล้า</t>
  </si>
  <si>
    <t>เพราะว่าในวันสอบจะได้ตื่นแบบไม่ต้องรีบแล้วก็มีเวลาเตรียมตัวทำอย่างอื่นเช่นทบทวนก่อนสอบ กินข้าว</t>
  </si>
  <si>
    <t>หลายวิชาเลย 206370 206428 อื่นๆอีก</t>
  </si>
  <si>
    <t>มีสอบเวลา 8.00-11.00 น้อยกว่า</t>
  </si>
  <si>
    <t>ชอบที่มีเรียนช่วงสายมากๆครับ เพราะตัวเองเป็นคนที่ active ตอนสาย-บ่าย และชอบนอนเต็มอิ่ม ถ้าเรียนเช้าๆติดต่อกันหลายวัน ต้องกลับมานอนตอนเย็น</t>
  </si>
  <si>
    <t>เพราะว่า มีเวลาให้เตรียมตัวในแต่ละวิชา เนื่องจากเป็นคนที่อ่านหนังสือหนึ่งวันก่อนสอบ</t>
  </si>
  <si>
    <t>ได้หมดครับ........</t>
  </si>
  <si>
    <t>เนื่องจากทั้งสองตาราง มีวิชาที่เนื้อหาเยอะอยู่ติดวันกัน จึงบอกไม่ได้ว่าชอบแบบไหน</t>
  </si>
  <si>
    <t>ยังพอมีเวลาอ่านหนังสือ</t>
  </si>
  <si>
    <t>เพราะมีการเว้นช่วงของวิชาที่ต้องทบทวนมากเป็นพิเศษ​ ทำให้มีเวลาเตรียมตัวเพิ่มมากขึ้น</t>
  </si>
  <si>
    <t>เนื่องจากมีการเว้นช่วงของวิชาที่หนัก หรือต้องทบทวนมากเป็นพิเศษ</t>
  </si>
  <si>
    <t>เพราะดูโล่ง และมีเวลาอ่านหนังสือ</t>
  </si>
  <si>
    <t>ไม่อัดกันเกินไป</t>
  </si>
  <si>
    <t>เรียนบ่ายๆดีกว่า</t>
  </si>
  <si>
    <t>ไม่อยากให้ช่วงสอบกินเวลาหลายวัน</t>
  </si>
  <si>
    <t>ชอบเรียนบ่ายๆเพราะตื่นสาย</t>
  </si>
  <si>
    <t>เรียนเช้าๆวันจันทร์คือนรก</t>
  </si>
  <si>
    <t>มีเวลาอ่านวิชาที่สอบติดกัน</t>
  </si>
  <si>
    <t>เพราะแต่ละวันมีสอบแค่วิชาเดียว</t>
  </si>
  <si>
    <t>เกาะกลุ่มกัน ไม่ห่างกันมากในแต่ละรายวิชา มีวันว่างที่ติดกันมากกว่า สามารถใช้เวลาไปทำอย่างอื่นเพิ่มเติมได้ดีกว่า</t>
  </si>
  <si>
    <t>จะไม่สับสนเนื่องจากส่วนมากเวลาเรียนเป็นเวลาเดิม ทำให้การตื่นมาเรียนดีกว่า</t>
  </si>
  <si>
    <t>มีแค่สองวิชาที่สอบติดกัน</t>
  </si>
  <si>
    <t>ไม่จำเป็นต้องเรียนทุกวัน สามารถยัดเรียนได้ เพราะจได้เอาเวลาไปทำงานแทน</t>
  </si>
  <si>
    <t>ชอบเพราะมันสอบจบเร็วที่สุด</t>
  </si>
  <si>
    <t>เพราะมันสอบเวลาเดียวกันซ้ำๆ แล้วไม่เช้าเกินไปเย็นเกินไป</t>
  </si>
  <si>
    <t>ตารางสบายกว่า เพราะไม่ต้องเรียนติดต่อกันหลายๆวัน ทำให้ไม่เหนื่อย</t>
  </si>
  <si>
    <t>เพราะสอบไม่เช้าเกินไปหรือเย็นเกินไป</t>
  </si>
  <si>
    <t>ชอบที่สอบวันละตัว จะได้มีเวลาอ่านหนังสือ</t>
  </si>
  <si>
    <t>เพราะเว้นช่วงสอบไม่นานเกินไป ทำให้สอบเสร็จเร็ว</t>
  </si>
  <si>
    <t>เวลาเรียนไม่เช้าจนเกินไป</t>
  </si>
  <si>
    <t>ไม่ต้องตื่นเช้าจนเกินไป สามารถมาเรียนทัน</t>
  </si>
  <si>
    <t>เป็นช่วงเทอมที่ทำได้ดี</t>
  </si>
  <si>
    <t>สามารถมีเวลาทำอย่างอื่นเนื่องจากเวลาเรียนที่เหมาะสม</t>
  </si>
  <si>
    <t>เนื่องจากมีการสอบเพียงวันละตัว ทำให้มีเวลาอ่านหนังสือเพิ่ม</t>
  </si>
  <si>
    <t>เนื่องจากมีการสอบเพียงวันละตัว และไม่มีการเว้นช่วงการสอบที่นานจนเกินไป</t>
  </si>
  <si>
    <t>มันดูง่าย ไม่สับสน</t>
  </si>
  <si>
    <t>ทำให้มีเวลาในการจัดสรรค์การอ่านเพื่อเตรียมตัวสอบได้ดี</t>
  </si>
  <si>
    <t>เนื่องจากหลังการสอบแต่ละวิชาจะมีเวลาในการอ่านทบทวนวิชาต่อไป ได้แบบไม่เร่งรีบนัก</t>
  </si>
  <si>
    <t>เนื่องจากก่อนสอบวิชาของเมอเจอร์ส่วนใหญ่จะมีเวลาทบทวน 1 วันเต็มๆ</t>
  </si>
  <si>
    <t>ไม่ชอบเรียนตอนเช้า</t>
  </si>
  <si>
    <t>คิดว่าไม่ได้ต่างกันมากนะคะ</t>
  </si>
  <si>
    <t>ไม่ค่อยต่างกันเท่าไร</t>
  </si>
  <si>
    <t>ไม่มีความคิดเห็นอื่นๆค่ะ</t>
  </si>
  <si>
    <t>ไม่มีความคิดเห็นอื่นค่ะ</t>
  </si>
  <si>
    <t>มีวิชาที่สอบในเวลาเดียวกัน</t>
  </si>
  <si>
    <t>เป็นแบบที่มีเวลาเตรียมตัวมากขึ้น</t>
  </si>
  <si>
    <t>ขี้เกียจตื่นเช้า</t>
  </si>
  <si>
    <t>เนื่องจากไม่ติดอะไรเลยได้ทั้งสองตาราง</t>
  </si>
  <si>
    <t>จะได้สอบเสร็จเร็วๆ ไม่ต้องตื่นเช้าเยอะ</t>
  </si>
  <si>
    <t>มีการเว้นอ่านหนังสือที่ลงตัว</t>
  </si>
  <si>
    <t>ไม่ค่อยชอบการสอบช่วงเย็นอยากให้เสร็จภายในช่วงบ่าย</t>
  </si>
  <si>
    <t>รู้สึกโอเคกับทั้งสองแบบ ขึ้นอยู่กับว่าเป็นวิชาอะไรของเทอมไหน ซึ่งต้องการใช้เวลาเตรียมตัวต่างกัน และทั้งสองแบบต่างมีข้อดีและข้อเสียแตกต่างกันไปในแต่ละกรณี</t>
  </si>
  <si>
    <t>เพราะสอบย่อยออกเป็นวันละวิชา ทำให้ได้พักสมองและได้มีเวลาอ่านตังที่จะสอบวะนถัดไป</t>
  </si>
  <si>
    <t>ตารางสอบไม่แน่น</t>
  </si>
  <si>
    <t>ช่วงสอบไม่ห่างกันเกินไปเพราะจะทำให้นักศึกษาขี้เกียจ</t>
  </si>
  <si>
    <t>ตารางไม่อัดแน่นเกินไป</t>
  </si>
  <si>
    <t>ง่ายดีมีเวลาอ่านเยอะ</t>
  </si>
  <si>
    <t>เวลาสอบสบายๆตัว</t>
  </si>
  <si>
    <t>เวลาห่างดีๆสบายๆ</t>
  </si>
  <si>
    <t>เพราะมีเวลาอ่าน ไม่สอบติดกันมากเกินไป</t>
  </si>
  <si>
    <t>2 แบบรู้สึกเหมือนกัน</t>
  </si>
  <si>
    <t>เพราะสอบวันละตัว</t>
  </si>
  <si>
    <t>มีการเว้นวันสอบ</t>
  </si>
  <si>
    <t>ไม่ชอบสักแบบเลย เราชอบสอบอาทิตย์แรกของการสอบ และแต่ละวิชาเว้นช่วงห่างกันเกินไป</t>
  </si>
  <si>
    <t>ถ้ามีสอบเราคงชอบแบบแรกเพราะอยู่อาทิตย์แรกของการสอบ แต่เทอมนี้ไม่มีสอบสักตัวเลย</t>
  </si>
  <si>
    <t>รีบสอบรีบจบอยากพักผ่อนแบบสบายใจ</t>
  </si>
  <si>
    <t>ตารางสอบไม่ติดกันจนเกินไป</t>
  </si>
  <si>
    <t>มีการเว้นวันให้พักหายใจ</t>
  </si>
  <si>
    <t>มีช่วงเวลาให้พัก</t>
  </si>
  <si>
    <t>สอบเสร็จไวกว่าและก็สอบวันละแค่วิชาเดียว จะได้มีเวลาเตรียมตัววิชาอื่นด้วย</t>
  </si>
  <si>
    <t>สอบเสร็จไวกว่าจะได้ปิดเทอมไวๆ</t>
  </si>
  <si>
    <t>สอบเสร็จไวกว่าและสอบวันละวิชากำลังดี</t>
  </si>
  <si>
    <t>ไม่มีช่วงขี้เกียจเยอะ ให้มันพ้นๆไป</t>
  </si>
  <si>
    <t>สอบเช้าน้อยกว่า ขี้เกียจตื่น</t>
  </si>
  <si>
    <t>ชอบสอบวิชาคำนวณตอนเช้าอะค่ะ มันหัวโล่งดี แบบไม่ต้องเบื่อรอสอบ ตื่นปุ๊บไปสอบเลย แล้วก็การกระจายวันสอบถือว่าโอเค อยู่ในเกณฑ์รับได้ แต่จะดีกว่านี้ถ้าวันเว้นวัน</t>
  </si>
  <si>
    <t>เพราะไม่ม่วิชาที่สอบต่อกันในวันเดียวกันทำให้จัดเวลาในการอ่านและทบทวนได้ง่ายกว่าถ้าสอบต่อกันบางทีอาจต้องเลือกวิชาที่น่าจะไม่รอดก่อนแล้วอาจทำให้คะแนนทั้งสองหรือทั้งหมดที่สอบต่อกันในวันนั้นออกมาไม่ดีเท่าที่ควรจะเป็นครับ</t>
  </si>
  <si>
    <t>ไม่มีวิชาที่สอบต่อกันครับทำให้ง่ายต่อการจัดเวลา</t>
  </si>
  <si>
    <t>ชอบเพราะไม่มีเวลาที่สอบทับกัน</t>
  </si>
  <si>
    <t>สอบเพียงแค่วันละ 1 วิชา</t>
  </si>
  <si>
    <t>ได้สอบเช้าน้อยสุด</t>
  </si>
  <si>
    <t>ไม่มีวิชาที่สอบพร้อมกัน</t>
  </si>
  <si>
    <t>สอบเช้าน้อยกว่า</t>
  </si>
  <si>
    <t>มีค่าเท่ากันเลย</t>
  </si>
  <si>
    <t>มีสอบเช้าน้อยสุดและสอบแค่วิชาเดียวต่อวัน</t>
  </si>
  <si>
    <t>ไม่มีสอบเช้าเลย</t>
  </si>
  <si>
    <t>เพราะวันที่สอบไม่ติดกันมากเกินไปทำให้ มีเวลาทบทวนเพิ่มมากขึ้น</t>
  </si>
  <si>
    <t>เพราะมีวิชาสอบ 8โมง เพียงวิชาเดียว ทำให้ไม่ส่งผลต่อผลการเรียนมากเท่าไหร่</t>
  </si>
  <si>
    <t>เพราะ มีการเว้นวันสอบได้ดี เหมาะสมกับการเตรียมตัวไม่ติดกัน ไม่ห่างกันมากจนเกินไป</t>
  </si>
  <si>
    <t>จะได้สอบเสร็จเร็วขึ้น</t>
  </si>
  <si>
    <t>สอบเสร็จเร็วกว่า</t>
  </si>
  <si>
    <t>เพราะว่าสอบวันละวิชาก็เหนื่อยแล้วถ้า2วิชาจะหนักมากและบางครั้งการสอบสองวิชาทำให้จัดระเบียบการอ่านหนังสือได้ไม่ดีนัก</t>
  </si>
  <si>
    <t>ชอบที่ในแต่ละวันสอบแค่1วิชา มีวันที่สอบมากกว่า1วิชาเพียงแค่ไม่กี่วัน</t>
  </si>
  <si>
    <t>ยังคงชอบที่หนึ่งวันยังสอบแค่ 1 วิชาอยู่</t>
  </si>
  <si>
    <t>ชอบเพราะดูง่าย ไม่เยอะ ไม่กองๆกัน</t>
  </si>
  <si>
    <t>เพราะวิชาสอบเวลาเดียวกันเยอะ จึงเรียงกันตามเวลา ทำให้เป็นแถวดูง่าย</t>
  </si>
  <si>
    <t>สอบกันคนละวัน มีเวลาเตรียมตัวมากกว่า</t>
  </si>
  <si>
    <t>ชอบสอบเช้า เพราะอ่านหนังสือตอนกลางคืนตอนเช้ามาสอบเลย จำได้ดีกว่า</t>
  </si>
  <si>
    <t>สอบวันละตัว มีเวลาเตรียมตัวมากกว่า</t>
  </si>
  <si>
    <t>สอบห่างกัน มีเวลาอ่านหนังสือมากกว่า</t>
  </si>
  <si>
    <t>มีสอบเวลา 0800 และ 1530 น้อยกว่า</t>
  </si>
  <si>
    <t>ชอบเท่าๆกันเพราะวันสอบไม่ชนกัน</t>
  </si>
  <si>
    <t>ตารางสอบไม่ชนกัน</t>
  </si>
  <si>
    <t>เพราะจะได้มีเวลาอ่านเยอะขึ้น</t>
  </si>
  <si>
    <t>ไม่แตกต่างเท่าไหร่</t>
  </si>
  <si>
    <t>อีกอันสอบหลายตัวใน1วัน</t>
  </si>
  <si>
    <t>อีกอันเว้นเยอะจนขี้เกียจสอบ</t>
  </si>
  <si>
    <t>อีกอันตารางมันชนกัน</t>
  </si>
  <si>
    <t>ชอบการสอบแบบวันละ1วิชา และแต่ถ้าเป็นไปได้อยากให้สอบติดกันกว่านี้ ไม่ชอบการสอบที่มีระยะเวลาเว้นช่วงนานเกินไป</t>
  </si>
  <si>
    <t>ชอบการสอบวันละวิชาและไม่เว้นระยะห่างมากเกินไป</t>
  </si>
  <si>
    <t>เนื่องจากไม่มีวันใดๆ ที่สอบสองวิชา</t>
  </si>
  <si>
    <t>จำเวลาสอบง่าย และไม่มีสอบวันอาทิตย์</t>
  </si>
  <si>
    <t>ชอบเพราะไม่มีสอบวันเสาร์อาทิตย์</t>
  </si>
  <si>
    <t>สอยเสร็จไวดี ถึงจะสอบติดๆกันก็เถอะ</t>
  </si>
  <si>
    <t>แบบ A มีการเว้นช่วงที่นานเกินไปและบางวันก็สอบสองตัว</t>
  </si>
  <si>
    <t>A เวลาอ่านน้อยไป</t>
  </si>
  <si>
    <t>เห็นครั้งแรกสามารถทำความเข้าใจได้เลย แบบ A ต้องใช้เวลาสักพักในการดูชื่อคอลัมน์ถึงจะเข้าใจ</t>
  </si>
  <si>
    <t>ชอบแบบAมากกว่าเพราะวิชาสำคัญมีเวลาพักอ่านหนังสือหลังสอบวิชาก่อนหน้าเสร็จและ259195ไม่มีสอบจ้า</t>
  </si>
  <si>
    <t>แบบ A นานเกินไปหน่อย</t>
  </si>
  <si>
    <t>ชอบแบบ A มากกว่า เพราะเว้นช่วงสอบไม่นานทำให้สอบเสร็จเร็วไม่เหมือนแบบ A เว้นช่วงสอบนานเกินไป ถึงจะมีเวลาอ่านหนังสือมากแต่มันยืดเยื้อเกินไป</t>
  </si>
  <si>
    <t>ชอบแบบ A เพราะเว้นช่วงสอบได้พอดี ไม่สอบติดกันหลายวิชาเกินไป</t>
  </si>
  <si>
    <t>ชอบแบบ A มากกว่าเนื่องจากตัวที่อยู่ในช่วงแรกๆคือวันที่มีสอบหมดเลย เนื่องจาก 2 วิชาด้านล่างไม่มีสอบ ถ้าเราสอบตัวด้านบนเสร็จ เราจะว่างยาวๆ</t>
  </si>
  <si>
    <t>ชอบแบบ A มากกว่านิดนึงแต่เป็นไปได้อยากให้ 703103 อยู่อาทิตย์แรกของการสอบ เพราะ112424 ไม่มีสอบปลายภาคมีแต่งาน</t>
  </si>
  <si>
    <t>ดีกว่าแบบ A อะค่ะ จริงไม่ชอบตารางนี้เท่าไหร่ แต่ไม่มีให้กดไม่ชอบอะค่ะ</t>
  </si>
  <si>
    <t>แบบ A สอบเสร็จเร็ว ได้กลับบ้านเร็ว มีช่องเวลาให้อ่านหนังสือ</t>
  </si>
  <si>
    <t>ชอบการจัดตารางในสัปดาห์แรกของแบบ A แต่อยากให้วิชา internet จัดสอบในช่วงสัปดาห์แรก เพราะว่าเป็นตัวฟรีไม่จำเป็นต้องจัดสอบในอาทิตย์สอบของวิชาเมเจอร์ ตารางสอบในสัปดาห์ที่2 พอรับได้ แต่อยากให่เลื่อนสอบไวขึ้นอีก 2 วันเพราะว่าห่างจากการสอบในสัปดาห์ที่ 1 เกินไป</t>
  </si>
  <si>
    <t>-ฟิกับฟิแลปสอบใกล้กัน
-เซอกิตสอบทีหลัง
-วันที่มัน displBy ผิดป่าวครับ หรือผมเข้าใจอะไรผิดรึเปล่า</t>
  </si>
  <si>
    <t>057121 สอบนอกตาราง ชอบ Aมากกว่าเพราะ Bสอบสองตัวที่หนักติดกัน ทั้งสองวัน รับไม่ได้</t>
  </si>
  <si>
    <t>อย่างน้อยแบบ B ก็ไม่มีวิชาที่สอบติด ๆ กันใน 1 วัน แต่สอบเช้าเยอะทั้งคู่เลย</t>
  </si>
  <si>
    <t>แบบ B สอบวันละ1วิชา มีเวลาอ่านแต่ละวิชามากกว่า แต่ระยะเวลาค่อนข้างนาน ทำให้มีความรู้สึกว่าสอบไม่เสร็จสักที
แบบ A ตารางสอบค่อนข้างแน่น เวลาอ่านน้อนกว่า แต่สอบเสร็จเร็ว</t>
  </si>
  <si>
    <t>ชอบแบบB เพราะแบบB มีสอบวันละ1วิชา ซึ่งจะทำให้มีเวลาทุ่มเทให้วิชานั้นได้อย่างเต็มที่ มากกว่าแบบAซึ่งมีวันที่สอบสองวิชา ซึ่งเครียดกว่า และอ่านหนังสือลำบาก</t>
  </si>
  <si>
    <t>ชอบแบบ B มากกว่าเพราะเวลาสอบส่วนใหญ่เป็นช่วงตอนบ่ายซึ่งเป็นช่วงที่สมองตื่นตัวและทำงานได้เต็มที่ เสนอแนะไม่ควรจัดจารางสอบให้สอบ 2 วิชาติดกัน เพราะ อาจทำให้ไปถึงห้องสอบไม่ทันเวลา เพราะ ช่วงสัปดาห์สอบการจราจรในมหาวิทยาลัยมักติดขัด *ปล.วิชา207116 สอบนอกตารางสอบ*</t>
  </si>
  <si>
    <t>ชอบประมาณแบบที่ B มากกว่านิดนึงแต่ไม่ที่สุด เนื่องจากระยะเวลามันเว้นห่างกันเกินไปทำให้ขาดความต่อเนื่องในความที่จะอยากอ่านหนังสือแล้วมันทำให้เราอยากจะพักทางที่ดีเราอยากได้วันที่สอบ1วันแล้วพัก1วันเพื่อที่จะได้อ่านหนังสืออีกวิชาแล้วไปสอบมากกว่า แต่แบบ A ก็ไม่ถึงกับไม่ชอบแต่จะเหนื่อยไปหน่อยเนื่องจากวิชาที่สอบมันเป็นวิชาที่จะเป็นต้องอ่านเยอะแล้วมันค่อนข้างที่จะติดกันไปถ้าเป็น สอบติดกัน2วันจากนั้นพัก1วันแล้วค่อยไปสอบอาจจะโอเคกว่านี้
**วิชาที่ไม่มีสอบคือ digi still motion img ทั้ง 2 เทอม</t>
  </si>
  <si>
    <t>เนื่องจากมีเวลาอ่าน Blgo และ dBtBBom</t>
  </si>
  <si>
    <t>PBttern ดูไม่ค่อยแตกต่าง กับ ควรบอกเป็นวันที่มากกว่า</t>
  </si>
  <si>
    <t>การจับคู่วิชาสอบทั้งแบบ A และแบบ B นั้นแย่พอกัน แต่แบบ B จะมีสัดส่วนการสอบแบบวันละวิชา ทำให้ไม่ loBd สมองเกินไปในแต่ละวัน ยกตัวอย่าง 2nd Fri แบบ A นั้นเป็นวิชา diBrete mBth ช่วงเช้าต่อด้วย OOP ช่วงบ่าย อาจทำให้สมองเกิดการ Bool down ไม่ทัน ไม่ว่าจะเตรียมตัวมาดีแค่ไหนก็ตาม</t>
  </si>
  <si>
    <t>ตาราง B ดูแบ่งการสอบเป็นหลาย ๆ วัน อาจจะทำให้ดูเหมือนว่าสอบนาน แต่การสอบไม่ได้รวมไว้วันเดียวหลายครั้ง น่าจะทำให้ลดความกดดันจากการสอบได้</t>
  </si>
  <si>
    <t>ตาราง B สอบเร็วกว่า แต่ดันมีตัวหนึ่งอยู่ท้ายช่วงสอบ ทำให้กลับบ้านเร็วไม่ได้
ตาราง A สอบช้ากว่า มีเวลาอ่านมากขึ้น แต่สอบช่วงท้ายอยู่ดี</t>
  </si>
  <si>
    <t>BirBuits ไม่ควรสอบพร้อมกับวิชาอะไรทั้งนั้น...</t>
  </si>
  <si>
    <t>แบบBวิชาสุดท้ายเว้นระยะเวลาก่อนสอบเยอะ</t>
  </si>
  <si>
    <t>แบบBเพราะสอบ1วิชา1ตัว</t>
  </si>
  <si>
    <t>ชอบเท่ากัน แบบ B มีเวลาว่างเยอะช่วงกลาง แต่สอบแค่วิชา 001101 แบบ A มีเวลาอ่านเท่าๆกัน ทุกวิชา</t>
  </si>
  <si>
    <t>Bเพราะไม่มีวันสอบวันใดที่ชนกัน</t>
  </si>
  <si>
    <t>เพราะว่ายังมีเวลาอ่านทบทวนวิชาฟิสิกส์2หลังจากสอบอังกฤษ2 ละเมื่อสอบฟิสิกส์2เสร็จก็ยังพอมีเวลาพักแล้วอ่านทบทวนแคล2ต่อในอีกหนึ่งวันก่อนสอบ ทำให้ไม่หนักเกินไป แล้วก็มีเวลาให้อ่านวิชา envi ที่มีเนื้อหาเยอะมากกกกกกกกทันก่อนสอบ และการจัดสอบแลปฟิสิกส์2ต่อด้วยไฟในก็เหมาะสม เพราะสามารถอ่านทันไม่ยากมาก แต่ระยะเวลารอสอบ Bom pro นานเกินไปไม่ควรเกินวันพุธของสัปดาห์ที่ 2</t>
  </si>
  <si>
    <t>จริงๆชอบพอๆกันแต่เอียงไปB มากกว่าเพราะการสอบวันละวิชาทำให้โฟกัสแต่ละวิชาได้ดีกว่า</t>
  </si>
  <si>
    <t>ชอบแบบ B สอบไม่เย็นเกินไป สอบตอนเย็นมันเหนื่อยกว่าสอบตอนเช้า</t>
  </si>
  <si>
    <t>เฉลี่ยวันสอบได้โอเคกว่าแบบเอ</t>
  </si>
  <si>
    <t>เนื่องจากแบบเอ เป็นวิชาที่จำเยอะ ไม่สามารถสอบวันเดียวกันได้</t>
  </si>
  <si>
    <t>แบบบีกระจายตัวมากกว่า</t>
  </si>
  <si>
    <t>โอเคทั้งสองแบบ</t>
  </si>
  <si>
    <t xml:space="preserve">--ฟิแลปสอบนอกตาราง
-palette สีแบบ B สว่าง ดูสบายตากว่า
-ฟิกับฟิแลปควรสอบต่อกัน จะได้อ่านควบคู่กันไปเลย
</t>
  </si>
  <si>
    <t>มีคาบเช้าเยอะกว่าเย็น ไม่ชอบคาบเย็น</t>
  </si>
  <si>
    <t>206 สอบคนละวันกัน ทุกวันสอบวันละตัว</t>
  </si>
  <si>
    <t>206161สอบห่างกับ207105พอสมควรทำให้มีเวลาเตรียมตัวมากขึ้น รวมทั้ง207105กับ207115เป็นวิชาที่เกี่ยวเนื่องกันทำให้รวดอ่านพร้อมกันได้</t>
  </si>
  <si>
    <t>ชอบการสอบเที่ยงหรือเย็นมากกว่า เพราะมีเวลาทบทวนหรือเตรียมตัวแบบไม่ต้องรีบร้อน</t>
  </si>
  <si>
    <t>ไม่เห็นความเเตกต่างระหว่างแบบ A และ B นอกจากเวลาสอบ เลือก A เพราะมีสอบ 8.00-11.00 น้อยกว่า</t>
  </si>
  <si>
    <t>แบบ A มีสอบ 2 วิชาใน 1 วัน</t>
  </si>
  <si>
    <t>ถ้าสอบทุกวันวันละ1วิชามน้อยก็จริง แต่แบ่งเวลาอ่านหนังสือยากมากๆ
แต่ถ้าเป็นแบบAจะมีพักอ่านหนังสือ หมายถึงว่าวิชาไหนที่สอบท้ายตารางก็สามารถใช้ช่วงวันหยุดก่อนสอบอ่านได้ ไม่ต้องโถมอ่านทีเดียวแบบแบบB</t>
  </si>
  <si>
    <t>แบบBสอบวันละวิชา และมีช่วงให้หยุดพักอ่านหนังสือสำหรับการสอบในสัปดาห์ถัดไป แบ่งเวลาอ่านหนังสือง่ายกว่า</t>
  </si>
  <si>
    <t>แบบBมีเวลาอ่านหนังสือแต่ละวิชามากกว่าแบบA แม้ว่าจะต้องสอบเสร็จช้ากว่าหลายวันก็ตาม</t>
  </si>
  <si>
    <t>มีความเป็นระเบียบและดูง่ายกว่า</t>
  </si>
  <si>
    <t>ได้ทั้ง2แบบ แต่เอนไปทางแบบBมากกว่า</t>
  </si>
  <si>
    <t>แบบB เพราะสอบ2วิขา ละพักยาว ถ้าเป็นแบบAพักนานเกินไป</t>
  </si>
  <si>
    <t>การแบ่งวันเวลาค่อยๆอ่าน</t>
  </si>
  <si>
    <t>เพราะมีเวลาในการอ่านแต่ละวิชา</t>
  </si>
  <si>
    <t>สอบเสร็จเร็วครับ</t>
  </si>
  <si>
    <t>รู้สึกโล่งกำลังดี</t>
  </si>
  <si>
    <t>เพราะมีระยะห่างกำลังดี</t>
  </si>
  <si>
    <t>เพราะมีวิชาสอบที่น้อย จึงอยากสอบให้เสร็จเร็ว</t>
  </si>
  <si>
    <t>อยากเผื่อเวลาอ่านหนังสือในวิชาที่มีเนื้อหาเยอะ</t>
  </si>
  <si>
    <t>แบบ B ไม่มีวิชาที่สอบในวันเดียวกัน</t>
  </si>
  <si>
    <t>ไม่อยากสอบ2ตัวติดกันและไม่อยากให้เว้นวันว่างมากเกิน2วัน</t>
  </si>
  <si>
    <t>เพราะไม่มีวิชาที่สอบในวันเดียวกัน</t>
  </si>
  <si>
    <t>ไม่อยากให้ไปอัดช่วงวันหลังๆ</t>
  </si>
  <si>
    <t>มีเวลาอ่านมากกว่า</t>
  </si>
  <si>
    <t>ชอบแบบB มากกว่า เนื่องจากสอบวันละวิชา และสอบวิชาเดียวกันทำให้ไม่สับสนเรื่องเวลาสอบ และในแต่วิชาสามารถใส่ใจได้เต็มที่ในวันนั้นๆ</t>
  </si>
  <si>
    <t>ชอบแบบAมากกว่า เพราะสอบแต่ละวิชามีเวลาว่างห่างกันวันหรือสองวันทำให้อ่านหนังสือได้เต็มที่ และวิชาที่สอบวันติดกันก็เป็นวิชาง่ายและวิชายาก ทำให้สามารถแบ่งเวลาอ่านหนังสือได้ง่าย</t>
  </si>
  <si>
    <t>ชอบแบบB เพราะแบบBสอบ8โมงเช้าเพียงสามวัน ทำให้ไม่ต้องตื่นเช้า หรือกลัวว่าจะไปสอบไม่ทัน แต่แบบAมีสอบ8โมงเช้าแทบทุกวัน ทำให้เหนื่อย และกังวลว่าจะไปสอบไม่ทัน</t>
  </si>
  <si>
    <t>เรียนตอนเช้าให้เสร็จ สายหรือบ่ายจะได้ไปทำอย่างอื่น เช่นไปเที่ยวหรือกลับบ้านหากการกลับบ้านต้องใช้เวลาเดินทางนาน</t>
  </si>
  <si>
    <t>ใช้เวลาที่ไม่ได้เรียนไปหางานพาร์ทไทม์ทำ</t>
  </si>
  <si>
    <t>เพราะไม่สอบเช้าเกินไปหรือเย็ฯเกินไป</t>
  </si>
  <si>
    <t>มีเวลาอ่าน os เยอะ</t>
  </si>
  <si>
    <t>เพราะวิชาที่มีความยากนั้นจะสอบห่างกันทำให้มีเวลาทบทวนมากขึ้นกว่าแบบB</t>
  </si>
  <si>
    <t>เนื่องจากแบบ a สอบติดกันเกินไป และมีบางวันสอบหลายวิชาในวันเดียวกัน ทำให้รู้สึกมีความเครียด กังวลมากกว่าการจัดตารางสอบแบบ b ซึ่งอาจจะใช้เวลาในการจัดสอบนานกว่าแต่ทำให้นักศึกษาสามารถเตรียมตัวสอบละพักผ่อนได้อย่างเตรียมที่ไม่เครียดมาก</t>
  </si>
  <si>
    <t>มีช่วงเวลาให้อ่านเตรียมตัวเยอะกว่าแบบแรก</t>
  </si>
  <si>
    <t>ปีสามเป็นวิชาที่ค่อยข้างยากเลยชอบแบบbมากกว่าเพราะสามารถเตรียมตัวได้มากขึ้น</t>
  </si>
  <si>
    <t>แบบ a เว้นระยะเวลาในการสอบมากเกินไปและมาเร่งทีหลัง จึงชอบแบบ b มากกว่าเนื่องจากเป็นวิชาเลือกที่ค่อนข้างง่ายไม่ต้องเตรียมตัวมาก</t>
  </si>
  <si>
    <t>ไม่อยากสอบ8โมงเพราะเป็นวิชาคำนวณสมองในตอนเช้าค่อนข้างจะไม่แล่น</t>
  </si>
  <si>
    <t>เวลาในการเรียนไม่เช้าจนเกินไปทำให้สามารถมาเรียนได้ทัน</t>
  </si>
  <si>
    <t>เป็นตารางสอบแบบจัดเวลากำลังพอดี ถึงจะมีสอบติดกันใน1วัน ก็ไม่เป็นไรเพราะเป็นวิชาที่ไม่ยากมากนัก</t>
  </si>
  <si>
    <t>สามารถทำให้แบ่งเวลาในการอ่านแต่ละวิชาได้ดีมากกว่า</t>
  </si>
  <si>
    <t>ทำให้มีเวลาอ่านหนังสือสอบในช่วงหลังและก่อนสอบของแต่ละวิชา</t>
  </si>
  <si>
    <t>มีเวลาอ่านหนังสือในแต่ละวิชาเพราะเป็นช่วงที่งานเยอะและต้องเรียนออนไลน์ จึงต้องใช้เวลาทบทวนบทเรียนมากกว่าปกติ</t>
  </si>
  <si>
    <t>กระจายวิชาที่ยากได้ดีมาก</t>
  </si>
  <si>
    <t>เนื่องจากการสอบแต่ละวิชาเป็นวิชาละ 1 วัน ทำให้ในสามารถทบทวนได้วิชาต่อไปหลังการสอบได้ดี</t>
  </si>
  <si>
    <t>แบบ A จัดตารางชนกัน เลยชอบ B</t>
  </si>
  <si>
    <t>ไม่ชอบการจัดวิชาที่ติดกัน แต่สถานที่สอบไกลกัน</t>
  </si>
  <si>
    <t>มีเวลาให้อ่านก่อนสอบค่อนข้างมาก เนื่องจากเป็นเทอมที่ต้องทำโปรเจคจึงมีเวลาในเตรียมตัวสอบน้อยลง</t>
  </si>
  <si>
    <t>ส่วนใหญ่เป็นเวลานอนกลางวัน ไม่เย็นเกินไป</t>
  </si>
  <si>
    <t>ไม่ชอบ A เพราะวันเดียวมี 3 วิชา</t>
  </si>
  <si>
    <t>ชอบแบบ A เพราะมีการกระจายตัววิชาสอบได้ดี</t>
  </si>
  <si>
    <t>เพราะว่าวันสอบติดกันเกินไป</t>
  </si>
  <si>
    <t>เนื่องจากมีเวลาให้ทบทวนเรื่องที่ยังไม่ชำนาญมากขึ้น</t>
  </si>
  <si>
    <t>ช่วงเวลามันดูกว้างไปนะคะ บางวิชาเรียนแค่1.30 ชม</t>
  </si>
  <si>
    <t>รู้สึกว่าแบบ A วันที่สอบวันสุดท้ายห่างไป แบบ B ยังสามารถเตรียมตัวได้อยู่</t>
  </si>
  <si>
    <t>เนื่องจากเป็นช่วงบ่ายทำให้มีเวลาในการเตรียมตัวมากกว่าวิชาตอนเช้าครับ</t>
  </si>
  <si>
    <t>ดูยากค่ะแบบที่2</t>
  </si>
  <si>
    <t>มันค่อนข้างคล้ายกันเพราะเวลาค่อนข้างจะสอบติดกันวันต่อวัน</t>
  </si>
  <si>
    <t>แบบ A สอบสามวิชาพร้อมกันทำให้เหนื่อยเกินไป</t>
  </si>
  <si>
    <t>สอบวันละวิชาดีกว่า</t>
  </si>
  <si>
    <t>เป็นตอนบ่างหมดเลยทำให้เตรียมตัวได้เหมาะสมกับชีวิตประจำวันของนักศึกษา</t>
  </si>
  <si>
    <t>สอบวันละวิชา และมีช่วงเว้นว่างให้อ่านหนังสือ</t>
  </si>
  <si>
    <t>018271 ไม่มีสอบปลายภาค</t>
  </si>
  <si>
    <t>สอบวันละวิชาและเวลาห่างของการสอบพอสมควรจึงชอบมากกว่า</t>
  </si>
  <si>
    <t>ชอบให้งันสอบกระจายตัวมากกว่า จัดตารางอ่านง่ายกว่า</t>
  </si>
  <si>
    <t>ไม่ต้องตื่นเช้า มีเวลาอ่านหนังสือ</t>
  </si>
  <si>
    <t>แบบเอมีวิชาที่สอบซ้อนกัน</t>
  </si>
  <si>
    <t>กระจายตัวมากกว่า</t>
  </si>
  <si>
    <t>จะได้กลับบ้านไปหาครอบครัวเร็วๆ 🤍</t>
  </si>
  <si>
    <t>มีการเว้นพักที่ลงตัว</t>
  </si>
  <si>
    <t>ชอบการอัดให้จบในช่วงแรกมากกว่า</t>
  </si>
  <si>
    <t>มีเวลาอ่านหนังสือ ไม่ต้องตื่นเช้ามาก</t>
  </si>
  <si>
    <t>ชอบสอบช่วงเช้า และ มีการเว้นอ่านหนังสือที่ลงตัว</t>
  </si>
  <si>
    <t>ไม่อยากสอบ 2 ตัววันเดียวกัน</t>
  </si>
  <si>
    <t>ชอบช่วงเช้าและเที่ยงมากกว่าตอนเยน</t>
  </si>
  <si>
    <t>มีเวลาอ่านหนังสือเพิ่มขึ้น ไม่อัดแน่นเกินไปในบางช่วง</t>
  </si>
  <si>
    <t>ไม่มีสอบเช้า เพราะกลางคืนอ่านหนักและต้องการพักผ่อน</t>
  </si>
  <si>
    <t>ไม่มีวันสอบติดกัน</t>
  </si>
  <si>
    <t>สอบหนึ่งวิชาต่อวันสบายๆ</t>
  </si>
  <si>
    <t>เพราะมีเวลาอ่านหนังสือ ไม่สอบติดกันจนเกินไป</t>
  </si>
  <si>
    <t>ไม่ชอบสอบวันละหลายวิชา</t>
  </si>
  <si>
    <t>แบบ b วันสอบติดกันเกินไป</t>
  </si>
  <si>
    <t>ระยะห่างในวันสอบเหมาะสม</t>
  </si>
  <si>
    <t>ชอบแบบ A เพราะสอบช่วงต้นๆ เพราะ 112300 กับ 112412 ไม่มีสอบ</t>
  </si>
  <si>
    <t>ดูง่ายแต่ก็ยังดู งง ทั้งสองรูปแบบ ไม่มีความสวยงาม ยังใช้งานได้ยาก น่าจะให้วันเวลาสอบอยู่ติดกันเหมือนเวลาเรียน ไม่ต้องใส่วันเยอะ</t>
  </si>
  <si>
    <t>เนื่องจากในตาราง A cal มีการทวนเป็นประจำอยู่แล้ว จึงไม่น่าจะใช้เวลาในการอ่านนานมาก และยังพอมีเวลาให้อ่าน data structure, circuits และ logic</t>
  </si>
  <si>
    <t>เพราะมีเวลาอ่าน com arch</t>
  </si>
  <si>
    <t>จำวันและเวลาง่าย</t>
  </si>
  <si>
    <t>อัพเดต วิชา003191 ยกเลิกการสอบมิดเทอมและไฟนอลแล้ว// ควรอัพเดตเช็ควิชาที่มีการจัดสอบจริงๆ</t>
  </si>
  <si>
    <t>ไม่ชอบแบบ A เพราะ มีวันที่ต้องสอบ 3 วิชาติด</t>
  </si>
  <si>
    <t>สอบเสร็จไวกว่าปิดเทอมไว</t>
  </si>
  <si>
    <t>เพราะไม่มีสอบ 8 โมง ไม่อยากตื่นเช้า</t>
  </si>
  <si>
    <t>เพราะว่าดูง่ายกว่า</t>
  </si>
  <si>
    <t>เข้าใจง่ายกว่าอีกแบบ</t>
  </si>
  <si>
    <t>สอบเช้าไม่เยอะ ไม่ต้องทรมาน</t>
  </si>
  <si>
    <t>ตารางไม่อึดอัด มีเวลากินเหล้า</t>
  </si>
  <si>
    <t>ไม่มีสอบมากกว่า1ตัวในวันเดียว</t>
  </si>
  <si>
    <t>ไม่ต้องสอบเย็น สอบเที่ยงเสร็จจะได้กินข้าวแล้วไปนอน</t>
  </si>
  <si>
    <t>เพราะว่ามีการแบ่งตัวสอบตัวละวิชา จะได้แบ่งเวลาอ่านในแต่ละตัวได้</t>
  </si>
  <si>
    <t>เห็นวันและช่วงเวลาได้ชัดเจนกว่า</t>
  </si>
  <si>
    <t>เพราะมันกระจายดีค่ะ แต่จะดีกว่านี้ถ้าสอบวันเว้นวัน</t>
  </si>
  <si>
    <t>ชอบมากกว่าเพราะไม่ต้องรอจนกร่อย สอบประมาณเที่ยงๆก็ดี ไม่เบื่อไป ไม่ต้องตื่นเช้าไป แต่วันเว้นว่างเยอะไปหน่อย อยากกลับบ้านเร็ววว</t>
  </si>
  <si>
    <t>อยากให้แยกสอบวิชาละตัวแล้วก็เว้นช่วงบ้างจะได้วางแผนอ่านง่ายบางทีต้องไปทุุ่มวิชายากก่อนแล้วค่อยอ่านวิชาง่ายทีหลังครับ</t>
  </si>
  <si>
    <t>เนื่องจาก pace ของการอ่านหนังสือยังมีความเป็น dynamic และไม่ต้องโหมหนักทุกวัน ยังมีช่วงเวลาให้พักหายใจบ้างและสามารถเลือกอ่านในวิชาที่จำเป็นได้ ไม่จำเป็นต้องอ่านทั้งหมดทุกวิชา</t>
  </si>
  <si>
    <t>pace ของแบบ B นั้นดีมาก ช่วงเวลาวิชาที่หนักเบามีการจับคู่อย่างเหมาะสม มีช่วงเวลาให้ทบทวนวิชาที่ยากได้อย่างเพียงพอ</t>
  </si>
  <si>
    <t>ตาราง B เหมือนจะจัดให้วิชาง่ายสอบวันเดียวกัน วิชายากสอบวันละตัว</t>
  </si>
  <si>
    <t>ตารางจัดให้วิชายากอยู่ห่างกัน</t>
  </si>
  <si>
    <t>ตาราง B จัดวันสอบได้กระชับกว่า</t>
  </si>
  <si>
    <t>ตาราง A ดูมีเวลาอ่านมากกว่า แต่โดยรวมก็ดูไม่ต่างกันมาก</t>
  </si>
  <si>
    <t>ไม่มีตัวที่สอบชนกันเลยเพราะบางคนอาจจำเป็นต้องเรียนทั้งสองตัวแล้วถ้าสอบวันเดียวกันอาจต้องเลือกสอบ</t>
  </si>
  <si>
    <t>ได้ตื่นเช้าน้อยที่สุด</t>
  </si>
  <si>
    <t>ชอบแบบที่B มากกว่าเพราะไม่มีวิชาที่สอบ8โมง ทำให้มีเวลาเตรียมตัวในการสอบทั้งการกินข้าว ทั้งความพร้อมของสมองที่พร้อมใช้ในการสอบ ทำให้การสอบมีประสิทธิภาพมากกว่า</t>
  </si>
  <si>
    <t>เพราะ แบบA มี1วันที่สอบติดกัน3วิชา ซึ่งรู้สึกว่าหนักเกินไป สมองล้า ทำให้ไม่สามารถใช้สมองได้อย่างมีประสิทธภาพสักเท่าไหร่</t>
  </si>
  <si>
    <t>เพราะ มีการเว้นวัน และ เวลาสอบที่คล้ายๆกัน ทำให้ชอบทั้ง2แบบ</t>
  </si>
  <si>
    <t>เพราะมีเวลาพักให้อ่านหนังสือมากขึ้น</t>
  </si>
  <si>
    <t>เพราะเวลาห่างกันมาก เหมาะกับการเตรียมตัว</t>
  </si>
  <si>
    <t>เวลาอ่านเยอะดีมากค่ะ</t>
  </si>
  <si>
    <t>001223 ไม่สอบค่ะดรอปแล้ว ชอบเพราะเวลาห่างกันดีค่ะ</t>
  </si>
  <si>
    <t>ดูเผินๆ ไม่เห็นความแตกต่าง</t>
  </si>
  <si>
    <t>มีเวลาอ่านหนังสือมากกว่าแบบA</t>
  </si>
  <si>
    <t>สอบเสร็จเร็วขึ้น</t>
  </si>
  <si>
    <t>การกระจายวิชาสอบทำให้ไม่ตึงเครียดจนเกินไป และมีเวลาพักผ่อนจากการสอบวิชาก่อนหน้า</t>
  </si>
  <si>
    <t>ชอบที่หนึ่งวันสอบแค่ 1 วิชา</t>
  </si>
  <si>
    <t>แบบ B เพราะว่า สอบวันละวิชา ทำให้โฟกัสกับวิชานั้นๆ ได้ดีกว่าการสอบแบบ 1 วัน 2 วิชา หรือ 3 วิชา จะทำให้มีสมาธิในการสอบ 1 วัน 1 วิชามากกว่า</t>
  </si>
  <si>
    <t>เหตุผลเดียวกับข้อก่อนหน้าที่หนึ่งวันยังสอบแค่ 1 วิชา</t>
  </si>
  <si>
    <t>เพราะมีเวลาให้ทบทวนวิชาอื่นก่อนสอบ</t>
  </si>
  <si>
    <t>แบบBเพราะแบบAมีวิชาที่สอบชนกัน</t>
  </si>
  <si>
    <t>แบบ B อัดแรกๆ หลังๆชิว ไม่ชอบอัดตอนหลัง</t>
  </si>
  <si>
    <t>ไม่ชอบสอบวันเดียวหลายวิชา</t>
  </si>
  <si>
    <t>ดูง่ายกว่า เพราะดูกระจายๆไม่กองๆกัน</t>
  </si>
  <si>
    <t>เพราะกระจายๆ ดูผ่านเพียงมองผ่านๆ</t>
  </si>
  <si>
    <t>เพราะตารางเรียงกันเป็นขั้น ดูง่าย</t>
  </si>
  <si>
    <t>เพราะมีเวลาสอบเดียวกันเยอะ จึงดูง่าย เพราะเรียงเป็นแถวเดียวกัน</t>
  </si>
  <si>
    <t>สอบห่างกันมีเวลาเตรียมตัวมากกว่า</t>
  </si>
  <si>
    <t>สอบไม่เกินวันละวิชา</t>
  </si>
  <si>
    <t xml:space="preserve">สอบเวลา 0800 น้อยกว่า
</t>
  </si>
  <si>
    <t>มีสอบวันละวิชาและไม่มีสอบเวลา 1530</t>
  </si>
  <si>
    <t>ชอบเท่าๆกันเพราะไม่มีวันสอบชนกันเลย</t>
  </si>
  <si>
    <t>B เพราะวันสอบไม่ชนกัน</t>
  </si>
  <si>
    <t>สอบไม่ชนกัน แบ่งช่วงเว้นระยะดี</t>
  </si>
  <si>
    <t>ไม่มีวิชาที่สอบตต่อกัน ทำให้มีเวลาพักผ่อน</t>
  </si>
  <si>
    <t>เพราะว่าการสอบหลายวิชาในวันเดียวจะทำให้การแบ่งอ่านหนังสือแต่ละวิชาที่จะสอบในวัันนั้นได้ไม่ดีนัก</t>
  </si>
  <si>
    <t>เพราะว่าจะได้มีเวลาในการอ่านเยอะขึ้น</t>
  </si>
  <si>
    <t>ชอบ เพราะว่ายังมีเวลาทั้งวันให้ทบทวนวิชา drawing ได้ทันก่อนสอบ หลังจากสอบวิชา econ100 เพราะว่าอีค่อนไม่ยากสามารถทบทวนแปปเดียวหลังสอบฟิสิกส์ได้เลย มีเวลาทบทวนแบบฝึกแคล1ได้ทันก่อนสอบ และยังมีเวลาให้ทบทวนวิชา basic com แต่แคล1กับbasic com ห่างกับการสอบวิชาอื่นๆเกินไป ควรจะเว้นว่างไม่เกิน 2 วัน เพราะทำให้ระยะเวลาสอบนานเกินไป และวิชาฟิสิกส์จัดสอบไวควรเว้น 1 วันหรือจัดสอบสลับวันกับตัวจีอี เพื่อให้นักศึกษาได้มีเวลาโฟกัสกับการสอบตัวบังคับมากขึ้น</t>
  </si>
  <si>
    <t>แบบ A ตารางบัครึเปล่าคะ ทำไมจัดสอบ embed กับ com lab เวลาเดียวกันวันเดียวกัน??
ชอบ B ค่ะ เพราะจัดสอบตัวที่หนักๆก่อนเลย จะได้โล่งใจไวๆ 555 เป็นตารางสอบที่คิดว่าน่าจะอ่านทบทวนแต่ละวิชาทัน เวลาสอบเหมาะสมค่ะ คิดว่าการสอบวิชาคำนวณในตอนเช้าดีค่ะสมองน่าจะคิดเลขดีที่สุด แล้วก็มีเวลาให้ทบทวนก่อนสอบ com lab :)</t>
  </si>
  <si>
    <t>ชอบตารางแรกเพราะว่าส่วนใหญ่จะสอบช่วงสายๆไปถึงบ่าย ถ้ามีช่วงเช้ากลัวตื่นไม่ทัน วันหยุดให้อ่านหนังสือก็เหมาะสม แต่ไม่ชอบที่มีสอบ 2 วิชาในวันเดียวกันและติดกัน ส่วนตารางที่ 2 ชอบการเว้นระยะของวันสอบเพื่อที่จะได้มีเวลาอ่านมากขึ้น แต่ไม่ชอบที่สอบเช้าเพราะกลัวตื่นไม่ทัน</t>
  </si>
  <si>
    <t>ชอบแบบ A มากกว่าเพราะมีวันที่พักให้อ่านหนังสือวิชาถัดไปบ้าง ไม่สอบติดกันจนเกินไป</t>
  </si>
  <si>
    <t>ช่วงเวลาในการสอบของแบบ B มีความผ่อนคลายกว่า ไม่กดดันมาก และมีเวลาพักให้อ่านทบทวนเพิ่มเติมด้วย</t>
  </si>
  <si>
    <t>ชอบแบบ A มากกว่าเพราะเกลียดการสอบติดกันทุกวัน วันละวิชา</t>
  </si>
  <si>
    <t>อีกอันสอบหลายตัวในวันเดียว</t>
  </si>
  <si>
    <t>มีเวลาเตรียมตัวเยอะกว่า</t>
  </si>
  <si>
    <t>ชอบที่สอบวันละวิชาและไม่ห่างกันมากเกินไป</t>
  </si>
  <si>
    <t>ชอบแบบ A เพราะว่า สอบไม่ติดกับเกินไป</t>
  </si>
  <si>
    <t>ชอบแบบ B สอบเวลาเดียวกันเป็นส่วนมาก</t>
  </si>
  <si>
    <t>ไม่ชอบการสอบช่วงเย็นที่มีในแบบAและ ไม่ชอบที่แบบAมีวันอาทิตย์ซึ่งเป็นวันที่ควรได้พัก</t>
  </si>
  <si>
    <t>ไม่มีสอบวันเสาร์หรืออาทิตย์ที่ควรเป็นวันพักผ่อน</t>
  </si>
  <si>
    <t>เฉยๆกับทั้งสองแบบ</t>
  </si>
  <si>
    <t>กระจายกันดี ไม่มีวันไหนสอบ 2 ตัว</t>
  </si>
  <si>
    <t>เพราะไม่มีช่วงเช้าเยอะ</t>
  </si>
  <si>
    <t>-2</t>
  </si>
  <si>
    <t>-1</t>
  </si>
  <si>
    <t>0</t>
  </si>
  <si>
    <t>เนื่องจากตารางแบบแรกมีการเรียนมีบางวิชาที่ต้องสอบในวันเดียวกันทำให้โอกาสที่จะกลับมาอ่านวิชาถัดไปแล้วสามารถทำข้อสอบได้มากขึ้นนั้นมีน้อยลง นอกจากนี้วิชา เบสิกคอมตามที่สอบมาไม่ได้มีเนื้อหาที่ยากมากจนต้องสอบวิชาสุดท้ายและทิ้งช่วงห่างจากการสอบวิชารองสุดท้ายถึงสามวัน กลับกันวิชาฟิสิกส์ค่อนข้างยาก อยากให้นำวิชาที่ง่ายกว่านี้มาสอบก่อน เช่น econ100</t>
  </si>
  <si>
    <t>ตาราง B มีการจัดตางรางที่ค่อนข้างดีเนื่องจากเวลาสอบผู้สอบอยากสอบให้เสร็จเร็วที่สุด อย่างน้อยๆ 4 วันแรกก็สอบเสร็จไปแล้ว 4 วิชาและพักช่วงเพื่อสอบวิชาที่เหลือ และจากประสบการณ์การเรียนวิชาดังกล่าวพบว่า วิชาของตัวเจอร์ค่อนข้างยากและหลายๆวิชาต้องใช้เวลาในการอ่านเพื่อทำความเข้าใจและจำเช่นวิชา DATA , OOP และ วิชาเซอกิตที่ค่อนข้างยากต้องใช้เวลาในทำโจทย์แบบฝึกหัดการนำวิชาพวกนี้มาไว้ท้ายทำให้การอ่านหนังสือสอบมีประสิทธิ์ภาพมากขึ้น</t>
  </si>
  <si>
    <t>จากการสอบ midterm 1พบว่าควรให้วิชา ไมโครกับแลปไมโครอยู่ติดกันเนื่องจากใช้ความรู้ที่สัมพันธ์กันเวลาสอบจะได้ต่อเนื่องดังนั้นตาราง B จึงไม่เหมาะสมมากนัก นอกจากนี้วิชา data commu เป็นวิชาเน้นความจำที่มากต้องอ่านเนื้อหาที่ค่อนข้างเยอะการให้สอบเป็นวิชาท้ายๆแบบตาราง A จะได้ผลลัพธ์ในการสอบที่ดีกว่า</t>
  </si>
  <si>
    <t>ชอบแบบ B เพราะสอบเสร็จก่อนนอกจากนี้มีการวางลำดับวิชายากง่ายค่อนข้างดี และเผื่อเวลาอ่านภายในวันนั้นค่อนข้างดี เช่น หากสอบอิ้งเสร็จ ก็สามารถกลับมาอ่านแคลที่จะสอบวันถัดไปได้ ในขณะที่่วิชาฟิสิกส์ค่อนข้างยากจึงใช้เวลาอ่านหลังช่วงสอบวิชา ENVI นานกว่า</t>
  </si>
  <si>
    <t>Total Counts</t>
  </si>
  <si>
    <t>Semester</t>
  </si>
  <si>
    <t>Total Counts of</t>
  </si>
  <si>
    <t>ช่วงเวลาการสอบดีมากๆ</t>
  </si>
  <si>
    <t>ตารางสอบไม่แน่นเกินไป</t>
  </si>
  <si>
    <t>เอาตัวฟรีอยู่ด้วยกันทำให้วางแผนอ่านหนังสือได้ดีขึ้น</t>
  </si>
  <si>
    <t>เพราะว่า สามารถเว้นพักอ่านพักทบทวนได้บ้าง บางวิชาสอบเพียงแค่ 3 ชมแต่ทำให้หัวมึน ไม่พร้อมต่อการสอบวิชาต่อไปในวันนั้นๆ ถ้าเป็นแบบ A</t>
  </si>
  <si>
    <t>3/13/2021 14:13:15</t>
  </si>
  <si>
    <t>3/13/2021 14:17:06</t>
  </si>
  <si>
    <t>3/13/2021 14:18:16</t>
  </si>
  <si>
    <t>ไม่ค่อยมีสอบตอนเช้า</t>
  </si>
  <si>
    <t>3/14/2021 15:08:01</t>
  </si>
  <si>
    <t>สอบวันละวิชาช่วยลดการสับสนระหว่างการสอบ และไม่ต้องเว้นวันสอบไกลมากขนาดนั้น</t>
  </si>
  <si>
    <t>3/14/2021 15:08:14</t>
  </si>
  <si>
    <t>จะได้ไม่สอบหลายวันเกินไป</t>
  </si>
  <si>
    <t>3/14/2021 15:09:40</t>
  </si>
  <si>
    <t>สอบเพียงวันละวิชา จะได้ไม่เกิดอาการมึนหัว</t>
  </si>
  <si>
    <t>3/14/2021 15:10:54</t>
  </si>
  <si>
    <t>3/14/2021 15:11:43</t>
  </si>
  <si>
    <t>วิชาที่สอบจะได้ไม่ชนกัน</t>
  </si>
  <si>
    <t>3/15/2021 19:28:19</t>
  </si>
  <si>
    <t>ดูง่าย เข้าใจได้ดี</t>
  </si>
  <si>
    <t>ตารางสอบทำให้พอมีเวลาอ่านหนังสือพอ</t>
  </si>
  <si>
    <t>3/13/2021 14:10:14</t>
  </si>
  <si>
    <t>มีสอบวันละวิชาครับ</t>
  </si>
  <si>
    <t>3/13/2021 14:11:04</t>
  </si>
  <si>
    <t>สอบตอนเที่ยงดีกว่าตอนเช้าครับ</t>
  </si>
  <si>
    <t>3/13/2021 14:20:46</t>
  </si>
  <si>
    <t>3/14/2021 15:10:00</t>
  </si>
  <si>
    <t>3/14/2021 15:10:16</t>
  </si>
  <si>
    <t>3/14/2021 15:10:22</t>
  </si>
  <si>
    <t>วันที่สอบน้อยแต่ติดปัญหา Phys lab2 กับ Drawing ชนกันจะไม่เป็นอะไรหรอครับ</t>
  </si>
  <si>
    <t>แบบ B สอบเสร็จเร็วกว่า</t>
  </si>
  <si>
    <t>แบบ A มีสอบ 2 วิชาใน 1 วัน แต่สอบตอนเช้าน้อยกว่า</t>
  </si>
  <si>
    <t>แบบ B สอบติดกันหลายวัน แต่วันละ 1 วิชา</t>
  </si>
  <si>
    <t>Mean</t>
  </si>
  <si>
    <t>SD</t>
  </si>
  <si>
    <t>ชอบแบบ B มากกกกกกก ครับ การจัดเรียงวิชา pace นั้นทำได้ดีมาก ๆ มีการเรียงลำดับความยากของวิชาได้ดี มีการจับคู่วิชาที่ดี มีช่วงวันพักที่ดี สามารถทำให้นักศึกษาเค้นประสิทธิภาพออกมาได้อย่างเพียงพอแน่นอนครับ</t>
  </si>
  <si>
    <t>percent</t>
  </si>
  <si>
    <t>ชอบแบบBทั้งเวลาสอบและวันสอบเพราะว่าเว้นช่วงหลายวันดีทำให้อ่านหนังสือได้เต็มที่เช่นวิชา206171เป็นตัวmathตอนสอบคืออ่านหนังสือวิชานี้อยู่4วันเต็ม!!(แต่คะแนนก็ออกมาโอเคพึงพอใจค่ะอิอิ)ต้องเข้าใจจริงๆต้องจำวิธีทำเป็นขั้นๆตอบคำตอบนี้ได้ยังหรือหาค่าต่อได้อีกถามว่าอ่านล่วงหน้าได้ไหม-ได้-แต่อาจารย์ก็ยังสอนไม่จบบทกว่าอาจารย์จะโพสแบบฝึกทบทวนโพสคลิปทบทวนคือช่วงสอบดังนั้นถ้ามีเว้นช่วงหลายๆวันคือดีมากแล้วอีกอย่าง751101เนื้อหาก็เยอะเหมือนกันต้องอ่านเเล้วอาศัยความเข้าใจอ่านๆๆไปสอบอย่างเดียวคือไม่ได้ค่ะและไม่ชอบสอบช่วง8โมงเพราะอ่านหนังสือถึงดึกมากเวลาตื่นไปสอบคือง่วงต้องอ่านโจทย์ซ้ำหลายรอบมากๆทำให้เสียสมาธิเเล้วกินเวลาแล้วอีกอย่างคือถ้าตื่นไปสอบ8เหมือนไม่ได้อ่านทบทวนอีกรอบจากตอนกลางคืนคือหลับเเล้วตื่นไปสอบเลยรู้สึกไม่โอเคค่ะ
-206100กับ351100ไม่มีสอบค่ะ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</si>
</sst>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49" fontId="0" fillId="0" borderId="0" xfId="0" applyNumberFormat="1"/>
    <xf numFmtId="0" fontId="0" fillId="0" borderId="0" xfId="0" applyFont="1"/>
    <xf numFmtId="0" fontId="0" fillId="0" borderId="0" xfId="0" applyNumberFormat="1" applyFont="1"/>
    <xf numFmtId="49" fontId="0" fillId="0" borderId="0" xfId="0" applyNumberFormat="1" applyFont="1" applyAlignment="1">
      <alignment horizontal="right"/>
    </xf>
    <xf numFmtId="49" fontId="0" fillId="0" borderId="2" xfId="0" applyNumberFormat="1" applyBorder="1"/>
    <xf numFmtId="1" fontId="0" fillId="0" borderId="1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/>
    <xf numFmtId="0" fontId="0" fillId="0" borderId="0" xfId="0" applyNumberFormat="1" applyFont="1" applyBorder="1"/>
    <xf numFmtId="49" fontId="0" fillId="0" borderId="0" xfId="0" applyNumberFormat="1" applyFont="1" applyBorder="1" applyAlignment="1">
      <alignment horizontal="right"/>
    </xf>
    <xf numFmtId="0" fontId="0" fillId="0" borderId="0" xfId="0" applyFont="1" applyBorder="1"/>
    <xf numFmtId="0" fontId="0" fillId="0" borderId="0" xfId="0" applyFont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0" fillId="0" borderId="4" xfId="0" applyNumberFormat="1" applyFill="1" applyBorder="1" applyAlignment="1">
      <alignment horizontal="center"/>
    </xf>
    <xf numFmtId="1" fontId="0" fillId="0" borderId="6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1" fontId="0" fillId="0" borderId="5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22" fontId="2" fillId="0" borderId="0" xfId="0" applyNumberFormat="1" applyFont="1" applyFill="1" applyBorder="1" applyAlignment="1">
      <alignment horizontal="right" wrapText="1"/>
    </xf>
    <xf numFmtId="0" fontId="2" fillId="0" borderId="0" xfId="0" applyNumberFormat="1" applyFont="1" applyFill="1" applyBorder="1" applyAlignment="1">
      <alignment wrapText="1"/>
    </xf>
    <xf numFmtId="49" fontId="2" fillId="0" borderId="0" xfId="0" applyNumberFormat="1" applyFont="1" applyFill="1" applyBorder="1" applyAlignment="1">
      <alignment horizontal="right" wrapText="1"/>
    </xf>
    <xf numFmtId="0" fontId="2" fillId="0" borderId="0" xfId="0" applyFont="1" applyFill="1" applyBorder="1" applyAlignment="1">
      <alignment vertical="center"/>
    </xf>
    <xf numFmtId="22" fontId="2" fillId="0" borderId="0" xfId="0" applyNumberFormat="1" applyFont="1" applyFill="1" applyBorder="1"/>
    <xf numFmtId="0" fontId="2" fillId="0" borderId="0" xfId="0" applyNumberFormat="1" applyFont="1" applyFill="1" applyBorder="1"/>
    <xf numFmtId="49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vertical="center" wrapText="1"/>
    </xf>
    <xf numFmtId="0" fontId="2" fillId="2" borderId="0" xfId="0" applyNumberFormat="1" applyFont="1" applyFill="1" applyBorder="1" applyAlignment="1">
      <alignment wrapText="1"/>
    </xf>
    <xf numFmtId="0" fontId="2" fillId="2" borderId="0" xfId="0" applyNumberFormat="1" applyFont="1" applyFill="1" applyBorder="1"/>
    <xf numFmtId="0" fontId="0" fillId="0" borderId="0" xfId="0" applyAlignment="1"/>
    <xf numFmtId="49" fontId="2" fillId="0" borderId="0" xfId="0" applyNumberFormat="1" applyFont="1" applyFill="1" applyBorder="1" applyAlignment="1"/>
    <xf numFmtId="49" fontId="2" fillId="0" borderId="0" xfId="0" applyNumberFormat="1" applyFont="1" applyFill="1" applyBorder="1"/>
    <xf numFmtId="0" fontId="2" fillId="0" borderId="0" xfId="0" applyFont="1" applyFill="1" applyBorder="1" applyAlignment="1"/>
    <xf numFmtId="49" fontId="2" fillId="0" borderId="0" xfId="0" applyNumberFormat="1" applyFont="1" applyFill="1" applyBorder="1" applyAlignment="1">
      <alignment wrapText="1"/>
    </xf>
    <xf numFmtId="0" fontId="0" fillId="0" borderId="0" xfId="0" applyFont="1" applyBorder="1" applyAlignment="1"/>
    <xf numFmtId="49" fontId="0" fillId="0" borderId="0" xfId="0" applyNumberForma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DCDFA"/>
      <color rgb="FF7CDD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0625541841322"/>
          <c:y val="5.1449599981621554E-2"/>
          <c:w val="0.7672136471022849"/>
          <c:h val="0.719204040960963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Sheet1!$H$698</c:f>
              <c:strCache>
                <c:ptCount val="1"/>
                <c:pt idx="0">
                  <c:v>Total Counts</c:v>
                </c:pt>
              </c:strCache>
            </c:strRef>
          </c:tx>
          <c:spPr>
            <a:solidFill>
              <a:srgbClr val="7DCDF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eXGyreTermes" panose="00000500000000000000" pitchFamily="50" charset="0"/>
                    <a:ea typeface="+mn-ea"/>
                    <a:cs typeface="Laksaman" panose="020B0500040200020003" pitchFamily="34" charset="-34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Sheet1!$G$699:$G$703</c:f>
              <c:strCache>
                <c:ptCount val="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strCache>
            </c:strRef>
          </c:cat>
          <c:val>
            <c:numRef>
              <c:f>Sheet1!$H$699:$H$703</c:f>
              <c:numCache>
                <c:formatCode>General</c:formatCode>
                <c:ptCount val="5"/>
                <c:pt idx="0">
                  <c:v>128</c:v>
                </c:pt>
                <c:pt idx="1">
                  <c:v>73</c:v>
                </c:pt>
                <c:pt idx="2">
                  <c:v>64</c:v>
                </c:pt>
                <c:pt idx="3">
                  <c:v>110</c:v>
                </c:pt>
                <c:pt idx="4">
                  <c:v>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8D-4AD2-A49E-66A597A925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1"/>
        <c:overlap val="-43"/>
        <c:axId val="2062666463"/>
        <c:axId val="2062657311"/>
      </c:barChart>
      <c:catAx>
        <c:axId val="2062666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Laksaman" panose="020B0500040200020003" pitchFamily="34" charset="-34"/>
                    <a:ea typeface="+mn-ea"/>
                    <a:cs typeface="Laksaman" panose="020B0500040200020003" pitchFamily="34" charset="-34"/>
                  </a:defRPr>
                </a:pPr>
                <a:r>
                  <a:rPr lang="th-TH"/>
                  <a:t>ระดับความพึงพอใจ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0134443216305632"/>
              <c:y val="0.90131733056473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Laksaman" panose="020B0500040200020003" pitchFamily="34" charset="-34"/>
                  <a:ea typeface="+mn-ea"/>
                  <a:cs typeface="Laksaman" panose="020B0500040200020003" pitchFamily="34" charset="-34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TeXGyreTermes" panose="00000500000000000000" pitchFamily="50" charset="0"/>
                <a:ea typeface="+mn-ea"/>
                <a:cs typeface="Laksaman" panose="020B0500040200020003" pitchFamily="34" charset="-34"/>
              </a:defRPr>
            </a:pPr>
            <a:endParaRPr lang="en-US"/>
          </a:p>
        </c:txPr>
        <c:crossAx val="2062657311"/>
        <c:crosses val="autoZero"/>
        <c:auto val="1"/>
        <c:lblAlgn val="ctr"/>
        <c:lblOffset val="100"/>
        <c:noMultiLvlLbl val="0"/>
      </c:catAx>
      <c:valAx>
        <c:axId val="206265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Laksaman" panose="020B0500040200020003" pitchFamily="34" charset="-34"/>
                    <a:ea typeface="+mn-ea"/>
                    <a:cs typeface="Laksaman" panose="020B0500040200020003" pitchFamily="34" charset="-34"/>
                  </a:defRPr>
                </a:pPr>
                <a:r>
                  <a:rPr lang="th-TH">
                    <a:latin typeface="Laksaman" panose="020B0500040200020003" pitchFamily="34" charset="-34"/>
                    <a:cs typeface="Laksaman" panose="020B0500040200020003" pitchFamily="34" charset="-34"/>
                  </a:rPr>
                  <a:t>จำนวนครั้งที่เลือก</a:t>
                </a:r>
                <a:endParaRPr lang="en-US">
                  <a:latin typeface="Laksaman" panose="020B0500040200020003" pitchFamily="34" charset="-34"/>
                  <a:cs typeface="Laksaman" panose="020B0500040200020003" pitchFamily="34" charset="-34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Laksaman" panose="020B0500040200020003" pitchFamily="34" charset="-34"/>
                  <a:ea typeface="+mn-ea"/>
                  <a:cs typeface="Laksaman" panose="020B0500040200020003" pitchFamily="34" charset="-34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eXGyreTermes" panose="00000500000000000000" pitchFamily="50" charset="0"/>
                <a:ea typeface="+mn-ea"/>
                <a:cs typeface="Laksaman" panose="020B0500040200020003" pitchFamily="34" charset="-34"/>
              </a:defRPr>
            </a:pPr>
            <a:endParaRPr lang="en-US"/>
          </a:p>
        </c:txPr>
        <c:crossAx val="206266646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Laksaman" panose="020B0500040200020003" pitchFamily="34" charset="-34"/>
          <a:cs typeface="Laksaman" panose="020B0500040200020003" pitchFamily="34" charset="-34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1786595</xdr:colOff>
      <xdr:row>712</xdr:row>
      <xdr:rowOff>6381</xdr:rowOff>
    </xdr:from>
    <xdr:to>
      <xdr:col>20</xdr:col>
      <xdr:colOff>104900</xdr:colOff>
      <xdr:row>740</xdr:row>
      <xdr:rowOff>82137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C5ECC2-6F53-4DC7-9511-B846C8C385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585107</xdr:colOff>
      <xdr:row>695</xdr:row>
      <xdr:rowOff>24493</xdr:rowOff>
    </xdr:from>
    <xdr:ext cx="1293752" cy="40075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F4C143D-9D0E-4627-8AB4-724258A8A803}"/>
            </a:ext>
          </a:extLst>
        </xdr:cNvPr>
        <xdr:cNvSpPr txBox="1"/>
      </xdr:nvSpPr>
      <xdr:spPr>
        <a:xfrm>
          <a:off x="24073757" y="132993493"/>
          <a:ext cx="1293752" cy="4007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0" i="0" u="none" strike="noStrike">
              <a:solidFill>
                <a:schemeClr val="tx1"/>
              </a:solidFill>
              <a:effectLst/>
              <a:latin typeface="TeXGyreTermes" panose="00000500000000000000" pitchFamily="50" charset="0"/>
              <a:ea typeface="+mn-ea"/>
              <a:cs typeface="TH Sarabun New" panose="020B0500040200020003" pitchFamily="34" charset="-34"/>
            </a:rPr>
            <a:t>Mean:</a:t>
          </a:r>
          <a:r>
            <a:rPr lang="en-US" sz="1800">
              <a:latin typeface="TeXGyreTermes" panose="00000500000000000000" pitchFamily="50" charset="0"/>
              <a:cs typeface="TH Sarabun New" panose="020B0500040200020003" pitchFamily="34" charset="-34"/>
            </a:rPr>
            <a:t> </a:t>
          </a:r>
          <a:r>
            <a:rPr lang="en-US" sz="1800" b="0" i="0" u="none" strike="noStrike">
              <a:solidFill>
                <a:schemeClr val="tx1"/>
              </a:solidFill>
              <a:effectLst/>
              <a:latin typeface="TeXGyreTermes" panose="00000500000000000000" pitchFamily="50" charset="0"/>
              <a:ea typeface="+mn-ea"/>
              <a:cs typeface="TH Sarabun New" panose="020B0500040200020003" pitchFamily="34" charset="-34"/>
            </a:rPr>
            <a:t>0.59</a:t>
          </a:r>
          <a:r>
            <a:rPr lang="en-US" sz="1800">
              <a:latin typeface="TeXGyreTermes" panose="00000500000000000000" pitchFamily="50" charset="0"/>
              <a:cs typeface="TH Sarabun New" panose="020B0500040200020003" pitchFamily="34" charset="-34"/>
            </a:rPr>
            <a:t> </a:t>
          </a:r>
        </a:p>
      </xdr:txBody>
    </xdr:sp>
    <xdr:clientData/>
  </xdr:oneCellAnchor>
  <xdr:oneCellAnchor>
    <xdr:from>
      <xdr:col>12</xdr:col>
      <xdr:colOff>24492</xdr:colOff>
      <xdr:row>695</xdr:row>
      <xdr:rowOff>32657</xdr:rowOff>
    </xdr:from>
    <xdr:ext cx="1063240" cy="40075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D8EEA45-CD00-42C1-B8FF-7EB1B26321CC}"/>
            </a:ext>
          </a:extLst>
        </xdr:cNvPr>
        <xdr:cNvSpPr txBox="1"/>
      </xdr:nvSpPr>
      <xdr:spPr>
        <a:xfrm>
          <a:off x="25341942" y="133001657"/>
          <a:ext cx="1063240" cy="4007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0" i="0" u="none" strike="noStrike">
              <a:solidFill>
                <a:schemeClr val="tx1"/>
              </a:solidFill>
              <a:effectLst/>
              <a:latin typeface="TeXGyreTermes" panose="00000500000000000000" pitchFamily="50" charset="0"/>
              <a:ea typeface="+mn-ea"/>
              <a:cs typeface="TH Sarabun New" panose="020B0500040200020003" pitchFamily="34" charset="-34"/>
            </a:rPr>
            <a:t>SD:</a:t>
          </a:r>
          <a:r>
            <a:rPr lang="en-US" sz="1800">
              <a:latin typeface="TeXGyreTermes" panose="00000500000000000000" pitchFamily="50" charset="0"/>
              <a:cs typeface="TH Sarabun New" panose="020B0500040200020003" pitchFamily="34" charset="-34"/>
            </a:rPr>
            <a:t> </a:t>
          </a:r>
          <a:r>
            <a:rPr lang="en-US" sz="1800" b="0" i="0" u="none" strike="noStrike">
              <a:solidFill>
                <a:schemeClr val="tx1"/>
              </a:solidFill>
              <a:effectLst/>
              <a:latin typeface="TeXGyreTermes" panose="00000500000000000000" pitchFamily="50" charset="0"/>
              <a:ea typeface="+mn-ea"/>
              <a:cs typeface="TH Sarabun New" panose="020B0500040200020003" pitchFamily="34" charset="-34"/>
            </a:rPr>
            <a:t>1.57</a:t>
          </a:r>
          <a:r>
            <a:rPr lang="en-US" sz="1800">
              <a:latin typeface="TeXGyreTermes" panose="00000500000000000000" pitchFamily="50" charset="0"/>
              <a:cs typeface="TH Sarabun New" panose="020B0500040200020003" pitchFamily="34" charset="-34"/>
            </a:rPr>
            <a:t> 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0.0032</cdr:x>
      <cdr:y>0.8813</cdr:y>
    </cdr:from>
    <cdr:to>
      <cdr:x>0.33855</cdr:x>
      <cdr:y>0.96007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6F49015-46CD-4D82-BBBE-E8E7915DAB4B}"/>
            </a:ext>
          </a:extLst>
        </cdr:cNvPr>
        <cdr:cNvSpPr txBox="1"/>
      </cdr:nvSpPr>
      <cdr:spPr>
        <a:xfrm xmlns:a="http://schemas.openxmlformats.org/drawingml/2006/main">
          <a:off x="33661" y="4300299"/>
          <a:ext cx="3531601" cy="3843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th-TH" sz="1800" b="0">
              <a:solidFill>
                <a:sysClr val="windowText" lastClr="000000"/>
              </a:solidFill>
              <a:latin typeface="Laksaman" panose="020B0500040200020003" pitchFamily="34" charset="-34"/>
              <a:cs typeface="Laksaman" panose="020B0500040200020003" pitchFamily="34" charset="-34"/>
            </a:rPr>
            <a:t>ชอบตารางสอบจากสำนักทะเบียนมากกว่า</a:t>
          </a:r>
          <a:endParaRPr lang="en-US" sz="1800" b="0">
            <a:solidFill>
              <a:sysClr val="windowText" lastClr="000000"/>
            </a:solidFill>
            <a:latin typeface="Laksaman" panose="020B0500040200020003" pitchFamily="34" charset="-34"/>
            <a:cs typeface="Laksaman" panose="020B0500040200020003" pitchFamily="34" charset="-34"/>
          </a:endParaRPr>
        </a:p>
      </cdr:txBody>
    </cdr:sp>
  </cdr:relSizeAnchor>
  <cdr:relSizeAnchor xmlns:cdr="http://schemas.openxmlformats.org/drawingml/2006/chartDrawing">
    <cdr:from>
      <cdr:x>0.67975</cdr:x>
      <cdr:y>0.88116</cdr:y>
    </cdr:from>
    <cdr:to>
      <cdr:x>1</cdr:x>
      <cdr:y>0.95994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3C7CE0B-91A6-4F66-B9D1-A0C1C8E33B27}"/>
            </a:ext>
          </a:extLst>
        </cdr:cNvPr>
        <cdr:cNvSpPr txBox="1"/>
      </cdr:nvSpPr>
      <cdr:spPr>
        <a:xfrm xmlns:a="http://schemas.openxmlformats.org/drawingml/2006/main">
          <a:off x="7443895" y="4665206"/>
          <a:ext cx="3506961" cy="4170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th-TH" sz="1800" b="0">
              <a:solidFill>
                <a:sysClr val="windowText" lastClr="000000"/>
              </a:solidFill>
              <a:latin typeface="Laksaman" panose="020B0500040200020003" pitchFamily="34" charset="-34"/>
              <a:cs typeface="Laksaman" panose="020B0500040200020003" pitchFamily="34" charset="-34"/>
            </a:rPr>
            <a:t>ชอบตารางสอบจากโปรแกรมมากกว่า</a:t>
          </a:r>
          <a:endParaRPr lang="en-US" sz="1800" b="0">
            <a:solidFill>
              <a:sysClr val="windowText" lastClr="000000"/>
            </a:solidFill>
            <a:latin typeface="Laksaman" panose="020B0500040200020003" pitchFamily="34" charset="-34"/>
            <a:cs typeface="Laksaman" panose="020B0500040200020003" pitchFamily="34" charset="-34"/>
          </a:endParaRPr>
        </a:p>
      </cdr:txBody>
    </cdr:sp>
  </cdr:relSizeAnchor>
  <cdr:relSizeAnchor xmlns:cdr="http://schemas.openxmlformats.org/drawingml/2006/chartDrawing">
    <cdr:from>
      <cdr:x>0.12155</cdr:x>
      <cdr:y>0.87668</cdr:y>
    </cdr:from>
    <cdr:to>
      <cdr:x>0.88999</cdr:x>
      <cdr:y>0.87668</cdr:y>
    </cdr:to>
    <cdr:cxnSp macro="">
      <cdr:nvCxnSpPr>
        <cdr:cNvPr id="6" name="Straight Arrow Connector 5">
          <a:extLst xmlns:a="http://schemas.openxmlformats.org/drawingml/2006/main">
            <a:ext uri="{FF2B5EF4-FFF2-40B4-BE49-F238E27FC236}">
              <a16:creationId xmlns:a16="http://schemas.microsoft.com/office/drawing/2014/main" id="{0E6D6E9E-41E4-46B7-B573-FE7ACEE65376}"/>
            </a:ext>
          </a:extLst>
        </cdr:cNvPr>
        <cdr:cNvCxnSpPr/>
      </cdr:nvCxnSpPr>
      <cdr:spPr>
        <a:xfrm xmlns:a="http://schemas.openxmlformats.org/drawingml/2006/main">
          <a:off x="1280053" y="4328826"/>
          <a:ext cx="8092319" cy="0"/>
        </a:xfrm>
        <a:prstGeom xmlns:a="http://schemas.openxmlformats.org/drawingml/2006/main" prst="straightConnector1">
          <a:avLst/>
        </a:prstGeom>
        <a:ln xmlns:a="http://schemas.openxmlformats.org/drawingml/2006/main" w="38100">
          <a:headEnd type="triangle"/>
          <a:tailEnd type="triangle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0.19292</cdr:x>
      <cdr:y>0.1586</cdr:y>
    </cdr:from>
    <cdr:to>
      <cdr:x>0.34483</cdr:x>
      <cdr:y>0.25371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6F4C143D-9D0E-4627-8AB4-724258A8A803}"/>
            </a:ext>
          </a:extLst>
        </cdr:cNvPr>
        <cdr:cNvSpPr txBox="1"/>
      </cdr:nvSpPr>
      <cdr:spPr>
        <a:xfrm xmlns:a="http://schemas.openxmlformats.org/drawingml/2006/main">
          <a:off x="2112681" y="839695"/>
          <a:ext cx="1663469" cy="50353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 b="0" i="0" u="none" strike="noStrike">
              <a:solidFill>
                <a:schemeClr val="tx1"/>
              </a:solidFill>
              <a:effectLst/>
              <a:latin typeface="TeXGyreTermes" panose="00000500000000000000" pitchFamily="50" charset="0"/>
              <a:ea typeface="+mn-ea"/>
              <a:cs typeface="TH Sarabun New" panose="020B0500040200020003" pitchFamily="34" charset="-34"/>
            </a:rPr>
            <a:t>Mean:</a:t>
          </a:r>
          <a:r>
            <a:rPr lang="en-US" sz="2400">
              <a:latin typeface="TeXGyreTermes" panose="00000500000000000000" pitchFamily="50" charset="0"/>
              <a:cs typeface="TH Sarabun New" panose="020B0500040200020003" pitchFamily="34" charset="-34"/>
            </a:rPr>
            <a:t> </a:t>
          </a:r>
          <a:r>
            <a:rPr lang="en-US" sz="2400" b="0" i="0" u="none" strike="noStrike">
              <a:solidFill>
                <a:schemeClr val="tx1"/>
              </a:solidFill>
              <a:effectLst/>
              <a:latin typeface="TeXGyreTermes" panose="00000500000000000000" pitchFamily="50" charset="0"/>
              <a:ea typeface="+mn-ea"/>
              <a:cs typeface="TH Sarabun New" panose="020B0500040200020003" pitchFamily="34" charset="-34"/>
            </a:rPr>
            <a:t>0.59</a:t>
          </a:r>
          <a:r>
            <a:rPr lang="en-US" sz="2400">
              <a:latin typeface="TeXGyreTermes" panose="00000500000000000000" pitchFamily="50" charset="0"/>
              <a:cs typeface="TH Sarabun New" panose="020B0500040200020003" pitchFamily="34" charset="-34"/>
            </a:rPr>
            <a:t> </a:t>
          </a:r>
        </a:p>
      </cdr:txBody>
    </cdr:sp>
  </cdr:relSizeAnchor>
  <cdr:relSizeAnchor xmlns:cdr="http://schemas.openxmlformats.org/drawingml/2006/chartDrawing">
    <cdr:from>
      <cdr:x>0.52639</cdr:x>
      <cdr:y>0.15637</cdr:y>
    </cdr:from>
    <cdr:to>
      <cdr:x>0.65022</cdr:x>
      <cdr:y>0.24956</cdr:y>
    </cdr:to>
    <cdr:sp macro="" textlink="">
      <cdr:nvSpPr>
        <cdr:cNvPr id="10" name="TextBox 4">
          <a:extLst xmlns:a="http://schemas.openxmlformats.org/drawingml/2006/main">
            <a:ext uri="{FF2B5EF4-FFF2-40B4-BE49-F238E27FC236}">
              <a16:creationId xmlns:a16="http://schemas.microsoft.com/office/drawing/2014/main" id="{9D8EEA45-CD00-42C1-B8FF-7EB1B26321CC}"/>
            </a:ext>
          </a:extLst>
        </cdr:cNvPr>
        <cdr:cNvSpPr txBox="1"/>
      </cdr:nvSpPr>
      <cdr:spPr>
        <a:xfrm xmlns:a="http://schemas.openxmlformats.org/drawingml/2006/main">
          <a:off x="5764406" y="844949"/>
          <a:ext cx="1356077" cy="50353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 b="0" i="0" u="none" strike="noStrike">
              <a:solidFill>
                <a:schemeClr val="tx1"/>
              </a:solidFill>
              <a:effectLst/>
              <a:latin typeface="TeXGyreTermes" panose="00000500000000000000" pitchFamily="50" charset="0"/>
              <a:ea typeface="+mn-ea"/>
              <a:cs typeface="TH Sarabun New" panose="020B0500040200020003" pitchFamily="34" charset="-34"/>
            </a:rPr>
            <a:t>SD:</a:t>
          </a:r>
          <a:r>
            <a:rPr lang="en-US" sz="2400">
              <a:latin typeface="TeXGyreTermes" panose="00000500000000000000" pitchFamily="50" charset="0"/>
              <a:cs typeface="TH Sarabun New" panose="020B0500040200020003" pitchFamily="34" charset="-34"/>
            </a:rPr>
            <a:t> </a:t>
          </a:r>
          <a:r>
            <a:rPr lang="en-US" sz="2400" b="0" i="0" u="none" strike="noStrike">
              <a:solidFill>
                <a:schemeClr val="tx1"/>
              </a:solidFill>
              <a:effectLst/>
              <a:latin typeface="TeXGyreTermes" panose="00000500000000000000" pitchFamily="50" charset="0"/>
              <a:ea typeface="+mn-ea"/>
              <a:cs typeface="TH Sarabun New" panose="020B0500040200020003" pitchFamily="34" charset="-34"/>
            </a:rPr>
            <a:t>1.57</a:t>
          </a:r>
          <a:r>
            <a:rPr lang="en-US" sz="2400">
              <a:latin typeface="TeXGyreTermes" panose="00000500000000000000" pitchFamily="50" charset="0"/>
              <a:cs typeface="TH Sarabun New" panose="020B0500040200020003" pitchFamily="34" charset="-34"/>
            </a:rPr>
            <a:t> 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F02AA-2044-48C8-BC64-E50F3E010C9C}">
  <dimension ref="A1:AH733"/>
  <sheetViews>
    <sheetView tabSelected="1" topLeftCell="A688" zoomScale="55" zoomScaleNormal="55" workbookViewId="0">
      <selection activeCell="W698" sqref="W698"/>
    </sheetView>
  </sheetViews>
  <sheetFormatPr defaultRowHeight="15" customHeight="1" x14ac:dyDescent="0.3"/>
  <cols>
    <col min="1" max="1" width="17.21875" style="2" customWidth="1"/>
    <col min="2" max="2" width="15.21875" style="3" customWidth="1"/>
    <col min="3" max="3" width="8.88671875" style="4" customWidth="1"/>
    <col min="4" max="4" width="7.88671875" style="2" customWidth="1"/>
    <col min="5" max="5" width="44.33203125" style="12" customWidth="1"/>
    <col min="6" max="6" width="8.88671875" style="1"/>
    <col min="20" max="20" width="15.77734375" style="2" customWidth="1"/>
    <col min="28" max="28" width="28.5546875" customWidth="1"/>
  </cols>
  <sheetData>
    <row r="1" spans="1:34" ht="15" customHeight="1" x14ac:dyDescent="0.3">
      <c r="A1" s="29" t="s">
        <v>0</v>
      </c>
      <c r="B1" s="22" t="s">
        <v>1</v>
      </c>
      <c r="C1" s="23" t="s">
        <v>2</v>
      </c>
      <c r="D1" s="24" t="s">
        <v>3</v>
      </c>
      <c r="E1" s="34" t="s">
        <v>4</v>
      </c>
      <c r="F1" s="35"/>
      <c r="G1" s="28"/>
      <c r="J1" s="33"/>
      <c r="K1" s="33"/>
      <c r="L1" s="33"/>
      <c r="M1" s="33"/>
      <c r="N1" s="33"/>
      <c r="O1" s="33"/>
      <c r="Q1" s="14"/>
      <c r="R1" s="14"/>
      <c r="S1" s="14"/>
      <c r="T1" s="14"/>
      <c r="U1" s="14"/>
      <c r="V1" s="14"/>
      <c r="Y1" s="14"/>
      <c r="Z1" s="14"/>
      <c r="AA1" s="14"/>
      <c r="AC1" s="14"/>
      <c r="AD1" s="14"/>
      <c r="AE1" s="14"/>
      <c r="AF1" s="14"/>
      <c r="AG1" s="14"/>
      <c r="AH1" s="14"/>
    </row>
    <row r="2" spans="1:34" ht="15" customHeight="1" x14ac:dyDescent="0.3">
      <c r="A2" s="21">
        <v>44319.080497685187</v>
      </c>
      <c r="B2" s="31"/>
      <c r="C2" s="23" t="s">
        <v>5</v>
      </c>
      <c r="D2" s="24">
        <v>2</v>
      </c>
      <c r="E2" s="34" t="s">
        <v>106</v>
      </c>
      <c r="F2" s="35"/>
      <c r="G2" s="28"/>
      <c r="T2"/>
    </row>
    <row r="3" spans="1:34" ht="15" customHeight="1" x14ac:dyDescent="0.3">
      <c r="A3" s="25">
        <v>44319.081192129626</v>
      </c>
      <c r="B3" s="32"/>
      <c r="C3" s="27" t="s">
        <v>7</v>
      </c>
      <c r="D3" s="28">
        <v>2</v>
      </c>
      <c r="E3" s="36" t="s">
        <v>153</v>
      </c>
      <c r="F3" s="35"/>
      <c r="G3" s="28"/>
      <c r="T3"/>
    </row>
    <row r="4" spans="1:34" ht="15" customHeight="1" x14ac:dyDescent="0.3">
      <c r="A4" s="25">
        <v>44319.081863425927</v>
      </c>
      <c r="B4" s="32"/>
      <c r="C4" s="27" t="s">
        <v>14</v>
      </c>
      <c r="D4" s="28">
        <v>-2</v>
      </c>
      <c r="E4" s="36" t="s">
        <v>154</v>
      </c>
      <c r="F4" s="35"/>
      <c r="G4" s="28"/>
      <c r="T4"/>
    </row>
    <row r="5" spans="1:34" ht="15" customHeight="1" x14ac:dyDescent="0.3">
      <c r="A5" s="25">
        <v>44289.726655092592</v>
      </c>
      <c r="B5" s="32"/>
      <c r="C5" s="27" t="s">
        <v>12</v>
      </c>
      <c r="D5" s="28">
        <v>-2</v>
      </c>
      <c r="E5" s="36" t="s">
        <v>155</v>
      </c>
      <c r="F5" s="35"/>
      <c r="G5" s="28"/>
      <c r="T5"/>
    </row>
    <row r="6" spans="1:34" ht="15" customHeight="1" x14ac:dyDescent="0.3">
      <c r="A6" s="21">
        <v>44411.77103009259</v>
      </c>
      <c r="B6" s="31"/>
      <c r="C6" s="23" t="s">
        <v>5</v>
      </c>
      <c r="D6" s="24">
        <v>0</v>
      </c>
      <c r="E6" s="34" t="s">
        <v>372</v>
      </c>
      <c r="F6" s="35"/>
      <c r="G6" s="28"/>
      <c r="T6"/>
    </row>
    <row r="7" spans="1:34" ht="15" customHeight="1" x14ac:dyDescent="0.3">
      <c r="A7" s="25">
        <v>44442.591516203705</v>
      </c>
      <c r="B7" s="32"/>
      <c r="C7" s="27" t="s">
        <v>5</v>
      </c>
      <c r="D7" s="28">
        <v>-2</v>
      </c>
      <c r="E7" s="36" t="s">
        <v>562</v>
      </c>
      <c r="F7" s="35"/>
      <c r="G7" s="28"/>
      <c r="T7"/>
    </row>
    <row r="8" spans="1:34" ht="15" customHeight="1" x14ac:dyDescent="0.3">
      <c r="A8" s="21">
        <v>44411.711388888885</v>
      </c>
      <c r="B8" s="31"/>
      <c r="C8" s="23" t="s">
        <v>5</v>
      </c>
      <c r="D8" s="29">
        <v>0</v>
      </c>
      <c r="E8" s="34" t="s">
        <v>361</v>
      </c>
      <c r="F8" s="35"/>
      <c r="G8" s="28"/>
      <c r="T8"/>
    </row>
    <row r="9" spans="1:34" ht="15" customHeight="1" x14ac:dyDescent="0.3">
      <c r="A9" s="25">
        <v>44411.712476851855</v>
      </c>
      <c r="B9" s="32"/>
      <c r="C9" s="27" t="s">
        <v>7</v>
      </c>
      <c r="D9" s="28">
        <v>0</v>
      </c>
      <c r="E9" s="36" t="s">
        <v>523</v>
      </c>
      <c r="F9" s="35"/>
      <c r="G9" s="28"/>
      <c r="T9"/>
    </row>
    <row r="10" spans="1:34" ht="15" customHeight="1" x14ac:dyDescent="0.3">
      <c r="A10" s="21">
        <v>44411.713043981479</v>
      </c>
      <c r="B10" s="31"/>
      <c r="C10" s="23" t="s">
        <v>17</v>
      </c>
      <c r="D10" s="29">
        <v>-1</v>
      </c>
      <c r="E10" s="34" t="s">
        <v>363</v>
      </c>
      <c r="F10" s="35"/>
      <c r="G10" s="28"/>
      <c r="T10"/>
    </row>
    <row r="11" spans="1:34" ht="15" customHeight="1" x14ac:dyDescent="0.3">
      <c r="A11" s="25">
        <v>44411.71365740741</v>
      </c>
      <c r="B11" s="32"/>
      <c r="C11" s="27" t="s">
        <v>14</v>
      </c>
      <c r="D11" s="28">
        <v>-1</v>
      </c>
      <c r="E11" s="36" t="s">
        <v>526</v>
      </c>
      <c r="F11" s="35"/>
      <c r="G11" s="28"/>
      <c r="T11"/>
    </row>
    <row r="12" spans="1:34" ht="15" customHeight="1" x14ac:dyDescent="0.3">
      <c r="A12" s="21">
        <v>44411.714050925926</v>
      </c>
      <c r="B12" s="31"/>
      <c r="C12" s="23" t="s">
        <v>16</v>
      </c>
      <c r="D12" s="29">
        <v>1</v>
      </c>
      <c r="E12" s="34" t="s">
        <v>364</v>
      </c>
      <c r="F12" s="35"/>
      <c r="G12" s="28"/>
      <c r="T12"/>
    </row>
    <row r="13" spans="1:34" ht="15" customHeight="1" x14ac:dyDescent="0.3">
      <c r="A13" s="21">
        <v>44411.71429398148</v>
      </c>
      <c r="B13" s="31"/>
      <c r="C13" s="23" t="s">
        <v>12</v>
      </c>
      <c r="D13" s="29">
        <v>1</v>
      </c>
      <c r="E13" s="34" t="s">
        <v>363</v>
      </c>
      <c r="F13" s="35"/>
      <c r="G13" s="28"/>
      <c r="T13"/>
    </row>
    <row r="14" spans="1:34" ht="15" customHeight="1" x14ac:dyDescent="0.3">
      <c r="A14" s="25">
        <v>44411.8671412037</v>
      </c>
      <c r="B14" s="32"/>
      <c r="C14" s="27" t="s">
        <v>5</v>
      </c>
      <c r="D14" s="28">
        <v>2</v>
      </c>
      <c r="E14" s="36" t="s">
        <v>550</v>
      </c>
      <c r="F14" s="35"/>
      <c r="G14" s="28"/>
      <c r="T14"/>
    </row>
    <row r="15" spans="1:34" ht="15" customHeight="1" x14ac:dyDescent="0.3">
      <c r="A15" s="25">
        <v>44411.867592592593</v>
      </c>
      <c r="B15" s="32"/>
      <c r="C15" s="27" t="s">
        <v>7</v>
      </c>
      <c r="D15" s="28">
        <v>-2</v>
      </c>
      <c r="E15" s="36" t="s">
        <v>551</v>
      </c>
      <c r="F15" s="35"/>
      <c r="G15" s="28"/>
      <c r="T15"/>
    </row>
    <row r="16" spans="1:34" ht="15" customHeight="1" x14ac:dyDescent="0.3">
      <c r="A16" s="21">
        <v>44411.868634259263</v>
      </c>
      <c r="B16" s="31"/>
      <c r="C16" s="23" t="s">
        <v>17</v>
      </c>
      <c r="D16" s="29">
        <v>0</v>
      </c>
      <c r="E16" s="34" t="s">
        <v>381</v>
      </c>
      <c r="F16" s="35"/>
      <c r="G16" s="28"/>
      <c r="T16"/>
    </row>
    <row r="17" spans="1:20" ht="15" customHeight="1" x14ac:dyDescent="0.3">
      <c r="A17" s="21">
        <v>44411.868888888886</v>
      </c>
      <c r="B17" s="31"/>
      <c r="C17" s="23" t="s">
        <v>14</v>
      </c>
      <c r="D17" s="29">
        <v>2</v>
      </c>
      <c r="E17" s="34" t="s">
        <v>382</v>
      </c>
      <c r="F17" s="35"/>
      <c r="G17" s="28"/>
      <c r="T17"/>
    </row>
    <row r="18" spans="1:20" ht="15" customHeight="1" x14ac:dyDescent="0.3">
      <c r="A18" s="25">
        <v>44411.869386574072</v>
      </c>
      <c r="B18" s="32"/>
      <c r="C18" s="27" t="s">
        <v>16</v>
      </c>
      <c r="D18" s="28">
        <v>0</v>
      </c>
      <c r="E18" s="36" t="s">
        <v>552</v>
      </c>
      <c r="F18" s="35"/>
      <c r="G18" s="28"/>
      <c r="T18"/>
    </row>
    <row r="19" spans="1:20" ht="15" customHeight="1" x14ac:dyDescent="0.3">
      <c r="A19" s="21">
        <v>44411.869687500002</v>
      </c>
      <c r="B19" s="31"/>
      <c r="C19" s="23" t="s">
        <v>12</v>
      </c>
      <c r="D19" s="29">
        <v>-2</v>
      </c>
      <c r="E19" s="34" t="s">
        <v>383</v>
      </c>
      <c r="F19" s="35"/>
      <c r="G19" s="28"/>
      <c r="T19"/>
    </row>
    <row r="20" spans="1:20" ht="15" customHeight="1" x14ac:dyDescent="0.3">
      <c r="A20" s="25">
        <v>44289.809861111113</v>
      </c>
      <c r="B20" s="32"/>
      <c r="C20" s="27" t="s">
        <v>17</v>
      </c>
      <c r="D20" s="28">
        <v>2</v>
      </c>
      <c r="E20" s="36" t="s">
        <v>472</v>
      </c>
      <c r="F20" s="35"/>
      <c r="G20" s="28"/>
      <c r="T20"/>
    </row>
    <row r="21" spans="1:20" ht="15" customHeight="1" x14ac:dyDescent="0.3">
      <c r="A21" s="21">
        <v>44411.927847222221</v>
      </c>
      <c r="B21" s="31"/>
      <c r="C21" s="23" t="s">
        <v>5</v>
      </c>
      <c r="D21" s="30">
        <v>1</v>
      </c>
      <c r="E21" s="34" t="s">
        <v>452</v>
      </c>
      <c r="F21" s="35"/>
      <c r="G21" s="28"/>
      <c r="T21"/>
    </row>
    <row r="22" spans="1:20" ht="15" customHeight="1" x14ac:dyDescent="0.3">
      <c r="A22" s="21">
        <v>44411.930844907409</v>
      </c>
      <c r="B22" s="31"/>
      <c r="C22" s="23" t="s">
        <v>7</v>
      </c>
      <c r="D22" s="24">
        <v>-2</v>
      </c>
      <c r="E22" s="34" t="s">
        <v>441</v>
      </c>
      <c r="F22" s="35"/>
      <c r="G22" s="28"/>
      <c r="T22"/>
    </row>
    <row r="23" spans="1:20" ht="15" customHeight="1" x14ac:dyDescent="0.3">
      <c r="A23" s="25">
        <v>44411.93209490741</v>
      </c>
      <c r="B23" s="32"/>
      <c r="C23" s="27" t="s">
        <v>17</v>
      </c>
      <c r="D23" s="28">
        <v>-2</v>
      </c>
      <c r="E23" s="36" t="s">
        <v>553</v>
      </c>
      <c r="F23" s="35"/>
      <c r="G23" s="28"/>
      <c r="T23"/>
    </row>
    <row r="24" spans="1:20" ht="15" customHeight="1" x14ac:dyDescent="0.3">
      <c r="A24" s="21">
        <v>44411.933182870373</v>
      </c>
      <c r="B24" s="31"/>
      <c r="C24" s="23" t="s">
        <v>14</v>
      </c>
      <c r="D24" s="24">
        <v>-1</v>
      </c>
      <c r="E24" s="34" t="s">
        <v>442</v>
      </c>
      <c r="F24" s="35"/>
      <c r="G24" s="28"/>
      <c r="T24"/>
    </row>
    <row r="25" spans="1:20" ht="15" customHeight="1" x14ac:dyDescent="0.3">
      <c r="A25" s="21">
        <v>44411.936874999999</v>
      </c>
      <c r="B25" s="31"/>
      <c r="C25" s="23" t="s">
        <v>16</v>
      </c>
      <c r="D25" s="24">
        <v>0</v>
      </c>
      <c r="E25" s="34" t="s">
        <v>384</v>
      </c>
      <c r="F25" s="35"/>
      <c r="G25" s="28"/>
      <c r="T25"/>
    </row>
    <row r="26" spans="1:20" ht="15" customHeight="1" x14ac:dyDescent="0.3">
      <c r="A26" s="21">
        <v>44411.937349537038</v>
      </c>
      <c r="B26" s="31"/>
      <c r="C26" s="23" t="s">
        <v>12</v>
      </c>
      <c r="D26" s="24">
        <v>2</v>
      </c>
      <c r="E26" s="34" t="s">
        <v>385</v>
      </c>
      <c r="F26" s="35"/>
      <c r="G26" s="28"/>
      <c r="T26"/>
    </row>
    <row r="27" spans="1:20" ht="15" customHeight="1" x14ac:dyDescent="0.3">
      <c r="A27" s="25">
        <v>44289.944814814815</v>
      </c>
      <c r="B27" s="32"/>
      <c r="C27" s="27" t="s">
        <v>5</v>
      </c>
      <c r="D27" s="28">
        <v>1</v>
      </c>
      <c r="E27" s="36" t="s">
        <v>156</v>
      </c>
      <c r="F27" s="35"/>
      <c r="G27" s="28"/>
      <c r="T27"/>
    </row>
    <row r="28" spans="1:20" ht="15" customHeight="1" x14ac:dyDescent="0.3">
      <c r="A28" s="25">
        <v>44289.704976851855</v>
      </c>
      <c r="B28" s="32"/>
      <c r="C28" s="27" t="s">
        <v>12</v>
      </c>
      <c r="D28" s="28">
        <v>0</v>
      </c>
      <c r="E28" s="34" t="s">
        <v>157</v>
      </c>
      <c r="F28" s="35"/>
      <c r="G28" s="28"/>
      <c r="T28"/>
    </row>
    <row r="29" spans="1:20" ht="15" customHeight="1" x14ac:dyDescent="0.3">
      <c r="A29" s="21">
        <v>44289.73773148148</v>
      </c>
      <c r="B29" s="31"/>
      <c r="C29" s="23" t="s">
        <v>5</v>
      </c>
      <c r="D29" s="29">
        <v>0</v>
      </c>
      <c r="E29" s="34" t="s">
        <v>55</v>
      </c>
      <c r="F29" s="35"/>
      <c r="G29" s="28"/>
      <c r="T29"/>
    </row>
    <row r="30" spans="1:20" ht="15" customHeight="1" x14ac:dyDescent="0.3">
      <c r="A30" s="21">
        <v>44289.922002314815</v>
      </c>
      <c r="B30" s="31"/>
      <c r="C30" s="23" t="s">
        <v>5</v>
      </c>
      <c r="D30" s="24">
        <v>2</v>
      </c>
      <c r="E30" s="34" t="s">
        <v>94</v>
      </c>
      <c r="F30" s="35"/>
      <c r="G30" s="28"/>
      <c r="T30"/>
    </row>
    <row r="31" spans="1:20" ht="15" customHeight="1" x14ac:dyDescent="0.3">
      <c r="A31" s="25">
        <v>44289.922893518517</v>
      </c>
      <c r="B31" s="32"/>
      <c r="C31" s="27" t="s">
        <v>7</v>
      </c>
      <c r="D31" s="28">
        <v>2</v>
      </c>
      <c r="E31" s="36" t="s">
        <v>158</v>
      </c>
      <c r="F31" s="35"/>
      <c r="G31" s="28"/>
      <c r="T31"/>
    </row>
    <row r="32" spans="1:20" ht="15" customHeight="1" x14ac:dyDescent="0.3">
      <c r="A32" s="21">
        <v>44289.923402777778</v>
      </c>
      <c r="B32" s="31"/>
      <c r="C32" s="23" t="s">
        <v>17</v>
      </c>
      <c r="D32" s="29">
        <v>2</v>
      </c>
      <c r="E32" s="34" t="s">
        <v>95</v>
      </c>
      <c r="F32" s="35"/>
      <c r="G32" s="28"/>
      <c r="T32"/>
    </row>
    <row r="33" spans="1:20" ht="15" customHeight="1" x14ac:dyDescent="0.3">
      <c r="A33" s="21">
        <v>44289.923750000002</v>
      </c>
      <c r="B33" s="31"/>
      <c r="C33" s="23" t="s">
        <v>14</v>
      </c>
      <c r="D33" s="29">
        <v>2</v>
      </c>
      <c r="E33" s="34" t="s">
        <v>96</v>
      </c>
      <c r="F33" s="35"/>
      <c r="G33" s="28"/>
      <c r="T33"/>
    </row>
    <row r="34" spans="1:20" ht="15" customHeight="1" x14ac:dyDescent="0.3">
      <c r="A34" s="21">
        <v>44289.925370370373</v>
      </c>
      <c r="B34" s="31"/>
      <c r="C34" s="23" t="s">
        <v>12</v>
      </c>
      <c r="D34" s="24">
        <v>2</v>
      </c>
      <c r="E34" s="34" t="s">
        <v>97</v>
      </c>
      <c r="F34" s="35"/>
      <c r="G34" s="28"/>
      <c r="T34"/>
    </row>
    <row r="35" spans="1:20" ht="15" customHeight="1" x14ac:dyDescent="0.3">
      <c r="A35" s="21">
        <v>44289.705092592594</v>
      </c>
      <c r="B35" s="31"/>
      <c r="C35" s="23" t="s">
        <v>5</v>
      </c>
      <c r="D35" s="24">
        <v>-2</v>
      </c>
      <c r="E35" s="34" t="s">
        <v>133</v>
      </c>
      <c r="F35" s="35"/>
      <c r="G35" s="28"/>
      <c r="T35"/>
    </row>
    <row r="36" spans="1:20" ht="15" customHeight="1" x14ac:dyDescent="0.3">
      <c r="A36" s="25">
        <v>44289.706053240741</v>
      </c>
      <c r="B36" s="32"/>
      <c r="C36" s="27" t="s">
        <v>7</v>
      </c>
      <c r="D36" s="28">
        <v>-2</v>
      </c>
      <c r="E36" s="34" t="s">
        <v>159</v>
      </c>
      <c r="F36" s="35"/>
      <c r="G36" s="28"/>
      <c r="T36"/>
    </row>
    <row r="37" spans="1:20" ht="15" customHeight="1" x14ac:dyDescent="0.3">
      <c r="A37" s="21">
        <v>44289.706446759257</v>
      </c>
      <c r="B37" s="31"/>
      <c r="C37" s="23" t="s">
        <v>17</v>
      </c>
      <c r="D37" s="29">
        <v>2</v>
      </c>
      <c r="E37" s="34" t="s">
        <v>18</v>
      </c>
      <c r="F37" s="35"/>
      <c r="G37" s="28"/>
      <c r="T37"/>
    </row>
    <row r="38" spans="1:20" ht="15" customHeight="1" x14ac:dyDescent="0.3">
      <c r="A38" s="21">
        <v>44289.707986111112</v>
      </c>
      <c r="B38" s="31"/>
      <c r="C38" s="23" t="s">
        <v>14</v>
      </c>
      <c r="D38" s="24">
        <v>2</v>
      </c>
      <c r="E38" s="34" t="s">
        <v>21</v>
      </c>
      <c r="F38" s="35"/>
      <c r="G38" s="28"/>
      <c r="T38"/>
    </row>
    <row r="39" spans="1:20" ht="15" customHeight="1" x14ac:dyDescent="0.3">
      <c r="A39" s="21">
        <v>44289.70994212963</v>
      </c>
      <c r="B39" s="31"/>
      <c r="C39" s="23" t="s">
        <v>16</v>
      </c>
      <c r="D39" s="24">
        <v>-2</v>
      </c>
      <c r="E39" s="34" t="s">
        <v>447</v>
      </c>
      <c r="F39" s="35"/>
      <c r="G39" s="28"/>
      <c r="T39"/>
    </row>
    <row r="40" spans="1:20" ht="15" customHeight="1" x14ac:dyDescent="0.3">
      <c r="A40" s="25">
        <v>44289.710405092592</v>
      </c>
      <c r="B40" s="32"/>
      <c r="C40" s="27" t="s">
        <v>12</v>
      </c>
      <c r="D40" s="28">
        <v>-2</v>
      </c>
      <c r="E40" s="34" t="s">
        <v>160</v>
      </c>
      <c r="F40" s="35"/>
      <c r="G40" s="28"/>
      <c r="T40"/>
    </row>
    <row r="41" spans="1:20" ht="15" customHeight="1" x14ac:dyDescent="0.3">
      <c r="A41" s="21">
        <v>44319.031354166669</v>
      </c>
      <c r="B41" s="31"/>
      <c r="C41" s="23" t="s">
        <v>5</v>
      </c>
      <c r="D41" s="24">
        <v>0</v>
      </c>
      <c r="E41" s="34" t="s">
        <v>323</v>
      </c>
      <c r="F41" s="35"/>
      <c r="G41" s="28"/>
      <c r="T41"/>
    </row>
    <row r="42" spans="1:20" ht="15" customHeight="1" x14ac:dyDescent="0.3">
      <c r="A42" s="25">
        <v>44289.849895833337</v>
      </c>
      <c r="B42" s="32"/>
      <c r="C42" s="27" t="s">
        <v>5</v>
      </c>
      <c r="D42" s="28">
        <v>-2</v>
      </c>
      <c r="E42" s="36" t="s">
        <v>161</v>
      </c>
      <c r="F42" s="35"/>
      <c r="G42" s="28"/>
      <c r="T42"/>
    </row>
    <row r="43" spans="1:20" ht="15" customHeight="1" x14ac:dyDescent="0.3">
      <c r="A43" s="21">
        <v>44289.850370370368</v>
      </c>
      <c r="B43" s="31"/>
      <c r="C43" s="23" t="s">
        <v>7</v>
      </c>
      <c r="D43" s="29">
        <v>2</v>
      </c>
      <c r="E43" s="34" t="s">
        <v>84</v>
      </c>
      <c r="F43" s="35"/>
      <c r="G43" s="28"/>
      <c r="T43"/>
    </row>
    <row r="44" spans="1:20" ht="15" customHeight="1" x14ac:dyDescent="0.3">
      <c r="A44" s="21">
        <v>44289.850763888891</v>
      </c>
      <c r="B44" s="31"/>
      <c r="C44" s="23" t="s">
        <v>17</v>
      </c>
      <c r="D44" s="24">
        <v>2</v>
      </c>
      <c r="E44" s="34" t="s">
        <v>466</v>
      </c>
      <c r="F44" s="35"/>
      <c r="G44" s="28"/>
      <c r="T44"/>
    </row>
    <row r="45" spans="1:20" ht="15" customHeight="1" x14ac:dyDescent="0.3">
      <c r="A45" s="21">
        <v>44289.851145833331</v>
      </c>
      <c r="B45" s="31"/>
      <c r="C45" s="23" t="s">
        <v>14</v>
      </c>
      <c r="D45" s="24">
        <v>-2</v>
      </c>
      <c r="E45" s="34" t="s">
        <v>85</v>
      </c>
      <c r="F45" s="35"/>
      <c r="G45" s="28"/>
      <c r="T45"/>
    </row>
    <row r="46" spans="1:20" ht="15" customHeight="1" x14ac:dyDescent="0.3">
      <c r="A46" s="21">
        <v>44289.851689814815</v>
      </c>
      <c r="B46" s="31"/>
      <c r="C46" s="23" t="s">
        <v>16</v>
      </c>
      <c r="D46" s="24">
        <v>2</v>
      </c>
      <c r="E46" s="34" t="s">
        <v>86</v>
      </c>
      <c r="F46" s="35"/>
      <c r="G46" s="28"/>
      <c r="T46"/>
    </row>
    <row r="47" spans="1:20" ht="15" customHeight="1" x14ac:dyDescent="0.3">
      <c r="A47" s="25">
        <v>44289.852222222224</v>
      </c>
      <c r="B47" s="32"/>
      <c r="C47" s="27" t="s">
        <v>12</v>
      </c>
      <c r="D47" s="28">
        <v>-2</v>
      </c>
      <c r="E47" s="36" t="s">
        <v>162</v>
      </c>
      <c r="F47" s="35"/>
      <c r="G47" s="28"/>
      <c r="T47"/>
    </row>
    <row r="48" spans="1:20" ht="15" customHeight="1" x14ac:dyDescent="0.3">
      <c r="A48" s="21">
        <v>44289.713819444441</v>
      </c>
      <c r="B48" s="31"/>
      <c r="C48" s="23" t="s">
        <v>5</v>
      </c>
      <c r="D48" s="24">
        <v>2</v>
      </c>
      <c r="E48" s="34" t="s">
        <v>29</v>
      </c>
      <c r="F48" s="35"/>
      <c r="G48" s="28"/>
      <c r="T48"/>
    </row>
    <row r="49" spans="1:20" ht="15" customHeight="1" x14ac:dyDescent="0.3">
      <c r="A49" s="21">
        <v>44289.714375000003</v>
      </c>
      <c r="B49" s="31"/>
      <c r="C49" s="23" t="s">
        <v>7</v>
      </c>
      <c r="D49" s="24">
        <v>-2</v>
      </c>
      <c r="E49" s="34" t="s">
        <v>31</v>
      </c>
      <c r="F49" s="35"/>
      <c r="G49" s="28"/>
      <c r="T49"/>
    </row>
    <row r="50" spans="1:20" ht="15" customHeight="1" x14ac:dyDescent="0.3">
      <c r="A50" s="25">
        <v>44289.714849537035</v>
      </c>
      <c r="B50" s="32"/>
      <c r="C50" s="27" t="s">
        <v>17</v>
      </c>
      <c r="D50" s="28">
        <v>-2</v>
      </c>
      <c r="E50" s="34" t="s">
        <v>163</v>
      </c>
      <c r="F50" s="35"/>
      <c r="G50" s="28"/>
      <c r="T50"/>
    </row>
    <row r="51" spans="1:20" ht="15" customHeight="1" x14ac:dyDescent="0.3">
      <c r="A51" s="25">
        <v>44289.715173611112</v>
      </c>
      <c r="B51" s="32"/>
      <c r="C51" s="27" t="s">
        <v>14</v>
      </c>
      <c r="D51" s="28">
        <v>2</v>
      </c>
      <c r="E51" s="36" t="s">
        <v>164</v>
      </c>
      <c r="F51" s="35"/>
      <c r="G51" s="28"/>
      <c r="T51"/>
    </row>
    <row r="52" spans="1:20" ht="15" customHeight="1" x14ac:dyDescent="0.3">
      <c r="A52" s="25">
        <v>44289.715694444443</v>
      </c>
      <c r="B52" s="32"/>
      <c r="C52" s="27" t="s">
        <v>16</v>
      </c>
      <c r="D52" s="28">
        <v>-2</v>
      </c>
      <c r="E52" s="36" t="s">
        <v>165</v>
      </c>
      <c r="F52" s="35"/>
      <c r="G52" s="28"/>
      <c r="T52"/>
    </row>
    <row r="53" spans="1:20" ht="15" customHeight="1" x14ac:dyDescent="0.3">
      <c r="A53" s="25">
        <v>44289.715949074074</v>
      </c>
      <c r="B53" s="32"/>
      <c r="C53" s="27" t="s">
        <v>12</v>
      </c>
      <c r="D53" s="28">
        <v>2</v>
      </c>
      <c r="E53" s="36" t="s">
        <v>166</v>
      </c>
      <c r="F53" s="35"/>
      <c r="G53" s="28"/>
      <c r="T53"/>
    </row>
    <row r="54" spans="1:20" ht="15" customHeight="1" x14ac:dyDescent="0.3">
      <c r="A54" s="21">
        <v>44411.675613425927</v>
      </c>
      <c r="B54" s="31"/>
      <c r="C54" s="23" t="s">
        <v>5</v>
      </c>
      <c r="D54" s="24">
        <v>-2</v>
      </c>
      <c r="E54" s="34" t="s">
        <v>340</v>
      </c>
      <c r="F54" s="35"/>
      <c r="G54" s="28"/>
      <c r="T54"/>
    </row>
    <row r="55" spans="1:20" ht="15" customHeight="1" x14ac:dyDescent="0.3">
      <c r="A55" s="21">
        <v>44411.676226851851</v>
      </c>
      <c r="B55" s="31"/>
      <c r="C55" s="23" t="s">
        <v>7</v>
      </c>
      <c r="D55" s="24">
        <v>2</v>
      </c>
      <c r="E55" s="34" t="s">
        <v>341</v>
      </c>
      <c r="F55" s="35"/>
      <c r="G55" s="28"/>
      <c r="T55"/>
    </row>
    <row r="56" spans="1:20" ht="15" customHeight="1" x14ac:dyDescent="0.3">
      <c r="A56" s="21">
        <v>44411.676793981482</v>
      </c>
      <c r="B56" s="31"/>
      <c r="C56" s="23" t="s">
        <v>17</v>
      </c>
      <c r="D56" s="24">
        <v>-2</v>
      </c>
      <c r="E56" s="34" t="s">
        <v>343</v>
      </c>
      <c r="F56" s="35"/>
      <c r="G56" s="28"/>
      <c r="T56"/>
    </row>
    <row r="57" spans="1:20" ht="15" customHeight="1" x14ac:dyDescent="0.3">
      <c r="A57" s="25">
        <v>44411.677337962959</v>
      </c>
      <c r="B57" s="32"/>
      <c r="C57" s="27" t="s">
        <v>14</v>
      </c>
      <c r="D57" s="28">
        <v>2</v>
      </c>
      <c r="E57" s="36" t="s">
        <v>498</v>
      </c>
      <c r="F57" s="35"/>
      <c r="G57" s="28"/>
      <c r="T57"/>
    </row>
    <row r="58" spans="1:20" ht="15" customHeight="1" x14ac:dyDescent="0.3">
      <c r="A58" s="25">
        <v>44411.677847222221</v>
      </c>
      <c r="B58" s="32"/>
      <c r="C58" s="27" t="s">
        <v>16</v>
      </c>
      <c r="D58" s="28">
        <v>-2</v>
      </c>
      <c r="E58" s="36" t="s">
        <v>499</v>
      </c>
      <c r="F58" s="35"/>
      <c r="G58" s="28"/>
      <c r="T58"/>
    </row>
    <row r="59" spans="1:20" ht="15" customHeight="1" x14ac:dyDescent="0.3">
      <c r="A59" s="21">
        <v>44411.678194444445</v>
      </c>
      <c r="B59" s="31"/>
      <c r="C59" s="23" t="s">
        <v>12</v>
      </c>
      <c r="D59" s="24">
        <v>-2</v>
      </c>
      <c r="E59" s="34" t="s">
        <v>346</v>
      </c>
      <c r="F59" s="35"/>
      <c r="G59" s="28"/>
      <c r="T59"/>
    </row>
    <row r="60" spans="1:20" ht="15" customHeight="1" x14ac:dyDescent="0.3">
      <c r="A60" s="21">
        <v>44411.664085648146</v>
      </c>
      <c r="B60" s="31"/>
      <c r="C60" s="23" t="s">
        <v>5</v>
      </c>
      <c r="D60" s="24">
        <v>2</v>
      </c>
      <c r="E60" s="34" t="s">
        <v>332</v>
      </c>
      <c r="F60" s="35"/>
      <c r="G60" s="28"/>
      <c r="T60"/>
    </row>
    <row r="61" spans="1:20" ht="15" customHeight="1" x14ac:dyDescent="0.3">
      <c r="A61" s="21">
        <v>44411.664456018516</v>
      </c>
      <c r="B61" s="31"/>
      <c r="C61" s="23" t="s">
        <v>7</v>
      </c>
      <c r="D61" s="29">
        <v>2</v>
      </c>
      <c r="E61" s="34" t="s">
        <v>333</v>
      </c>
      <c r="F61" s="35"/>
      <c r="G61" s="28"/>
      <c r="T61"/>
    </row>
    <row r="62" spans="1:20" ht="15" customHeight="1" x14ac:dyDescent="0.3">
      <c r="A62" s="25">
        <v>44411.66474537037</v>
      </c>
      <c r="B62" s="32"/>
      <c r="C62" s="27" t="s">
        <v>14</v>
      </c>
      <c r="D62" s="28">
        <v>2</v>
      </c>
      <c r="E62" s="36" t="s">
        <v>486</v>
      </c>
      <c r="F62" s="35"/>
      <c r="G62" s="28"/>
      <c r="T62"/>
    </row>
    <row r="63" spans="1:20" ht="15" customHeight="1" x14ac:dyDescent="0.3">
      <c r="A63" s="25">
        <v>44411.664953703701</v>
      </c>
      <c r="B63" s="32"/>
      <c r="C63" s="27" t="s">
        <v>16</v>
      </c>
      <c r="D63" s="28">
        <v>2</v>
      </c>
      <c r="E63" s="36" t="s">
        <v>487</v>
      </c>
      <c r="F63" s="35"/>
      <c r="G63" s="28"/>
      <c r="T63"/>
    </row>
    <row r="64" spans="1:20" ht="15" customHeight="1" x14ac:dyDescent="0.3">
      <c r="A64" s="25">
        <v>44411.665254629632</v>
      </c>
      <c r="B64" s="32"/>
      <c r="C64" s="27" t="s">
        <v>12</v>
      </c>
      <c r="D64" s="28">
        <v>-2</v>
      </c>
      <c r="E64" s="36" t="s">
        <v>488</v>
      </c>
      <c r="F64" s="35"/>
      <c r="G64" s="28"/>
      <c r="T64"/>
    </row>
    <row r="65" spans="1:20" ht="15" customHeight="1" x14ac:dyDescent="0.3">
      <c r="A65" s="21">
        <v>44472.895578703705</v>
      </c>
      <c r="B65" s="31"/>
      <c r="C65" s="23" t="s">
        <v>5</v>
      </c>
      <c r="D65" s="24">
        <v>2</v>
      </c>
      <c r="E65" s="34" t="s">
        <v>416</v>
      </c>
      <c r="F65" s="35"/>
      <c r="G65" s="28"/>
      <c r="T65"/>
    </row>
    <row r="66" spans="1:20" ht="15" customHeight="1" x14ac:dyDescent="0.3">
      <c r="A66" s="25">
        <v>44472.895902777775</v>
      </c>
      <c r="B66" s="32"/>
      <c r="C66" s="27" t="s">
        <v>7</v>
      </c>
      <c r="D66" s="28">
        <v>-2</v>
      </c>
      <c r="E66" s="36" t="s">
        <v>603</v>
      </c>
      <c r="F66" s="35"/>
      <c r="G66" s="28"/>
      <c r="T66"/>
    </row>
    <row r="67" spans="1:20" ht="15" customHeight="1" x14ac:dyDescent="0.3">
      <c r="A67" s="21">
        <v>44472.896655092591</v>
      </c>
      <c r="B67" s="31"/>
      <c r="C67" s="23" t="s">
        <v>17</v>
      </c>
      <c r="D67" s="24">
        <v>2</v>
      </c>
      <c r="E67" s="34" t="s">
        <v>417</v>
      </c>
      <c r="F67" s="35"/>
      <c r="G67" s="28"/>
      <c r="T67"/>
    </row>
    <row r="68" spans="1:20" ht="15" customHeight="1" x14ac:dyDescent="0.3">
      <c r="A68" s="25">
        <v>44472.89738425926</v>
      </c>
      <c r="B68" s="32"/>
      <c r="C68" s="27" t="s">
        <v>14</v>
      </c>
      <c r="D68" s="28">
        <v>2</v>
      </c>
      <c r="E68" s="36" t="s">
        <v>418</v>
      </c>
      <c r="F68" s="35"/>
      <c r="G68" s="28"/>
      <c r="T68"/>
    </row>
    <row r="69" spans="1:20" ht="15" customHeight="1" x14ac:dyDescent="0.3">
      <c r="A69" s="21">
        <v>44472.897731481484</v>
      </c>
      <c r="B69" s="31"/>
      <c r="C69" s="23" t="s">
        <v>16</v>
      </c>
      <c r="D69" s="24">
        <v>2</v>
      </c>
      <c r="E69" s="34" t="s">
        <v>418</v>
      </c>
      <c r="F69" s="35"/>
      <c r="G69" s="28"/>
      <c r="T69"/>
    </row>
    <row r="70" spans="1:20" ht="15" customHeight="1" x14ac:dyDescent="0.3">
      <c r="A70" s="21">
        <v>44472.898692129631</v>
      </c>
      <c r="B70" s="31"/>
      <c r="C70" s="23" t="s">
        <v>12</v>
      </c>
      <c r="D70" s="24">
        <v>2</v>
      </c>
      <c r="E70" s="34" t="s">
        <v>419</v>
      </c>
      <c r="F70" s="35"/>
      <c r="G70" s="28"/>
      <c r="T70"/>
    </row>
    <row r="71" spans="1:20" ht="15" customHeight="1" x14ac:dyDescent="0.3">
      <c r="A71" s="28" t="s">
        <v>656</v>
      </c>
      <c r="B71" s="32"/>
      <c r="C71" s="27" t="s">
        <v>5</v>
      </c>
      <c r="D71" s="28">
        <v>0</v>
      </c>
      <c r="E71" s="36" t="s">
        <v>657</v>
      </c>
      <c r="F71" s="35"/>
      <c r="G71" s="28"/>
      <c r="T71"/>
    </row>
    <row r="72" spans="1:20" ht="15" customHeight="1" x14ac:dyDescent="0.3">
      <c r="A72" s="21">
        <v>44411.699606481481</v>
      </c>
      <c r="B72" s="31"/>
      <c r="C72" s="23" t="s">
        <v>12</v>
      </c>
      <c r="D72" s="29">
        <v>-1</v>
      </c>
      <c r="E72" s="34" t="s">
        <v>356</v>
      </c>
      <c r="F72" s="35"/>
      <c r="G72" s="28"/>
      <c r="T72"/>
    </row>
    <row r="73" spans="1:20" ht="15" customHeight="1" x14ac:dyDescent="0.3">
      <c r="A73" s="21">
        <v>44289.718726851854</v>
      </c>
      <c r="B73" s="31"/>
      <c r="C73" s="23" t="s">
        <v>5</v>
      </c>
      <c r="D73" s="24">
        <v>2</v>
      </c>
      <c r="E73" s="34" t="s">
        <v>317</v>
      </c>
      <c r="F73" s="35"/>
      <c r="G73" s="28"/>
      <c r="T73"/>
    </row>
    <row r="74" spans="1:20" ht="15" customHeight="1" x14ac:dyDescent="0.3">
      <c r="A74" s="25">
        <v>44289.7190625</v>
      </c>
      <c r="B74" s="32"/>
      <c r="C74" s="27" t="s">
        <v>7</v>
      </c>
      <c r="D74" s="28">
        <v>-2</v>
      </c>
      <c r="E74" s="36" t="s">
        <v>167</v>
      </c>
      <c r="F74" s="35"/>
      <c r="G74" s="28"/>
      <c r="T74"/>
    </row>
    <row r="75" spans="1:20" ht="15" customHeight="1" x14ac:dyDescent="0.3">
      <c r="A75" s="21">
        <v>44289.719212962962</v>
      </c>
      <c r="B75" s="31"/>
      <c r="C75" s="23" t="s">
        <v>17</v>
      </c>
      <c r="D75" s="24">
        <v>2</v>
      </c>
      <c r="E75" s="34" t="s">
        <v>40</v>
      </c>
      <c r="F75" s="35"/>
      <c r="G75" s="28"/>
      <c r="T75"/>
    </row>
    <row r="76" spans="1:20" ht="15" customHeight="1" x14ac:dyDescent="0.3">
      <c r="A76" s="25">
        <v>44289.719351851854</v>
      </c>
      <c r="B76" s="32"/>
      <c r="C76" s="27" t="s">
        <v>14</v>
      </c>
      <c r="D76" s="28">
        <v>-2</v>
      </c>
      <c r="E76" s="36" t="s">
        <v>168</v>
      </c>
      <c r="F76" s="35"/>
      <c r="G76" s="28"/>
      <c r="T76"/>
    </row>
    <row r="77" spans="1:20" ht="15" customHeight="1" x14ac:dyDescent="0.3">
      <c r="A77" s="25">
        <v>44289.719513888886</v>
      </c>
      <c r="B77" s="32"/>
      <c r="C77" s="27" t="s">
        <v>16</v>
      </c>
      <c r="D77" s="28">
        <v>-2</v>
      </c>
      <c r="E77" s="36" t="s">
        <v>169</v>
      </c>
      <c r="F77" s="35"/>
      <c r="G77" s="28"/>
      <c r="T77"/>
    </row>
    <row r="78" spans="1:20" ht="15" customHeight="1" x14ac:dyDescent="0.3">
      <c r="A78" s="21">
        <v>44289.720127314817</v>
      </c>
      <c r="B78" s="31"/>
      <c r="C78" s="23" t="s">
        <v>12</v>
      </c>
      <c r="D78" s="29">
        <v>-2</v>
      </c>
      <c r="E78" s="34" t="s">
        <v>41</v>
      </c>
      <c r="F78" s="35"/>
      <c r="G78" s="28"/>
      <c r="T78"/>
    </row>
    <row r="79" spans="1:20" ht="15" customHeight="1" x14ac:dyDescent="0.3">
      <c r="A79" s="25">
        <v>44411.684756944444</v>
      </c>
      <c r="B79" s="32"/>
      <c r="C79" s="27" t="s">
        <v>5</v>
      </c>
      <c r="D79" s="28">
        <v>2</v>
      </c>
      <c r="E79" s="36" t="s">
        <v>503</v>
      </c>
      <c r="F79" s="35"/>
      <c r="G79" s="28"/>
      <c r="T79"/>
    </row>
    <row r="80" spans="1:20" ht="15" customHeight="1" x14ac:dyDescent="0.3">
      <c r="A80" s="21">
        <v>44411.685243055559</v>
      </c>
      <c r="B80" s="31"/>
      <c r="C80" s="23" t="s">
        <v>7</v>
      </c>
      <c r="D80" s="29">
        <v>1</v>
      </c>
      <c r="E80" s="34" t="s">
        <v>438</v>
      </c>
      <c r="F80" s="35"/>
      <c r="G80" s="28"/>
      <c r="T80"/>
    </row>
    <row r="81" spans="1:20" ht="15" customHeight="1" x14ac:dyDescent="0.3">
      <c r="A81" s="25">
        <v>44411.685972222222</v>
      </c>
      <c r="B81" s="32"/>
      <c r="C81" s="27" t="s">
        <v>17</v>
      </c>
      <c r="D81" s="28">
        <v>2</v>
      </c>
      <c r="E81" s="36" t="s">
        <v>504</v>
      </c>
      <c r="F81" s="35"/>
      <c r="G81" s="28"/>
      <c r="T81"/>
    </row>
    <row r="82" spans="1:20" ht="15" customHeight="1" x14ac:dyDescent="0.3">
      <c r="A82" s="25">
        <v>44411.686851851853</v>
      </c>
      <c r="B82" s="32"/>
      <c r="C82" s="27" t="s">
        <v>14</v>
      </c>
      <c r="D82" s="28">
        <v>2</v>
      </c>
      <c r="E82" s="36" t="s">
        <v>505</v>
      </c>
      <c r="F82" s="35"/>
      <c r="G82" s="28"/>
      <c r="T82"/>
    </row>
    <row r="83" spans="1:20" ht="15" customHeight="1" x14ac:dyDescent="0.3">
      <c r="A83" s="25">
        <v>44411.687928240739</v>
      </c>
      <c r="B83" s="32"/>
      <c r="C83" s="27" t="s">
        <v>16</v>
      </c>
      <c r="D83" s="28">
        <v>2</v>
      </c>
      <c r="E83" s="36" t="s">
        <v>506</v>
      </c>
      <c r="F83" s="35"/>
      <c r="G83" s="28"/>
      <c r="T83"/>
    </row>
    <row r="84" spans="1:20" ht="15" customHeight="1" x14ac:dyDescent="0.3">
      <c r="A84" s="25">
        <v>44411.689502314817</v>
      </c>
      <c r="B84" s="32"/>
      <c r="C84" s="27" t="s">
        <v>12</v>
      </c>
      <c r="D84" s="28">
        <v>-2</v>
      </c>
      <c r="E84" s="36" t="s">
        <v>507</v>
      </c>
      <c r="F84" s="35"/>
      <c r="G84" s="28"/>
      <c r="T84"/>
    </row>
    <row r="85" spans="1:20" ht="15" customHeight="1" x14ac:dyDescent="0.3">
      <c r="A85" s="25">
        <v>44411.631840277776</v>
      </c>
      <c r="B85" s="32"/>
      <c r="C85" s="27" t="s">
        <v>5</v>
      </c>
      <c r="D85" s="28">
        <v>2</v>
      </c>
      <c r="E85" s="36" t="s">
        <v>480</v>
      </c>
      <c r="F85" s="35"/>
      <c r="G85" s="28"/>
      <c r="T85"/>
    </row>
    <row r="86" spans="1:20" ht="15" customHeight="1" x14ac:dyDescent="0.3">
      <c r="A86" s="21">
        <v>44411.781111111108</v>
      </c>
      <c r="B86" s="31"/>
      <c r="C86" s="23" t="s">
        <v>5</v>
      </c>
      <c r="D86" s="24">
        <v>2</v>
      </c>
      <c r="E86" s="34" t="s">
        <v>373</v>
      </c>
      <c r="F86" s="35"/>
      <c r="G86" s="28"/>
      <c r="T86"/>
    </row>
    <row r="87" spans="1:20" ht="15" customHeight="1" x14ac:dyDescent="0.3">
      <c r="A87" s="21">
        <v>44411.781759259262</v>
      </c>
      <c r="B87" s="31"/>
      <c r="C87" s="23" t="s">
        <v>7</v>
      </c>
      <c r="D87" s="29">
        <v>2</v>
      </c>
      <c r="E87" s="34" t="s">
        <v>374</v>
      </c>
      <c r="F87" s="35"/>
      <c r="G87" s="28"/>
      <c r="T87"/>
    </row>
    <row r="88" spans="1:20" ht="15" customHeight="1" x14ac:dyDescent="0.3">
      <c r="A88" s="21">
        <v>44411.78230324074</v>
      </c>
      <c r="B88" s="31"/>
      <c r="C88" s="23" t="s">
        <v>17</v>
      </c>
      <c r="D88" s="24">
        <v>-2</v>
      </c>
      <c r="E88" s="34" t="s">
        <v>375</v>
      </c>
      <c r="F88" s="35"/>
      <c r="G88" s="28"/>
      <c r="T88"/>
    </row>
    <row r="89" spans="1:20" ht="15" customHeight="1" x14ac:dyDescent="0.3">
      <c r="A89" s="25">
        <v>44411.782708333332</v>
      </c>
      <c r="B89" s="32"/>
      <c r="C89" s="27" t="s">
        <v>14</v>
      </c>
      <c r="D89" s="28">
        <v>2</v>
      </c>
      <c r="E89" s="36" t="s">
        <v>544</v>
      </c>
      <c r="F89" s="35"/>
      <c r="G89" s="28"/>
      <c r="T89"/>
    </row>
    <row r="90" spans="1:20" ht="15" customHeight="1" x14ac:dyDescent="0.3">
      <c r="A90" s="21">
        <v>44411.783148148148</v>
      </c>
      <c r="B90" s="31"/>
      <c r="C90" s="23" t="s">
        <v>16</v>
      </c>
      <c r="D90" s="29">
        <v>2</v>
      </c>
      <c r="E90" s="34" t="s">
        <v>376</v>
      </c>
      <c r="F90" s="35"/>
      <c r="G90" s="28"/>
      <c r="T90"/>
    </row>
    <row r="91" spans="1:20" ht="15" customHeight="1" x14ac:dyDescent="0.3">
      <c r="A91" s="21">
        <v>44411.783472222225</v>
      </c>
      <c r="B91" s="31"/>
      <c r="C91" s="23" t="s">
        <v>12</v>
      </c>
      <c r="D91" s="29">
        <v>2</v>
      </c>
      <c r="E91" s="34" t="s">
        <v>377</v>
      </c>
      <c r="F91" s="35"/>
      <c r="G91" s="28"/>
      <c r="T91"/>
    </row>
    <row r="92" spans="1:20" ht="15" customHeight="1" x14ac:dyDescent="0.3">
      <c r="A92" s="25">
        <v>44411.703900462962</v>
      </c>
      <c r="B92" s="32"/>
      <c r="C92" s="27" t="s">
        <v>5</v>
      </c>
      <c r="D92" s="28">
        <v>-1</v>
      </c>
      <c r="E92" s="36" t="s">
        <v>510</v>
      </c>
      <c r="F92" s="35"/>
      <c r="G92" s="28"/>
      <c r="T92"/>
    </row>
    <row r="93" spans="1:20" ht="15" customHeight="1" x14ac:dyDescent="0.3">
      <c r="A93" s="21">
        <v>44411.705196759256</v>
      </c>
      <c r="B93" s="31"/>
      <c r="C93" s="23" t="s">
        <v>7</v>
      </c>
      <c r="D93" s="24">
        <v>2</v>
      </c>
      <c r="E93" s="34" t="s">
        <v>357</v>
      </c>
      <c r="F93" s="35"/>
      <c r="G93" s="28"/>
      <c r="T93"/>
    </row>
    <row r="94" spans="1:20" ht="15" customHeight="1" x14ac:dyDescent="0.3">
      <c r="A94" s="21">
        <v>44411.706250000003</v>
      </c>
      <c r="B94" s="31"/>
      <c r="C94" s="23" t="s">
        <v>17</v>
      </c>
      <c r="D94" s="24">
        <v>2</v>
      </c>
      <c r="E94" s="34" t="s">
        <v>358</v>
      </c>
      <c r="F94" s="35"/>
      <c r="G94" s="28"/>
      <c r="T94"/>
    </row>
    <row r="95" spans="1:20" ht="15" customHeight="1" x14ac:dyDescent="0.3">
      <c r="A95" s="21">
        <v>44411.707280092596</v>
      </c>
      <c r="B95" s="31"/>
      <c r="C95" s="23" t="s">
        <v>14</v>
      </c>
      <c r="D95" s="24">
        <v>2</v>
      </c>
      <c r="E95" s="34" t="s">
        <v>359</v>
      </c>
      <c r="F95" s="35"/>
      <c r="G95" s="28"/>
      <c r="T95"/>
    </row>
    <row r="96" spans="1:20" ht="15" customHeight="1" x14ac:dyDescent="0.3">
      <c r="A96" s="25">
        <v>44411.708356481482</v>
      </c>
      <c r="B96" s="32"/>
      <c r="C96" s="27" t="s">
        <v>16</v>
      </c>
      <c r="D96" s="28">
        <v>2</v>
      </c>
      <c r="E96" s="36" t="s">
        <v>514</v>
      </c>
      <c r="F96" s="35"/>
      <c r="G96" s="28"/>
      <c r="T96"/>
    </row>
    <row r="97" spans="1:20" ht="15" customHeight="1" x14ac:dyDescent="0.3">
      <c r="A97" s="25">
        <v>44411.709976851853</v>
      </c>
      <c r="B97" s="32"/>
      <c r="C97" s="27" t="s">
        <v>12</v>
      </c>
      <c r="D97" s="28">
        <v>2</v>
      </c>
      <c r="E97" s="36" t="s">
        <v>517</v>
      </c>
      <c r="F97" s="35"/>
      <c r="G97" s="28"/>
      <c r="T97"/>
    </row>
    <row r="98" spans="1:20" ht="15" customHeight="1" x14ac:dyDescent="0.3">
      <c r="A98" s="25">
        <v>44289.741956018515</v>
      </c>
      <c r="B98" s="32"/>
      <c r="C98" s="27" t="s">
        <v>5</v>
      </c>
      <c r="D98" s="28">
        <v>-1</v>
      </c>
      <c r="E98" s="36" t="s">
        <v>170</v>
      </c>
      <c r="F98" s="35"/>
      <c r="G98" s="28"/>
      <c r="T98"/>
    </row>
    <row r="99" spans="1:20" ht="15" customHeight="1" x14ac:dyDescent="0.3">
      <c r="A99" s="21">
        <v>44289.742858796293</v>
      </c>
      <c r="B99" s="31"/>
      <c r="C99" s="23" t="s">
        <v>7</v>
      </c>
      <c r="D99" s="29">
        <v>-1</v>
      </c>
      <c r="E99" s="34" t="s">
        <v>56</v>
      </c>
      <c r="F99" s="35"/>
      <c r="G99" s="28"/>
      <c r="T99"/>
    </row>
    <row r="100" spans="1:20" ht="15" customHeight="1" x14ac:dyDescent="0.3">
      <c r="A100" s="21">
        <v>44289.743854166663</v>
      </c>
      <c r="B100" s="31"/>
      <c r="C100" s="23" t="s">
        <v>17</v>
      </c>
      <c r="D100" s="24">
        <v>0</v>
      </c>
      <c r="E100" s="34" t="s">
        <v>57</v>
      </c>
      <c r="F100" s="35"/>
      <c r="G100" s="28"/>
      <c r="T100"/>
    </row>
    <row r="101" spans="1:20" ht="15" customHeight="1" x14ac:dyDescent="0.3">
      <c r="A101" s="21">
        <v>44289.744398148148</v>
      </c>
      <c r="B101" s="31"/>
      <c r="C101" s="23" t="s">
        <v>14</v>
      </c>
      <c r="D101" s="29">
        <v>0</v>
      </c>
      <c r="E101" s="34" t="s">
        <v>58</v>
      </c>
      <c r="F101" s="35"/>
      <c r="G101" s="28"/>
      <c r="T101"/>
    </row>
    <row r="102" spans="1:20" ht="15" customHeight="1" x14ac:dyDescent="0.3">
      <c r="A102" s="21">
        <v>44289.744745370372</v>
      </c>
      <c r="B102" s="31"/>
      <c r="C102" s="23" t="s">
        <v>16</v>
      </c>
      <c r="D102" s="29">
        <v>-1</v>
      </c>
      <c r="E102" s="34" t="s">
        <v>144</v>
      </c>
      <c r="F102" s="35"/>
      <c r="G102" s="28"/>
      <c r="T102"/>
    </row>
    <row r="103" spans="1:20" ht="15" customHeight="1" x14ac:dyDescent="0.3">
      <c r="A103" s="25">
        <v>44289.745682870373</v>
      </c>
      <c r="B103" s="32"/>
      <c r="C103" s="27" t="s">
        <v>12</v>
      </c>
      <c r="D103" s="28">
        <v>1</v>
      </c>
      <c r="E103" s="36" t="s">
        <v>171</v>
      </c>
      <c r="F103" s="35"/>
      <c r="G103" s="28"/>
      <c r="T103"/>
    </row>
    <row r="104" spans="1:20" ht="15" customHeight="1" x14ac:dyDescent="0.3">
      <c r="A104" s="25">
        <v>44411.629016203704</v>
      </c>
      <c r="B104" s="32"/>
      <c r="C104" s="27" t="s">
        <v>5</v>
      </c>
      <c r="D104" s="28">
        <v>-1</v>
      </c>
      <c r="E104" s="36" t="s">
        <v>477</v>
      </c>
      <c r="F104" s="35"/>
      <c r="G104" s="28"/>
      <c r="T104"/>
    </row>
    <row r="105" spans="1:20" ht="15" customHeight="1" x14ac:dyDescent="0.3">
      <c r="A105" s="25">
        <v>44411.62972222222</v>
      </c>
      <c r="B105" s="32"/>
      <c r="C105" s="27" t="s">
        <v>7</v>
      </c>
      <c r="D105" s="28">
        <v>2</v>
      </c>
      <c r="E105" s="36" t="s">
        <v>478</v>
      </c>
      <c r="F105" s="35"/>
      <c r="G105" s="28"/>
      <c r="T105"/>
    </row>
    <row r="106" spans="1:20" ht="15" customHeight="1" x14ac:dyDescent="0.3">
      <c r="A106" s="25">
        <v>44411.630439814813</v>
      </c>
      <c r="B106" s="32"/>
      <c r="C106" s="27" t="s">
        <v>17</v>
      </c>
      <c r="D106" s="28">
        <v>2</v>
      </c>
      <c r="E106" s="36" t="s">
        <v>479</v>
      </c>
      <c r="F106" s="35"/>
      <c r="G106" s="28"/>
      <c r="T106"/>
    </row>
    <row r="107" spans="1:20" ht="15" customHeight="1" x14ac:dyDescent="0.3">
      <c r="A107" s="21">
        <v>44411.631481481483</v>
      </c>
      <c r="B107" s="31"/>
      <c r="C107" s="23" t="s">
        <v>14</v>
      </c>
      <c r="D107" s="24">
        <v>-2</v>
      </c>
      <c r="E107" s="34" t="s">
        <v>437</v>
      </c>
      <c r="F107" s="35"/>
      <c r="G107" s="28"/>
      <c r="T107"/>
    </row>
    <row r="108" spans="1:20" ht="15" customHeight="1" x14ac:dyDescent="0.3">
      <c r="A108" s="25">
        <v>44411.632395833331</v>
      </c>
      <c r="B108" s="32"/>
      <c r="C108" s="27" t="s">
        <v>16</v>
      </c>
      <c r="D108" s="28">
        <v>1</v>
      </c>
      <c r="E108" s="36" t="s">
        <v>481</v>
      </c>
      <c r="F108" s="35"/>
      <c r="G108" s="28"/>
      <c r="T108"/>
    </row>
    <row r="109" spans="1:20" ht="15" customHeight="1" x14ac:dyDescent="0.3">
      <c r="A109" s="25">
        <v>44411.6328587963</v>
      </c>
      <c r="B109" s="32"/>
      <c r="C109" s="27" t="s">
        <v>12</v>
      </c>
      <c r="D109" s="28">
        <v>1</v>
      </c>
      <c r="E109" s="36" t="s">
        <v>482</v>
      </c>
      <c r="F109" s="35"/>
      <c r="G109" s="28"/>
      <c r="T109"/>
    </row>
    <row r="110" spans="1:20" ht="15" customHeight="1" x14ac:dyDescent="0.3">
      <c r="A110" s="21">
        <v>44289.70921296296</v>
      </c>
      <c r="B110" s="31"/>
      <c r="C110" s="23" t="s">
        <v>5</v>
      </c>
      <c r="D110" s="24">
        <v>1</v>
      </c>
      <c r="E110" s="34" t="s">
        <v>24</v>
      </c>
      <c r="F110" s="35"/>
      <c r="G110" s="28"/>
      <c r="T110"/>
    </row>
    <row r="111" spans="1:20" ht="15" customHeight="1" x14ac:dyDescent="0.3">
      <c r="A111" s="21">
        <v>44289.710625</v>
      </c>
      <c r="B111" s="31"/>
      <c r="C111" s="23" t="s">
        <v>7</v>
      </c>
      <c r="D111" s="24">
        <v>1</v>
      </c>
      <c r="E111" s="34" t="s">
        <v>145</v>
      </c>
      <c r="F111" s="35"/>
      <c r="G111" s="28"/>
      <c r="T111"/>
    </row>
    <row r="112" spans="1:20" ht="15" customHeight="1" x14ac:dyDescent="0.3">
      <c r="A112" s="21">
        <v>44289.712488425925</v>
      </c>
      <c r="B112" s="31"/>
      <c r="C112" s="23" t="s">
        <v>17</v>
      </c>
      <c r="D112" s="24">
        <v>1</v>
      </c>
      <c r="E112" s="34" t="s">
        <v>27</v>
      </c>
      <c r="F112" s="35"/>
      <c r="G112" s="28"/>
      <c r="T112"/>
    </row>
    <row r="113" spans="1:20" ht="15" customHeight="1" x14ac:dyDescent="0.3">
      <c r="A113" s="21">
        <v>44289.713831018518</v>
      </c>
      <c r="B113" s="31"/>
      <c r="C113" s="23" t="s">
        <v>14</v>
      </c>
      <c r="D113" s="29">
        <v>1</v>
      </c>
      <c r="E113" s="34" t="s">
        <v>30</v>
      </c>
      <c r="F113" s="35"/>
      <c r="G113" s="28"/>
      <c r="T113"/>
    </row>
    <row r="114" spans="1:20" ht="15" customHeight="1" x14ac:dyDescent="0.3">
      <c r="A114" s="21">
        <v>44289.714641203704</v>
      </c>
      <c r="B114" s="31"/>
      <c r="C114" s="23" t="s">
        <v>16</v>
      </c>
      <c r="D114" s="29">
        <v>2</v>
      </c>
      <c r="E114" s="34" t="s">
        <v>316</v>
      </c>
      <c r="F114" s="35"/>
      <c r="G114" s="28"/>
      <c r="T114"/>
    </row>
    <row r="115" spans="1:20" ht="15" customHeight="1" x14ac:dyDescent="0.3">
      <c r="A115" s="21">
        <v>44289.716400462959</v>
      </c>
      <c r="B115" s="31"/>
      <c r="C115" s="23" t="s">
        <v>12</v>
      </c>
      <c r="D115" s="24">
        <v>0</v>
      </c>
      <c r="E115" s="34" t="s">
        <v>146</v>
      </c>
      <c r="F115" s="35"/>
      <c r="G115" s="28"/>
      <c r="T115"/>
    </row>
    <row r="116" spans="1:20" ht="15" customHeight="1" x14ac:dyDescent="0.3">
      <c r="A116" s="25">
        <v>44442.379340277781</v>
      </c>
      <c r="B116" s="32"/>
      <c r="C116" s="27" t="s">
        <v>5</v>
      </c>
      <c r="D116" s="28">
        <v>-1</v>
      </c>
      <c r="E116" s="36" t="s">
        <v>555</v>
      </c>
      <c r="F116" s="35"/>
      <c r="G116" s="28"/>
      <c r="T116"/>
    </row>
    <row r="117" spans="1:20" ht="15" customHeight="1" x14ac:dyDescent="0.3">
      <c r="A117" s="21">
        <v>44442.380254629628</v>
      </c>
      <c r="B117" s="31"/>
      <c r="C117" s="23" t="s">
        <v>7</v>
      </c>
      <c r="D117" s="24">
        <v>-2</v>
      </c>
      <c r="E117" s="34" t="s">
        <v>453</v>
      </c>
      <c r="F117" s="35"/>
      <c r="G117" s="28"/>
      <c r="T117"/>
    </row>
    <row r="118" spans="1:20" ht="15" customHeight="1" x14ac:dyDescent="0.3">
      <c r="A118" s="25">
        <v>44442.381064814814</v>
      </c>
      <c r="B118" s="32"/>
      <c r="C118" s="27" t="s">
        <v>17</v>
      </c>
      <c r="D118" s="28">
        <v>-2</v>
      </c>
      <c r="E118" s="36" t="s">
        <v>556</v>
      </c>
      <c r="F118" s="35"/>
      <c r="G118" s="28"/>
      <c r="T118"/>
    </row>
    <row r="119" spans="1:20" ht="15" customHeight="1" x14ac:dyDescent="0.3">
      <c r="A119" s="21">
        <v>44442.38175925926</v>
      </c>
      <c r="B119" s="31"/>
      <c r="C119" s="23" t="s">
        <v>14</v>
      </c>
      <c r="D119" s="30">
        <v>1</v>
      </c>
      <c r="E119" s="34" t="s">
        <v>627</v>
      </c>
      <c r="F119" s="35"/>
      <c r="G119" s="28"/>
      <c r="T119"/>
    </row>
    <row r="120" spans="1:20" ht="15" customHeight="1" x14ac:dyDescent="0.3">
      <c r="A120" s="21">
        <v>44442.382303240738</v>
      </c>
      <c r="B120" s="31"/>
      <c r="C120" s="23" t="s">
        <v>16</v>
      </c>
      <c r="D120" s="29">
        <v>2</v>
      </c>
      <c r="E120" s="34" t="s">
        <v>382</v>
      </c>
      <c r="F120" s="35"/>
      <c r="G120" s="28"/>
      <c r="T120"/>
    </row>
    <row r="121" spans="1:20" ht="15" customHeight="1" x14ac:dyDescent="0.3">
      <c r="A121" s="21">
        <v>44442.383217592593</v>
      </c>
      <c r="B121" s="31"/>
      <c r="C121" s="23" t="s">
        <v>12</v>
      </c>
      <c r="D121" s="24">
        <v>2</v>
      </c>
      <c r="E121" s="34" t="s">
        <v>386</v>
      </c>
      <c r="F121" s="35"/>
      <c r="G121" s="28"/>
      <c r="T121"/>
    </row>
    <row r="122" spans="1:20" ht="15" customHeight="1" x14ac:dyDescent="0.3">
      <c r="A122" s="25">
        <v>44289.734293981484</v>
      </c>
      <c r="B122" s="32"/>
      <c r="C122" s="27" t="s">
        <v>5</v>
      </c>
      <c r="D122" s="28">
        <v>2</v>
      </c>
      <c r="E122" s="36" t="s">
        <v>172</v>
      </c>
      <c r="F122" s="35"/>
      <c r="G122" s="28"/>
      <c r="T122"/>
    </row>
    <row r="123" spans="1:20" ht="15" customHeight="1" x14ac:dyDescent="0.3">
      <c r="A123" s="25">
        <v>44350.069699074076</v>
      </c>
      <c r="B123" s="32"/>
      <c r="C123" s="27" t="s">
        <v>7</v>
      </c>
      <c r="D123" s="28">
        <v>-2</v>
      </c>
      <c r="E123" s="36" t="s">
        <v>173</v>
      </c>
      <c r="F123" s="35"/>
      <c r="G123" s="28"/>
      <c r="T123"/>
    </row>
    <row r="124" spans="1:20" ht="15" customHeight="1" x14ac:dyDescent="0.3">
      <c r="A124" s="25">
        <v>44350.071192129632</v>
      </c>
      <c r="B124" s="32"/>
      <c r="C124" s="27" t="s">
        <v>17</v>
      </c>
      <c r="D124" s="28">
        <v>2</v>
      </c>
      <c r="E124" s="36" t="s">
        <v>174</v>
      </c>
      <c r="F124" s="35"/>
      <c r="G124" s="28"/>
      <c r="T124"/>
    </row>
    <row r="125" spans="1:20" ht="15" customHeight="1" x14ac:dyDescent="0.3">
      <c r="A125" s="21">
        <v>44350.071655092594</v>
      </c>
      <c r="B125" s="31"/>
      <c r="C125" s="23" t="s">
        <v>14</v>
      </c>
      <c r="D125" s="29">
        <v>2</v>
      </c>
      <c r="E125" s="34" t="s">
        <v>129</v>
      </c>
      <c r="F125" s="35"/>
      <c r="G125" s="28"/>
      <c r="T125"/>
    </row>
    <row r="126" spans="1:20" ht="15" customHeight="1" x14ac:dyDescent="0.3">
      <c r="A126" s="21">
        <v>44350.071944444448</v>
      </c>
      <c r="B126" s="31"/>
      <c r="C126" s="23" t="s">
        <v>16</v>
      </c>
      <c r="D126" s="29">
        <v>-2</v>
      </c>
      <c r="E126" s="34" t="s">
        <v>130</v>
      </c>
      <c r="F126" s="35"/>
      <c r="G126" s="28"/>
      <c r="T126"/>
    </row>
    <row r="127" spans="1:20" ht="15" customHeight="1" x14ac:dyDescent="0.3">
      <c r="A127" s="25">
        <v>44350.072592592594</v>
      </c>
      <c r="B127" s="32"/>
      <c r="C127" s="27" t="s">
        <v>12</v>
      </c>
      <c r="D127" s="28">
        <v>0</v>
      </c>
      <c r="E127" s="36" t="s">
        <v>175</v>
      </c>
      <c r="F127" s="35"/>
      <c r="G127" s="28"/>
      <c r="T127"/>
    </row>
    <row r="128" spans="1:20" ht="15" customHeight="1" x14ac:dyDescent="0.3">
      <c r="A128" s="25">
        <v>44319.672546296293</v>
      </c>
      <c r="B128" s="32"/>
      <c r="C128" s="27" t="s">
        <v>5</v>
      </c>
      <c r="D128" s="28">
        <v>-1</v>
      </c>
      <c r="E128" s="36" t="s">
        <v>176</v>
      </c>
      <c r="F128" s="35"/>
      <c r="G128" s="28"/>
      <c r="T128"/>
    </row>
    <row r="129" spans="1:20" ht="15" customHeight="1" x14ac:dyDescent="0.3">
      <c r="A129" s="25">
        <v>44319.674155092594</v>
      </c>
      <c r="B129" s="32"/>
      <c r="C129" s="27" t="s">
        <v>7</v>
      </c>
      <c r="D129" s="28">
        <v>2</v>
      </c>
      <c r="E129" s="36" t="s">
        <v>177</v>
      </c>
      <c r="F129" s="35"/>
      <c r="G129" s="28"/>
      <c r="T129"/>
    </row>
    <row r="130" spans="1:20" ht="15" customHeight="1" x14ac:dyDescent="0.3">
      <c r="A130" s="21">
        <v>44319.674629629626</v>
      </c>
      <c r="B130" s="31"/>
      <c r="C130" s="23" t="s">
        <v>17</v>
      </c>
      <c r="D130" s="29">
        <v>-2</v>
      </c>
      <c r="E130" s="34" t="s">
        <v>119</v>
      </c>
      <c r="F130" s="35"/>
      <c r="G130" s="28"/>
      <c r="T130"/>
    </row>
    <row r="131" spans="1:20" ht="15" customHeight="1" x14ac:dyDescent="0.3">
      <c r="A131" s="21">
        <v>44319.675000000003</v>
      </c>
      <c r="B131" s="31"/>
      <c r="C131" s="23" t="s">
        <v>14</v>
      </c>
      <c r="D131" s="24">
        <v>2</v>
      </c>
      <c r="E131" s="34" t="s">
        <v>120</v>
      </c>
      <c r="F131" s="35"/>
      <c r="G131" s="28"/>
      <c r="T131"/>
    </row>
    <row r="132" spans="1:20" ht="15" customHeight="1" x14ac:dyDescent="0.3">
      <c r="A132" s="25">
        <v>44319.676226851851</v>
      </c>
      <c r="B132" s="32"/>
      <c r="C132" s="27" t="s">
        <v>16</v>
      </c>
      <c r="D132" s="28">
        <v>-2</v>
      </c>
      <c r="E132" s="36" t="s">
        <v>178</v>
      </c>
      <c r="F132" s="35"/>
      <c r="G132" s="28"/>
      <c r="T132"/>
    </row>
    <row r="133" spans="1:20" ht="15" customHeight="1" x14ac:dyDescent="0.3">
      <c r="A133" s="25">
        <v>44472.622013888889</v>
      </c>
      <c r="B133" s="32"/>
      <c r="C133" s="27" t="s">
        <v>5</v>
      </c>
      <c r="D133" s="28">
        <v>0</v>
      </c>
      <c r="E133" s="36" t="s">
        <v>588</v>
      </c>
      <c r="F133" s="35"/>
      <c r="G133" s="28"/>
      <c r="T133"/>
    </row>
    <row r="134" spans="1:20" ht="15" customHeight="1" x14ac:dyDescent="0.3">
      <c r="A134" s="21">
        <v>44289.701516203706</v>
      </c>
      <c r="B134" s="31"/>
      <c r="C134" s="23" t="s">
        <v>5</v>
      </c>
      <c r="D134" s="24">
        <v>-2</v>
      </c>
      <c r="E134" s="34" t="s">
        <v>6</v>
      </c>
      <c r="F134" s="35"/>
      <c r="G134" s="28"/>
      <c r="T134"/>
    </row>
    <row r="135" spans="1:20" ht="15" customHeight="1" x14ac:dyDescent="0.3">
      <c r="A135" s="21">
        <v>44289.702800925923</v>
      </c>
      <c r="B135" s="31"/>
      <c r="C135" s="23" t="s">
        <v>7</v>
      </c>
      <c r="D135" s="24">
        <v>-2</v>
      </c>
      <c r="E135" s="34" t="s">
        <v>10</v>
      </c>
      <c r="F135" s="35"/>
      <c r="G135" s="28"/>
      <c r="T135"/>
    </row>
    <row r="136" spans="1:20" ht="15" customHeight="1" x14ac:dyDescent="0.3">
      <c r="A136" s="25">
        <v>44289.703587962962</v>
      </c>
      <c r="B136" s="32"/>
      <c r="C136" s="27" t="s">
        <v>17</v>
      </c>
      <c r="D136" s="28">
        <v>2</v>
      </c>
      <c r="E136" s="34" t="s">
        <v>179</v>
      </c>
      <c r="F136" s="35"/>
      <c r="G136" s="28"/>
      <c r="T136"/>
    </row>
    <row r="137" spans="1:20" ht="15" customHeight="1" x14ac:dyDescent="0.3">
      <c r="A137" s="21">
        <v>44289.704594907409</v>
      </c>
      <c r="B137" s="31"/>
      <c r="C137" s="23" t="s">
        <v>14</v>
      </c>
      <c r="D137" s="24">
        <v>2</v>
      </c>
      <c r="E137" s="34" t="s">
        <v>10</v>
      </c>
      <c r="F137" s="35"/>
      <c r="G137" s="28"/>
      <c r="T137"/>
    </row>
    <row r="138" spans="1:20" ht="15" customHeight="1" x14ac:dyDescent="0.3">
      <c r="A138" s="25">
        <v>44289.704930555556</v>
      </c>
      <c r="B138" s="32"/>
      <c r="C138" s="27" t="s">
        <v>16</v>
      </c>
      <c r="D138" s="28">
        <v>2</v>
      </c>
      <c r="E138" s="34" t="s">
        <v>10</v>
      </c>
      <c r="F138" s="35"/>
      <c r="G138" s="28"/>
      <c r="T138"/>
    </row>
    <row r="139" spans="1:20" ht="15" customHeight="1" x14ac:dyDescent="0.3">
      <c r="A139" s="25">
        <v>44289.709293981483</v>
      </c>
      <c r="B139" s="32"/>
      <c r="C139" s="27" t="s">
        <v>12</v>
      </c>
      <c r="D139" s="28">
        <v>2</v>
      </c>
      <c r="E139" s="34" t="s">
        <v>180</v>
      </c>
      <c r="F139" s="35"/>
      <c r="G139" s="28"/>
      <c r="T139"/>
    </row>
    <row r="140" spans="1:20" ht="15" customHeight="1" x14ac:dyDescent="0.3">
      <c r="A140" s="25">
        <v>44289.702268518522</v>
      </c>
      <c r="B140" s="32"/>
      <c r="C140" s="27" t="s">
        <v>5</v>
      </c>
      <c r="D140" s="28">
        <v>0</v>
      </c>
      <c r="E140" s="34" t="s">
        <v>469</v>
      </c>
      <c r="F140" s="35"/>
      <c r="G140" s="28"/>
      <c r="T140"/>
    </row>
    <row r="141" spans="1:20" ht="15" customHeight="1" x14ac:dyDescent="0.3">
      <c r="A141" s="25">
        <v>44411.666354166664</v>
      </c>
      <c r="B141" s="32"/>
      <c r="C141" s="27" t="s">
        <v>5</v>
      </c>
      <c r="D141" s="28">
        <v>2</v>
      </c>
      <c r="E141" s="36" t="s">
        <v>489</v>
      </c>
      <c r="F141" s="35"/>
      <c r="G141" s="28"/>
      <c r="T141"/>
    </row>
    <row r="142" spans="1:20" ht="15" customHeight="1" x14ac:dyDescent="0.3">
      <c r="A142" s="21">
        <v>44411.667430555557</v>
      </c>
      <c r="B142" s="31"/>
      <c r="C142" s="23" t="s">
        <v>7</v>
      </c>
      <c r="D142" s="24">
        <v>1</v>
      </c>
      <c r="E142" s="34" t="s">
        <v>335</v>
      </c>
      <c r="F142" s="35"/>
      <c r="G142" s="28"/>
      <c r="T142"/>
    </row>
    <row r="143" spans="1:20" ht="15" customHeight="1" x14ac:dyDescent="0.3">
      <c r="A143" s="25">
        <v>44411.668726851851</v>
      </c>
      <c r="B143" s="32"/>
      <c r="C143" s="27" t="s">
        <v>17</v>
      </c>
      <c r="D143" s="28">
        <v>0</v>
      </c>
      <c r="E143" s="36" t="s">
        <v>491</v>
      </c>
      <c r="F143" s="35"/>
      <c r="G143" s="28"/>
      <c r="T143"/>
    </row>
    <row r="144" spans="1:20" ht="15" customHeight="1" x14ac:dyDescent="0.3">
      <c r="A144" s="25">
        <v>44411.669282407405</v>
      </c>
      <c r="B144" s="32"/>
      <c r="C144" s="27" t="s">
        <v>14</v>
      </c>
      <c r="D144" s="28">
        <v>2</v>
      </c>
      <c r="E144" s="36" t="s">
        <v>493</v>
      </c>
      <c r="F144" s="35"/>
      <c r="G144" s="28"/>
      <c r="T144"/>
    </row>
    <row r="145" spans="1:20" ht="15" customHeight="1" x14ac:dyDescent="0.3">
      <c r="A145" s="21">
        <v>44411.670601851853</v>
      </c>
      <c r="B145" s="31"/>
      <c r="C145" s="23" t="s">
        <v>16</v>
      </c>
      <c r="D145" s="29">
        <v>-1</v>
      </c>
      <c r="E145" s="34" t="s">
        <v>338</v>
      </c>
      <c r="F145" s="35"/>
      <c r="G145" s="28"/>
      <c r="T145"/>
    </row>
    <row r="146" spans="1:20" ht="15" customHeight="1" x14ac:dyDescent="0.3">
      <c r="A146" s="25">
        <v>44411.670983796299</v>
      </c>
      <c r="B146" s="32"/>
      <c r="C146" s="27" t="s">
        <v>12</v>
      </c>
      <c r="D146" s="28">
        <v>2</v>
      </c>
      <c r="E146" s="36" t="s">
        <v>494</v>
      </c>
      <c r="F146" s="35"/>
      <c r="G146" s="28"/>
      <c r="T146"/>
    </row>
    <row r="147" spans="1:20" ht="15" customHeight="1" x14ac:dyDescent="0.3">
      <c r="A147" s="21">
        <v>44472.578668981485</v>
      </c>
      <c r="B147" s="31"/>
      <c r="C147" s="23" t="s">
        <v>5</v>
      </c>
      <c r="D147" s="29">
        <v>1</v>
      </c>
      <c r="E147" s="34" t="s">
        <v>399</v>
      </c>
      <c r="F147" s="35"/>
      <c r="G147" s="28"/>
      <c r="T147"/>
    </row>
    <row r="148" spans="1:20" ht="15" customHeight="1" x14ac:dyDescent="0.3">
      <c r="A148" s="25">
        <v>44472.580810185187</v>
      </c>
      <c r="B148" s="32"/>
      <c r="C148" s="27" t="s">
        <v>7</v>
      </c>
      <c r="D148" s="28">
        <v>2</v>
      </c>
      <c r="E148" s="36" t="s">
        <v>580</v>
      </c>
      <c r="F148" s="35"/>
      <c r="G148" s="28"/>
      <c r="T148"/>
    </row>
    <row r="149" spans="1:20" ht="15" customHeight="1" x14ac:dyDescent="0.3">
      <c r="A149" s="21">
        <v>44472.581192129626</v>
      </c>
      <c r="B149" s="31"/>
      <c r="C149" s="23" t="s">
        <v>17</v>
      </c>
      <c r="D149" s="29">
        <v>2</v>
      </c>
      <c r="E149" s="34" t="s">
        <v>400</v>
      </c>
      <c r="F149" s="35"/>
      <c r="G149" s="28"/>
      <c r="T149"/>
    </row>
    <row r="150" spans="1:20" ht="15" customHeight="1" x14ac:dyDescent="0.3">
      <c r="A150" s="21">
        <v>44472.584027777775</v>
      </c>
      <c r="B150" s="31"/>
      <c r="C150" s="23" t="s">
        <v>14</v>
      </c>
      <c r="D150" s="24">
        <v>2</v>
      </c>
      <c r="E150" s="34" t="s">
        <v>404</v>
      </c>
      <c r="F150" s="35"/>
      <c r="G150" s="28"/>
      <c r="T150"/>
    </row>
    <row r="151" spans="1:20" ht="15" customHeight="1" x14ac:dyDescent="0.3">
      <c r="A151" s="21">
        <v>44472.584502314814</v>
      </c>
      <c r="B151" s="31"/>
      <c r="C151" s="23" t="s">
        <v>16</v>
      </c>
      <c r="D151" s="29">
        <v>2</v>
      </c>
      <c r="E151" s="34" t="s">
        <v>405</v>
      </c>
      <c r="F151" s="35"/>
      <c r="G151" s="28"/>
      <c r="T151"/>
    </row>
    <row r="152" spans="1:20" ht="15" customHeight="1" x14ac:dyDescent="0.3">
      <c r="A152" s="25">
        <v>44289.714930555558</v>
      </c>
      <c r="B152" s="32"/>
      <c r="C152" s="27" t="s">
        <v>5</v>
      </c>
      <c r="D152" s="28">
        <v>1</v>
      </c>
      <c r="E152" s="36" t="s">
        <v>181</v>
      </c>
      <c r="F152" s="35"/>
      <c r="G152" s="28"/>
      <c r="T152"/>
    </row>
    <row r="153" spans="1:20" ht="15" customHeight="1" x14ac:dyDescent="0.3">
      <c r="A153" s="21">
        <v>44289.717881944445</v>
      </c>
      <c r="B153" s="31"/>
      <c r="C153" s="23" t="s">
        <v>7</v>
      </c>
      <c r="D153" s="29">
        <v>1</v>
      </c>
      <c r="E153" s="34" t="s">
        <v>36</v>
      </c>
      <c r="F153" s="35"/>
      <c r="G153" s="28"/>
      <c r="T153"/>
    </row>
    <row r="154" spans="1:20" ht="15" customHeight="1" x14ac:dyDescent="0.3">
      <c r="A154" s="25">
        <v>44289.718194444446</v>
      </c>
      <c r="B154" s="32"/>
      <c r="C154" s="27" t="s">
        <v>17</v>
      </c>
      <c r="D154" s="28">
        <v>1</v>
      </c>
      <c r="E154" s="36" t="s">
        <v>36</v>
      </c>
      <c r="F154" s="35"/>
      <c r="G154" s="28"/>
      <c r="T154"/>
    </row>
    <row r="155" spans="1:20" ht="15" customHeight="1" x14ac:dyDescent="0.3">
      <c r="A155" s="21">
        <v>44289.718460648146</v>
      </c>
      <c r="B155" s="31"/>
      <c r="C155" s="23" t="s">
        <v>14</v>
      </c>
      <c r="D155" s="29">
        <v>1</v>
      </c>
      <c r="E155" s="34" t="s">
        <v>36</v>
      </c>
      <c r="F155" s="35"/>
      <c r="G155" s="28"/>
      <c r="T155"/>
    </row>
    <row r="156" spans="1:20" ht="15" customHeight="1" x14ac:dyDescent="0.3">
      <c r="A156" s="21">
        <v>44289.719201388885</v>
      </c>
      <c r="B156" s="31"/>
      <c r="C156" s="23" t="s">
        <v>16</v>
      </c>
      <c r="D156" s="24">
        <v>1</v>
      </c>
      <c r="E156" s="34" t="s">
        <v>39</v>
      </c>
      <c r="F156" s="35"/>
      <c r="G156" s="28"/>
      <c r="T156"/>
    </row>
    <row r="157" spans="1:20" ht="15" customHeight="1" x14ac:dyDescent="0.3">
      <c r="A157" s="25">
        <v>44289.721018518518</v>
      </c>
      <c r="B157" s="32"/>
      <c r="C157" s="27" t="s">
        <v>12</v>
      </c>
      <c r="D157" s="28">
        <v>0</v>
      </c>
      <c r="E157" s="36" t="s">
        <v>182</v>
      </c>
      <c r="F157" s="35"/>
      <c r="G157" s="28"/>
      <c r="T157"/>
    </row>
    <row r="158" spans="1:20" ht="15" customHeight="1" x14ac:dyDescent="0.3">
      <c r="A158" s="21">
        <v>44289.705300925925</v>
      </c>
      <c r="B158" s="31"/>
      <c r="C158" s="23" t="s">
        <v>5</v>
      </c>
      <c r="D158" s="24">
        <v>-2</v>
      </c>
      <c r="E158" s="34" t="s">
        <v>15</v>
      </c>
      <c r="F158" s="35"/>
      <c r="G158" s="28"/>
      <c r="T158"/>
    </row>
    <row r="159" spans="1:20" ht="15" customHeight="1" x14ac:dyDescent="0.3">
      <c r="A159" s="25">
        <v>44289.707199074073</v>
      </c>
      <c r="B159" s="32"/>
      <c r="C159" s="27" t="s">
        <v>7</v>
      </c>
      <c r="D159" s="28">
        <v>1</v>
      </c>
      <c r="E159" s="34" t="s">
        <v>183</v>
      </c>
      <c r="F159" s="35"/>
      <c r="G159" s="28"/>
      <c r="T159"/>
    </row>
    <row r="160" spans="1:20" ht="15" customHeight="1" x14ac:dyDescent="0.3">
      <c r="A160" s="21">
        <v>44289.707870370374</v>
      </c>
      <c r="B160" s="31"/>
      <c r="C160" s="23" t="s">
        <v>17</v>
      </c>
      <c r="D160" s="24">
        <v>-2</v>
      </c>
      <c r="E160" s="34" t="s">
        <v>20</v>
      </c>
      <c r="F160" s="35"/>
      <c r="G160" s="28"/>
      <c r="T160"/>
    </row>
    <row r="161" spans="1:20" ht="15" customHeight="1" x14ac:dyDescent="0.3">
      <c r="A161" s="25">
        <v>44289.708634259259</v>
      </c>
      <c r="B161" s="32"/>
      <c r="C161" s="27" t="s">
        <v>14</v>
      </c>
      <c r="D161" s="28">
        <v>1</v>
      </c>
      <c r="E161" s="34" t="s">
        <v>184</v>
      </c>
      <c r="F161" s="35"/>
      <c r="G161" s="28"/>
      <c r="T161"/>
    </row>
    <row r="162" spans="1:20" ht="15" customHeight="1" x14ac:dyDescent="0.3">
      <c r="A162" s="21">
        <v>44289.709560185183</v>
      </c>
      <c r="B162" s="31"/>
      <c r="C162" s="23" t="s">
        <v>16</v>
      </c>
      <c r="D162" s="24">
        <v>-1</v>
      </c>
      <c r="E162" s="34" t="s">
        <v>25</v>
      </c>
      <c r="F162" s="35"/>
      <c r="G162" s="28"/>
      <c r="T162"/>
    </row>
    <row r="163" spans="1:20" ht="15" customHeight="1" x14ac:dyDescent="0.3">
      <c r="A163" s="21">
        <v>44289.710393518515</v>
      </c>
      <c r="B163" s="31"/>
      <c r="C163" s="23" t="s">
        <v>12</v>
      </c>
      <c r="D163" s="29">
        <v>1</v>
      </c>
      <c r="E163" s="34" t="s">
        <v>315</v>
      </c>
      <c r="F163" s="35"/>
      <c r="G163" s="28"/>
      <c r="T163"/>
    </row>
    <row r="164" spans="1:20" ht="15" customHeight="1" x14ac:dyDescent="0.3">
      <c r="A164" s="21">
        <v>44319.998483796298</v>
      </c>
      <c r="B164" s="31"/>
      <c r="C164" s="23" t="s">
        <v>5</v>
      </c>
      <c r="D164" s="29">
        <v>1</v>
      </c>
      <c r="E164" s="34" t="s">
        <v>125</v>
      </c>
      <c r="F164" s="35"/>
      <c r="G164" s="28"/>
      <c r="T164"/>
    </row>
    <row r="165" spans="1:20" ht="15" customHeight="1" x14ac:dyDescent="0.3">
      <c r="A165" s="21">
        <v>44319.999201388891</v>
      </c>
      <c r="B165" s="31"/>
      <c r="C165" s="23" t="s">
        <v>7</v>
      </c>
      <c r="D165" s="29">
        <v>1</v>
      </c>
      <c r="E165" s="34" t="s">
        <v>126</v>
      </c>
      <c r="F165" s="35"/>
      <c r="G165" s="28"/>
      <c r="T165"/>
    </row>
    <row r="166" spans="1:20" ht="15" customHeight="1" x14ac:dyDescent="0.3">
      <c r="A166" s="21">
        <v>44319.999745370369</v>
      </c>
      <c r="B166" s="31"/>
      <c r="C166" s="23" t="s">
        <v>17</v>
      </c>
      <c r="D166" s="24">
        <v>-1</v>
      </c>
      <c r="E166" s="34" t="s">
        <v>127</v>
      </c>
      <c r="F166" s="35"/>
      <c r="G166" s="28"/>
      <c r="T166"/>
    </row>
    <row r="167" spans="1:20" ht="15" customHeight="1" x14ac:dyDescent="0.3">
      <c r="A167" s="25">
        <v>44350.000208333331</v>
      </c>
      <c r="B167" s="32"/>
      <c r="C167" s="27" t="s">
        <v>14</v>
      </c>
      <c r="D167" s="28">
        <v>1</v>
      </c>
      <c r="E167" s="36" t="s">
        <v>185</v>
      </c>
      <c r="F167" s="35"/>
      <c r="G167" s="28"/>
      <c r="T167"/>
    </row>
    <row r="168" spans="1:20" ht="15" customHeight="1" x14ac:dyDescent="0.3">
      <c r="A168" s="25">
        <v>44350.000625000001</v>
      </c>
      <c r="B168" s="32"/>
      <c r="C168" s="27" t="s">
        <v>16</v>
      </c>
      <c r="D168" s="28">
        <v>1</v>
      </c>
      <c r="E168" s="36" t="s">
        <v>186</v>
      </c>
      <c r="F168" s="35"/>
      <c r="G168" s="28"/>
      <c r="T168"/>
    </row>
    <row r="169" spans="1:20" ht="15" customHeight="1" x14ac:dyDescent="0.3">
      <c r="A169" s="21">
        <v>44350.001203703701</v>
      </c>
      <c r="B169" s="31"/>
      <c r="C169" s="23" t="s">
        <v>12</v>
      </c>
      <c r="D169" s="29">
        <v>0</v>
      </c>
      <c r="E169" s="34" t="s">
        <v>128</v>
      </c>
      <c r="F169" s="35"/>
      <c r="G169" s="28"/>
      <c r="T169"/>
    </row>
    <row r="170" spans="1:20" ht="15" customHeight="1" x14ac:dyDescent="0.3">
      <c r="A170" s="21">
        <v>44411.667337962965</v>
      </c>
      <c r="B170" s="31"/>
      <c r="C170" s="23" t="s">
        <v>5</v>
      </c>
      <c r="D170" s="29">
        <v>-1</v>
      </c>
      <c r="E170" s="34" t="s">
        <v>334</v>
      </c>
      <c r="F170" s="35"/>
      <c r="G170" s="28"/>
      <c r="T170"/>
    </row>
    <row r="171" spans="1:20" ht="15" customHeight="1" x14ac:dyDescent="0.3">
      <c r="A171" s="21">
        <v>44411.667858796296</v>
      </c>
      <c r="B171" s="31"/>
      <c r="C171" s="23" t="s">
        <v>7</v>
      </c>
      <c r="D171" s="24">
        <v>2</v>
      </c>
      <c r="E171" s="34" t="s">
        <v>336</v>
      </c>
      <c r="F171" s="35"/>
      <c r="G171" s="28"/>
      <c r="T171"/>
    </row>
    <row r="172" spans="1:20" ht="15" customHeight="1" x14ac:dyDescent="0.3">
      <c r="A172" s="21">
        <v>44411.668043981481</v>
      </c>
      <c r="B172" s="31"/>
      <c r="C172" s="23" t="s">
        <v>17</v>
      </c>
      <c r="D172" s="24">
        <v>2</v>
      </c>
      <c r="E172" s="34" t="s">
        <v>336</v>
      </c>
      <c r="F172" s="35"/>
      <c r="G172" s="28"/>
      <c r="T172"/>
    </row>
    <row r="173" spans="1:20" ht="15" customHeight="1" x14ac:dyDescent="0.3">
      <c r="A173" s="21">
        <v>44411.668414351851</v>
      </c>
      <c r="B173" s="31"/>
      <c r="C173" s="23" t="s">
        <v>14</v>
      </c>
      <c r="D173" s="29">
        <v>-1</v>
      </c>
      <c r="E173" s="34" t="s">
        <v>337</v>
      </c>
      <c r="F173" s="35"/>
      <c r="G173" s="28"/>
      <c r="T173"/>
    </row>
    <row r="174" spans="1:20" ht="15" customHeight="1" x14ac:dyDescent="0.3">
      <c r="A174" s="21">
        <v>44411.668553240743</v>
      </c>
      <c r="B174" s="31"/>
      <c r="C174" s="23" t="s">
        <v>16</v>
      </c>
      <c r="D174" s="24">
        <v>2</v>
      </c>
      <c r="E174" s="34" t="s">
        <v>336</v>
      </c>
      <c r="F174" s="35"/>
      <c r="G174" s="28"/>
      <c r="T174"/>
    </row>
    <row r="175" spans="1:20" ht="15" customHeight="1" x14ac:dyDescent="0.3">
      <c r="A175" s="25">
        <v>44411.668680555558</v>
      </c>
      <c r="B175" s="32"/>
      <c r="C175" s="27" t="s">
        <v>12</v>
      </c>
      <c r="D175" s="28">
        <v>1</v>
      </c>
      <c r="E175" s="36" t="s">
        <v>336</v>
      </c>
      <c r="F175" s="35"/>
      <c r="G175" s="28"/>
      <c r="T175"/>
    </row>
    <row r="176" spans="1:20" ht="15" customHeight="1" x14ac:dyDescent="0.3">
      <c r="A176" s="25">
        <v>44411.728483796294</v>
      </c>
      <c r="B176" s="32"/>
      <c r="C176" s="27" t="s">
        <v>5</v>
      </c>
      <c r="D176" s="28">
        <v>1</v>
      </c>
      <c r="E176" s="36" t="s">
        <v>533</v>
      </c>
      <c r="F176" s="35"/>
      <c r="G176" s="28"/>
      <c r="T176"/>
    </row>
    <row r="177" spans="1:20" ht="15" customHeight="1" x14ac:dyDescent="0.3">
      <c r="A177" s="21">
        <v>44289.799560185187</v>
      </c>
      <c r="B177" s="31"/>
      <c r="C177" s="23" t="s">
        <v>5</v>
      </c>
      <c r="D177" s="24">
        <v>1</v>
      </c>
      <c r="E177" s="34" t="s">
        <v>448</v>
      </c>
      <c r="F177" s="35"/>
      <c r="G177" s="28"/>
      <c r="T177"/>
    </row>
    <row r="178" spans="1:20" ht="15" customHeight="1" x14ac:dyDescent="0.3">
      <c r="A178" s="25">
        <v>44289.800682870373</v>
      </c>
      <c r="B178" s="32"/>
      <c r="C178" s="27" t="s">
        <v>7</v>
      </c>
      <c r="D178" s="28">
        <v>2</v>
      </c>
      <c r="E178" s="36" t="s">
        <v>187</v>
      </c>
      <c r="F178" s="35"/>
      <c r="G178" s="28"/>
      <c r="T178"/>
    </row>
    <row r="179" spans="1:20" ht="15" customHeight="1" x14ac:dyDescent="0.3">
      <c r="A179" s="21">
        <v>44289.801724537036</v>
      </c>
      <c r="B179" s="31"/>
      <c r="C179" s="23" t="s">
        <v>17</v>
      </c>
      <c r="D179" s="24">
        <v>2</v>
      </c>
      <c r="E179" s="34" t="s">
        <v>134</v>
      </c>
      <c r="F179" s="35"/>
      <c r="G179" s="28"/>
      <c r="T179"/>
    </row>
    <row r="180" spans="1:20" ht="15" customHeight="1" x14ac:dyDescent="0.3">
      <c r="A180" s="21">
        <v>44289.803252314814</v>
      </c>
      <c r="B180" s="31"/>
      <c r="C180" s="23" t="s">
        <v>14</v>
      </c>
      <c r="D180" s="24">
        <v>2</v>
      </c>
      <c r="E180" s="34" t="s">
        <v>135</v>
      </c>
      <c r="F180" s="35"/>
      <c r="G180" s="28"/>
      <c r="T180"/>
    </row>
    <row r="181" spans="1:20" ht="15" customHeight="1" x14ac:dyDescent="0.3">
      <c r="A181" s="21">
        <v>44289.806666666664</v>
      </c>
      <c r="B181" s="31"/>
      <c r="C181" s="23" t="s">
        <v>16</v>
      </c>
      <c r="D181" s="24">
        <v>2</v>
      </c>
      <c r="E181" s="34" t="s">
        <v>136</v>
      </c>
      <c r="F181" s="35"/>
      <c r="G181" s="28"/>
      <c r="T181"/>
    </row>
    <row r="182" spans="1:20" ht="15" customHeight="1" x14ac:dyDescent="0.3">
      <c r="A182" s="25">
        <v>44289.72519675926</v>
      </c>
      <c r="B182" s="32"/>
      <c r="C182" s="27" t="s">
        <v>5</v>
      </c>
      <c r="D182" s="28">
        <v>-1</v>
      </c>
      <c r="E182" s="36" t="s">
        <v>188</v>
      </c>
      <c r="F182" s="35"/>
      <c r="G182" s="28"/>
      <c r="T182"/>
    </row>
    <row r="183" spans="1:20" ht="15" customHeight="1" x14ac:dyDescent="0.3">
      <c r="A183" s="25">
        <v>44289.727766203701</v>
      </c>
      <c r="B183" s="32"/>
      <c r="C183" s="27" t="s">
        <v>7</v>
      </c>
      <c r="D183" s="28">
        <v>1</v>
      </c>
      <c r="E183" s="36" t="s">
        <v>189</v>
      </c>
      <c r="F183" s="35"/>
      <c r="G183" s="28"/>
      <c r="T183"/>
    </row>
    <row r="184" spans="1:20" ht="15" customHeight="1" x14ac:dyDescent="0.3">
      <c r="A184" s="21">
        <v>44289.728576388887</v>
      </c>
      <c r="B184" s="31"/>
      <c r="C184" s="23" t="s">
        <v>17</v>
      </c>
      <c r="D184" s="24">
        <v>-1</v>
      </c>
      <c r="E184" s="34" t="s">
        <v>147</v>
      </c>
      <c r="F184" s="35"/>
      <c r="G184" s="28"/>
      <c r="T184"/>
    </row>
    <row r="185" spans="1:20" ht="15" customHeight="1" x14ac:dyDescent="0.3">
      <c r="A185" s="21">
        <v>44289.72896990741</v>
      </c>
      <c r="B185" s="31"/>
      <c r="C185" s="23" t="s">
        <v>14</v>
      </c>
      <c r="D185" s="24">
        <v>1</v>
      </c>
      <c r="E185" s="34" t="s">
        <v>434</v>
      </c>
      <c r="F185" s="35"/>
      <c r="G185" s="28"/>
      <c r="T185"/>
    </row>
    <row r="186" spans="1:20" ht="15" customHeight="1" x14ac:dyDescent="0.3">
      <c r="A186" s="21">
        <v>44289.729363425926</v>
      </c>
      <c r="B186" s="31"/>
      <c r="C186" s="23" t="s">
        <v>16</v>
      </c>
      <c r="D186" s="24">
        <v>1</v>
      </c>
      <c r="E186" s="34" t="s">
        <v>137</v>
      </c>
      <c r="F186" s="35"/>
      <c r="G186" s="28"/>
      <c r="T186"/>
    </row>
    <row r="187" spans="1:20" ht="15" customHeight="1" x14ac:dyDescent="0.3">
      <c r="A187" s="25">
        <v>44289.730196759258</v>
      </c>
      <c r="B187" s="32"/>
      <c r="C187" s="27" t="s">
        <v>12</v>
      </c>
      <c r="D187" s="28">
        <v>1</v>
      </c>
      <c r="E187" s="36" t="s">
        <v>190</v>
      </c>
      <c r="F187" s="35"/>
      <c r="G187" s="28"/>
      <c r="T187"/>
    </row>
    <row r="188" spans="1:20" ht="15" customHeight="1" x14ac:dyDescent="0.3">
      <c r="A188" s="21">
        <v>44289.703125</v>
      </c>
      <c r="B188" s="31"/>
      <c r="C188" s="23" t="s">
        <v>5</v>
      </c>
      <c r="D188" s="24">
        <v>2</v>
      </c>
      <c r="E188" s="34" t="s">
        <v>313</v>
      </c>
      <c r="F188" s="35"/>
      <c r="G188" s="28"/>
      <c r="T188"/>
    </row>
    <row r="189" spans="1:20" ht="15" customHeight="1" x14ac:dyDescent="0.3">
      <c r="A189" s="21">
        <v>44289.703611111108</v>
      </c>
      <c r="B189" s="31"/>
      <c r="C189" s="23" t="s">
        <v>7</v>
      </c>
      <c r="D189" s="29">
        <v>2</v>
      </c>
      <c r="E189" s="34" t="s">
        <v>11</v>
      </c>
      <c r="F189" s="35"/>
      <c r="G189" s="28"/>
      <c r="T189"/>
    </row>
    <row r="190" spans="1:20" ht="15" customHeight="1" x14ac:dyDescent="0.3">
      <c r="A190" s="25">
        <v>44289.704247685186</v>
      </c>
      <c r="B190" s="32"/>
      <c r="C190" s="27" t="s">
        <v>17</v>
      </c>
      <c r="D190" s="28">
        <v>-1</v>
      </c>
      <c r="E190" s="34" t="s">
        <v>191</v>
      </c>
      <c r="F190" s="35"/>
      <c r="G190" s="28"/>
      <c r="T190"/>
    </row>
    <row r="191" spans="1:20" ht="15" customHeight="1" x14ac:dyDescent="0.3">
      <c r="A191" s="25">
        <v>44289.704594907409</v>
      </c>
      <c r="B191" s="32"/>
      <c r="C191" s="27" t="s">
        <v>14</v>
      </c>
      <c r="D191" s="28">
        <v>2</v>
      </c>
      <c r="E191" s="34" t="s">
        <v>192</v>
      </c>
      <c r="F191" s="35"/>
      <c r="G191" s="28"/>
      <c r="T191"/>
    </row>
    <row r="192" spans="1:20" ht="15" customHeight="1" x14ac:dyDescent="0.3">
      <c r="A192" s="21">
        <v>44289.705393518518</v>
      </c>
      <c r="B192" s="31"/>
      <c r="C192" s="23" t="s">
        <v>16</v>
      </c>
      <c r="D192" s="24">
        <v>1</v>
      </c>
      <c r="E192" s="34" t="s">
        <v>148</v>
      </c>
      <c r="F192" s="35"/>
      <c r="G192" s="28"/>
      <c r="T192"/>
    </row>
    <row r="193" spans="1:20" ht="15" customHeight="1" x14ac:dyDescent="0.3">
      <c r="A193" s="25">
        <v>44289.705682870372</v>
      </c>
      <c r="B193" s="32"/>
      <c r="C193" s="27" t="s">
        <v>12</v>
      </c>
      <c r="D193" s="28">
        <v>2</v>
      </c>
      <c r="E193" s="34" t="s">
        <v>193</v>
      </c>
      <c r="F193" s="35"/>
      <c r="G193" s="28"/>
      <c r="T193"/>
    </row>
    <row r="194" spans="1:20" ht="15" customHeight="1" x14ac:dyDescent="0.3">
      <c r="A194" s="21">
        <v>44411.676886574074</v>
      </c>
      <c r="B194" s="31"/>
      <c r="C194" s="23" t="s">
        <v>5</v>
      </c>
      <c r="D194" s="24">
        <v>-2</v>
      </c>
      <c r="E194" s="34" t="s">
        <v>344</v>
      </c>
      <c r="F194" s="35"/>
      <c r="G194" s="28"/>
      <c r="T194"/>
    </row>
    <row r="195" spans="1:20" ht="15" customHeight="1" x14ac:dyDescent="0.3">
      <c r="A195" s="21">
        <v>44411.677476851852</v>
      </c>
      <c r="B195" s="31"/>
      <c r="C195" s="23" t="s">
        <v>7</v>
      </c>
      <c r="D195" s="24">
        <v>2</v>
      </c>
      <c r="E195" s="34" t="s">
        <v>345</v>
      </c>
      <c r="F195" s="35"/>
      <c r="G195" s="28"/>
      <c r="T195"/>
    </row>
    <row r="196" spans="1:20" ht="15" customHeight="1" x14ac:dyDescent="0.3">
      <c r="A196" s="25">
        <v>44411.677951388891</v>
      </c>
      <c r="B196" s="32"/>
      <c r="C196" s="27" t="s">
        <v>14</v>
      </c>
      <c r="D196" s="28">
        <v>2</v>
      </c>
      <c r="E196" s="36" t="s">
        <v>500</v>
      </c>
      <c r="F196" s="35"/>
      <c r="G196" s="28"/>
      <c r="T196"/>
    </row>
    <row r="197" spans="1:20" ht="15" customHeight="1" x14ac:dyDescent="0.3">
      <c r="A197" s="21">
        <v>44411.678252314814</v>
      </c>
      <c r="B197" s="31"/>
      <c r="C197" s="23" t="s">
        <v>16</v>
      </c>
      <c r="D197" s="24">
        <v>2</v>
      </c>
      <c r="E197" s="34" t="s">
        <v>347</v>
      </c>
      <c r="F197" s="35"/>
      <c r="G197" s="28"/>
      <c r="T197"/>
    </row>
    <row r="198" spans="1:20" ht="15" customHeight="1" x14ac:dyDescent="0.3">
      <c r="A198" s="21">
        <v>44442.924629629626</v>
      </c>
      <c r="B198" s="31"/>
      <c r="C198" s="23" t="s">
        <v>5</v>
      </c>
      <c r="D198" s="24">
        <v>1</v>
      </c>
      <c r="E198" s="34" t="s">
        <v>456</v>
      </c>
      <c r="F198" s="35"/>
      <c r="G198" s="28"/>
      <c r="T198"/>
    </row>
    <row r="199" spans="1:20" ht="15" customHeight="1" x14ac:dyDescent="0.3">
      <c r="A199" s="25">
        <v>44442.925451388888</v>
      </c>
      <c r="B199" s="32"/>
      <c r="C199" s="27" t="s">
        <v>7</v>
      </c>
      <c r="D199" s="28">
        <v>1</v>
      </c>
      <c r="E199" s="36" t="s">
        <v>575</v>
      </c>
      <c r="F199" s="35"/>
      <c r="G199" s="28"/>
      <c r="T199"/>
    </row>
    <row r="200" spans="1:20" ht="15" customHeight="1" x14ac:dyDescent="0.3">
      <c r="A200" s="25">
        <v>44442.926377314812</v>
      </c>
      <c r="B200" s="32"/>
      <c r="C200" s="27" t="s">
        <v>17</v>
      </c>
      <c r="D200" s="28">
        <v>-1</v>
      </c>
      <c r="E200" s="36" t="s">
        <v>576</v>
      </c>
      <c r="F200" s="35"/>
      <c r="G200" s="28"/>
      <c r="T200"/>
    </row>
    <row r="201" spans="1:20" ht="15" customHeight="1" x14ac:dyDescent="0.3">
      <c r="A201" s="25">
        <v>44442.927708333336</v>
      </c>
      <c r="B201" s="32"/>
      <c r="C201" s="27" t="s">
        <v>14</v>
      </c>
      <c r="D201" s="28">
        <v>1</v>
      </c>
      <c r="E201" s="36" t="s">
        <v>577</v>
      </c>
      <c r="F201" s="35"/>
      <c r="G201" s="28"/>
      <c r="T201"/>
    </row>
    <row r="202" spans="1:20" ht="15" customHeight="1" x14ac:dyDescent="0.3">
      <c r="A202" s="21">
        <v>44442.929826388892</v>
      </c>
      <c r="B202" s="31"/>
      <c r="C202" s="23" t="s">
        <v>16</v>
      </c>
      <c r="D202" s="30">
        <v>0</v>
      </c>
      <c r="E202" s="34" t="s">
        <v>457</v>
      </c>
      <c r="F202" s="35"/>
      <c r="G202" s="28"/>
      <c r="T202"/>
    </row>
    <row r="203" spans="1:20" ht="15" customHeight="1" x14ac:dyDescent="0.3">
      <c r="A203" s="25">
        <v>44442.934062499997</v>
      </c>
      <c r="B203" s="32"/>
      <c r="C203" s="27" t="s">
        <v>12</v>
      </c>
      <c r="D203" s="28">
        <v>0</v>
      </c>
      <c r="E203" s="36" t="s">
        <v>578</v>
      </c>
      <c r="F203" s="35"/>
      <c r="G203" s="28"/>
      <c r="T203"/>
    </row>
    <row r="204" spans="1:20" ht="15" customHeight="1" x14ac:dyDescent="0.3">
      <c r="A204" s="21">
        <v>44289.735381944447</v>
      </c>
      <c r="B204" s="31"/>
      <c r="C204" s="23" t="s">
        <v>5</v>
      </c>
      <c r="D204" s="24">
        <v>-2</v>
      </c>
      <c r="E204" s="34" t="s">
        <v>48</v>
      </c>
      <c r="F204" s="35"/>
      <c r="G204" s="28"/>
      <c r="T204"/>
    </row>
    <row r="205" spans="1:20" ht="15" customHeight="1" x14ac:dyDescent="0.3">
      <c r="A205" s="21">
        <v>44289.73609953704</v>
      </c>
      <c r="B205" s="31"/>
      <c r="C205" s="23" t="s">
        <v>7</v>
      </c>
      <c r="D205" s="24">
        <v>2</v>
      </c>
      <c r="E205" s="34" t="s">
        <v>50</v>
      </c>
      <c r="F205" s="35"/>
      <c r="G205" s="28"/>
      <c r="T205"/>
    </row>
    <row r="206" spans="1:20" ht="15" customHeight="1" x14ac:dyDescent="0.3">
      <c r="A206" s="21">
        <v>44289.736458333333</v>
      </c>
      <c r="B206" s="31"/>
      <c r="C206" s="23" t="s">
        <v>17</v>
      </c>
      <c r="D206" s="24">
        <v>2</v>
      </c>
      <c r="E206" s="34" t="s">
        <v>52</v>
      </c>
      <c r="F206" s="35"/>
      <c r="G206" s="28"/>
      <c r="T206"/>
    </row>
    <row r="207" spans="1:20" ht="15" customHeight="1" x14ac:dyDescent="0.3">
      <c r="A207" s="21">
        <v>44289.737291666665</v>
      </c>
      <c r="B207" s="31"/>
      <c r="C207" s="23" t="s">
        <v>14</v>
      </c>
      <c r="D207" s="24">
        <v>2</v>
      </c>
      <c r="E207" s="34" t="s">
        <v>53</v>
      </c>
      <c r="F207" s="35"/>
      <c r="G207" s="28"/>
      <c r="T207"/>
    </row>
    <row r="208" spans="1:20" ht="15" customHeight="1" x14ac:dyDescent="0.3">
      <c r="A208" s="21">
        <v>44289.737650462965</v>
      </c>
      <c r="B208" s="31"/>
      <c r="C208" s="23" t="s">
        <v>16</v>
      </c>
      <c r="D208" s="24">
        <v>2</v>
      </c>
      <c r="E208" s="34" t="s">
        <v>54</v>
      </c>
      <c r="F208" s="35"/>
      <c r="G208" s="28"/>
      <c r="T208"/>
    </row>
    <row r="209" spans="1:20" ht="15" customHeight="1" x14ac:dyDescent="0.3">
      <c r="A209" s="25">
        <v>44289.737905092596</v>
      </c>
      <c r="B209" s="32"/>
      <c r="C209" s="27" t="s">
        <v>12</v>
      </c>
      <c r="D209" s="28">
        <v>2</v>
      </c>
      <c r="E209" s="36" t="s">
        <v>194</v>
      </c>
      <c r="F209" s="35"/>
      <c r="G209" s="28"/>
      <c r="T209"/>
    </row>
    <row r="210" spans="1:20" ht="15" customHeight="1" x14ac:dyDescent="0.3">
      <c r="A210" s="25">
        <v>44289.727083333331</v>
      </c>
      <c r="B210" s="32"/>
      <c r="C210" s="27" t="s">
        <v>5</v>
      </c>
      <c r="D210" s="28">
        <v>2</v>
      </c>
      <c r="E210" s="36" t="s">
        <v>195</v>
      </c>
      <c r="F210" s="35"/>
      <c r="G210" s="28"/>
      <c r="T210"/>
    </row>
    <row r="211" spans="1:20" ht="15" customHeight="1" x14ac:dyDescent="0.3">
      <c r="A211" s="21">
        <v>44289.727673611109</v>
      </c>
      <c r="B211" s="31"/>
      <c r="C211" s="23" t="s">
        <v>7</v>
      </c>
      <c r="D211" s="24">
        <v>2</v>
      </c>
      <c r="E211" s="34" t="s">
        <v>138</v>
      </c>
      <c r="F211" s="35"/>
      <c r="G211" s="28"/>
      <c r="T211"/>
    </row>
    <row r="212" spans="1:20" ht="15" customHeight="1" x14ac:dyDescent="0.3">
      <c r="A212" s="25">
        <v>44289.72074074074</v>
      </c>
      <c r="B212" s="32"/>
      <c r="C212" s="27" t="s">
        <v>7</v>
      </c>
      <c r="D212" s="28">
        <v>2</v>
      </c>
      <c r="E212" s="36" t="s">
        <v>196</v>
      </c>
      <c r="F212" s="35"/>
      <c r="G212" s="28"/>
      <c r="T212"/>
    </row>
    <row r="213" spans="1:20" ht="15" customHeight="1" x14ac:dyDescent="0.3">
      <c r="A213" s="25">
        <v>44289.721805555557</v>
      </c>
      <c r="B213" s="32"/>
      <c r="C213" s="27" t="s">
        <v>14</v>
      </c>
      <c r="D213" s="28">
        <v>2</v>
      </c>
      <c r="E213" s="36" t="s">
        <v>197</v>
      </c>
      <c r="F213" s="35"/>
      <c r="G213" s="28"/>
      <c r="T213"/>
    </row>
    <row r="214" spans="1:20" ht="15" customHeight="1" x14ac:dyDescent="0.3">
      <c r="A214" s="21">
        <v>44289.726145833331</v>
      </c>
      <c r="B214" s="31"/>
      <c r="C214" s="23" t="s">
        <v>16</v>
      </c>
      <c r="D214" s="24">
        <v>-1</v>
      </c>
      <c r="E214" s="34" t="s">
        <v>149</v>
      </c>
      <c r="F214" s="35"/>
      <c r="G214" s="28"/>
      <c r="T214"/>
    </row>
    <row r="215" spans="1:20" ht="15" customHeight="1" x14ac:dyDescent="0.3">
      <c r="A215" s="25">
        <v>44411.716249999998</v>
      </c>
      <c r="B215" s="32"/>
      <c r="C215" s="27" t="s">
        <v>5</v>
      </c>
      <c r="D215" s="28">
        <v>1</v>
      </c>
      <c r="E215" s="36" t="s">
        <v>531</v>
      </c>
      <c r="F215" s="35"/>
      <c r="G215" s="28"/>
      <c r="T215"/>
    </row>
    <row r="216" spans="1:20" ht="15" customHeight="1" x14ac:dyDescent="0.3">
      <c r="A216" s="21">
        <v>44289.734791666669</v>
      </c>
      <c r="B216" s="31"/>
      <c r="C216" s="23" t="s">
        <v>5</v>
      </c>
      <c r="D216" s="24">
        <v>1</v>
      </c>
      <c r="E216" s="34" t="s">
        <v>47</v>
      </c>
      <c r="F216" s="35"/>
      <c r="G216" s="28"/>
      <c r="T216"/>
    </row>
    <row r="217" spans="1:20" ht="15" customHeight="1" x14ac:dyDescent="0.3">
      <c r="A217" s="21">
        <v>44289.735798611109</v>
      </c>
      <c r="B217" s="31"/>
      <c r="C217" s="23" t="s">
        <v>7</v>
      </c>
      <c r="D217" s="24">
        <v>1</v>
      </c>
      <c r="E217" s="34" t="s">
        <v>49</v>
      </c>
      <c r="F217" s="35"/>
      <c r="G217" s="28"/>
      <c r="T217"/>
    </row>
    <row r="218" spans="1:20" ht="15" customHeight="1" x14ac:dyDescent="0.3">
      <c r="A218" s="25">
        <v>44289.736481481479</v>
      </c>
      <c r="B218" s="32"/>
      <c r="C218" s="27" t="s">
        <v>17</v>
      </c>
      <c r="D218" s="28">
        <v>1</v>
      </c>
      <c r="E218" s="36" t="s">
        <v>198</v>
      </c>
      <c r="F218" s="35"/>
      <c r="G218" s="28"/>
      <c r="T218"/>
    </row>
    <row r="219" spans="1:20" ht="15" customHeight="1" x14ac:dyDescent="0.3">
      <c r="A219" s="25">
        <v>44289.737187500003</v>
      </c>
      <c r="B219" s="32"/>
      <c r="C219" s="27" t="s">
        <v>14</v>
      </c>
      <c r="D219" s="28">
        <v>1</v>
      </c>
      <c r="E219" s="36" t="s">
        <v>199</v>
      </c>
      <c r="F219" s="35"/>
      <c r="G219" s="28"/>
      <c r="T219"/>
    </row>
    <row r="220" spans="1:20" ht="15" customHeight="1" x14ac:dyDescent="0.3">
      <c r="A220" s="25">
        <v>44289.737847222219</v>
      </c>
      <c r="B220" s="32"/>
      <c r="C220" s="27" t="s">
        <v>16</v>
      </c>
      <c r="D220" s="28">
        <v>1</v>
      </c>
      <c r="E220" s="36" t="s">
        <v>200</v>
      </c>
      <c r="F220" s="35"/>
      <c r="G220" s="28"/>
      <c r="T220"/>
    </row>
    <row r="221" spans="1:20" ht="15" customHeight="1" x14ac:dyDescent="0.3">
      <c r="A221" s="25">
        <v>44289.738587962966</v>
      </c>
      <c r="B221" s="32"/>
      <c r="C221" s="27" t="s">
        <v>12</v>
      </c>
      <c r="D221" s="28">
        <v>2</v>
      </c>
      <c r="E221" s="36" t="s">
        <v>201</v>
      </c>
      <c r="F221" s="35"/>
      <c r="G221" s="28"/>
      <c r="T221"/>
    </row>
    <row r="222" spans="1:20" ht="15" customHeight="1" x14ac:dyDescent="0.3">
      <c r="A222" s="25">
        <v>44411.666956018518</v>
      </c>
      <c r="B222" s="32"/>
      <c r="C222" s="27" t="s">
        <v>5</v>
      </c>
      <c r="D222" s="28">
        <v>2</v>
      </c>
      <c r="E222" s="36" t="s">
        <v>490</v>
      </c>
      <c r="F222" s="35"/>
      <c r="G222" s="28"/>
      <c r="T222"/>
    </row>
    <row r="223" spans="1:20" ht="15" customHeight="1" x14ac:dyDescent="0.3">
      <c r="A223" s="25">
        <v>44411.66909722222</v>
      </c>
      <c r="B223" s="32"/>
      <c r="C223" s="27" t="s">
        <v>7</v>
      </c>
      <c r="D223" s="28">
        <v>2</v>
      </c>
      <c r="E223" s="36" t="s">
        <v>492</v>
      </c>
      <c r="F223" s="35"/>
      <c r="G223" s="28"/>
      <c r="T223"/>
    </row>
    <row r="224" spans="1:20" ht="15" customHeight="1" x14ac:dyDescent="0.3">
      <c r="A224" s="21">
        <v>44411.673773148148</v>
      </c>
      <c r="B224" s="31"/>
      <c r="C224" s="23" t="s">
        <v>17</v>
      </c>
      <c r="D224" s="24">
        <v>-2</v>
      </c>
      <c r="E224" s="34" t="s">
        <v>339</v>
      </c>
      <c r="F224" s="35"/>
      <c r="G224" s="28"/>
      <c r="T224"/>
    </row>
    <row r="225" spans="1:20" ht="15" customHeight="1" x14ac:dyDescent="0.3">
      <c r="A225" s="25">
        <v>44411.676249999997</v>
      </c>
      <c r="B225" s="32"/>
      <c r="C225" s="27" t="s">
        <v>14</v>
      </c>
      <c r="D225" s="28">
        <v>2</v>
      </c>
      <c r="E225" s="36" t="s">
        <v>339</v>
      </c>
      <c r="F225" s="35"/>
      <c r="G225" s="28"/>
      <c r="T225"/>
    </row>
    <row r="226" spans="1:20" ht="15" customHeight="1" x14ac:dyDescent="0.3">
      <c r="A226" s="21">
        <v>44411.67664351852</v>
      </c>
      <c r="B226" s="31"/>
      <c r="C226" s="23" t="s">
        <v>16</v>
      </c>
      <c r="D226" s="29">
        <v>2</v>
      </c>
      <c r="E226" s="34" t="s">
        <v>342</v>
      </c>
      <c r="F226" s="35"/>
      <c r="G226" s="28"/>
      <c r="T226"/>
    </row>
    <row r="227" spans="1:20" ht="15" customHeight="1" x14ac:dyDescent="0.3">
      <c r="A227" s="25">
        <v>44411.678923611114</v>
      </c>
      <c r="B227" s="32"/>
      <c r="C227" s="27" t="s">
        <v>12</v>
      </c>
      <c r="D227" s="28">
        <v>-2</v>
      </c>
      <c r="E227" s="36" t="s">
        <v>501</v>
      </c>
      <c r="F227" s="35"/>
      <c r="G227" s="28"/>
      <c r="T227"/>
    </row>
    <row r="228" spans="1:20" ht="15" customHeight="1" x14ac:dyDescent="0.3">
      <c r="A228" s="25">
        <v>44289.731932870367</v>
      </c>
      <c r="B228" s="32"/>
      <c r="C228" s="27" t="s">
        <v>16</v>
      </c>
      <c r="D228" s="28">
        <v>2</v>
      </c>
      <c r="E228" s="36" t="s">
        <v>202</v>
      </c>
      <c r="F228" s="35"/>
      <c r="G228" s="28"/>
      <c r="T228"/>
    </row>
    <row r="229" spans="1:20" ht="15" customHeight="1" x14ac:dyDescent="0.3">
      <c r="A229" s="25">
        <v>44289.714814814812</v>
      </c>
      <c r="B229" s="32"/>
      <c r="C229" s="27" t="s">
        <v>5</v>
      </c>
      <c r="D229" s="28">
        <v>1</v>
      </c>
      <c r="E229" s="34" t="s">
        <v>203</v>
      </c>
      <c r="F229" s="35"/>
      <c r="G229" s="28"/>
      <c r="T229"/>
    </row>
    <row r="230" spans="1:20" ht="15" customHeight="1" x14ac:dyDescent="0.3">
      <c r="A230" s="21">
        <v>44289.715185185189</v>
      </c>
      <c r="B230" s="31"/>
      <c r="C230" s="23" t="s">
        <v>7</v>
      </c>
      <c r="D230" s="29">
        <v>2</v>
      </c>
      <c r="E230" s="34" t="s">
        <v>32</v>
      </c>
      <c r="F230" s="35"/>
      <c r="G230" s="28"/>
      <c r="T230"/>
    </row>
    <row r="231" spans="1:20" ht="15" customHeight="1" x14ac:dyDescent="0.3">
      <c r="A231" s="21">
        <v>44289.715555555558</v>
      </c>
      <c r="B231" s="31"/>
      <c r="C231" s="23" t="s">
        <v>17</v>
      </c>
      <c r="D231" s="24">
        <v>2</v>
      </c>
      <c r="E231" s="34" t="s">
        <v>33</v>
      </c>
      <c r="F231" s="35"/>
      <c r="G231" s="28"/>
      <c r="T231"/>
    </row>
    <row r="232" spans="1:20" ht="15" customHeight="1" x14ac:dyDescent="0.3">
      <c r="A232" s="21">
        <v>44289.715833333335</v>
      </c>
      <c r="B232" s="31"/>
      <c r="C232" s="23" t="s">
        <v>14</v>
      </c>
      <c r="D232" s="29">
        <v>2</v>
      </c>
      <c r="E232" s="34" t="s">
        <v>34</v>
      </c>
      <c r="F232" s="35"/>
      <c r="G232" s="28"/>
      <c r="T232"/>
    </row>
    <row r="233" spans="1:20" ht="15" customHeight="1" x14ac:dyDescent="0.3">
      <c r="A233" s="21">
        <v>44289.71601851852</v>
      </c>
      <c r="B233" s="31"/>
      <c r="C233" s="23" t="s">
        <v>16</v>
      </c>
      <c r="D233" s="29">
        <v>2</v>
      </c>
      <c r="E233" s="34" t="s">
        <v>35</v>
      </c>
      <c r="F233" s="35"/>
      <c r="G233" s="28"/>
      <c r="T233"/>
    </row>
    <row r="234" spans="1:20" ht="15" customHeight="1" x14ac:dyDescent="0.3">
      <c r="A234" s="25">
        <v>44289.716747685183</v>
      </c>
      <c r="B234" s="32"/>
      <c r="C234" s="27" t="s">
        <v>12</v>
      </c>
      <c r="D234" s="28">
        <v>2</v>
      </c>
      <c r="E234" s="36" t="s">
        <v>204</v>
      </c>
      <c r="F234" s="35"/>
      <c r="G234" s="28"/>
      <c r="T234"/>
    </row>
    <row r="235" spans="1:20" ht="15" customHeight="1" x14ac:dyDescent="0.3">
      <c r="A235" s="21">
        <v>44411.711412037039</v>
      </c>
      <c r="B235" s="31"/>
      <c r="C235" s="23" t="s">
        <v>5</v>
      </c>
      <c r="D235" s="29">
        <v>0</v>
      </c>
      <c r="E235" s="34" t="s">
        <v>362</v>
      </c>
      <c r="F235" s="35"/>
      <c r="G235" s="28"/>
      <c r="T235"/>
    </row>
    <row r="236" spans="1:20" ht="15" customHeight="1" x14ac:dyDescent="0.3">
      <c r="A236" s="25">
        <v>44411.71197916667</v>
      </c>
      <c r="B236" s="32"/>
      <c r="C236" s="27" t="s">
        <v>7</v>
      </c>
      <c r="D236" s="28">
        <v>-2</v>
      </c>
      <c r="E236" s="36" t="s">
        <v>521</v>
      </c>
      <c r="F236" s="35"/>
      <c r="G236" s="28"/>
      <c r="T236"/>
    </row>
    <row r="237" spans="1:20" ht="15" customHeight="1" x14ac:dyDescent="0.3">
      <c r="A237" s="25">
        <v>44411.713229166664</v>
      </c>
      <c r="B237" s="32"/>
      <c r="C237" s="27" t="s">
        <v>17</v>
      </c>
      <c r="D237" s="28">
        <v>2</v>
      </c>
      <c r="E237" s="36" t="s">
        <v>524</v>
      </c>
      <c r="F237" s="35"/>
      <c r="G237" s="28"/>
      <c r="T237"/>
    </row>
    <row r="238" spans="1:20" ht="15" customHeight="1" x14ac:dyDescent="0.3">
      <c r="A238" s="25">
        <v>44411.714016203703</v>
      </c>
      <c r="B238" s="32"/>
      <c r="C238" s="27" t="s">
        <v>14</v>
      </c>
      <c r="D238" s="28">
        <v>2</v>
      </c>
      <c r="E238" s="36" t="s">
        <v>528</v>
      </c>
      <c r="F238" s="35"/>
      <c r="G238" s="28"/>
      <c r="T238"/>
    </row>
    <row r="239" spans="1:20" ht="15" customHeight="1" x14ac:dyDescent="0.3">
      <c r="A239" s="21">
        <v>44411.71466435185</v>
      </c>
      <c r="B239" s="31"/>
      <c r="C239" s="23" t="s">
        <v>16</v>
      </c>
      <c r="D239" s="29">
        <v>0</v>
      </c>
      <c r="E239" s="34" t="s">
        <v>362</v>
      </c>
      <c r="F239" s="35"/>
      <c r="G239" s="28"/>
      <c r="T239"/>
    </row>
    <row r="240" spans="1:20" ht="15" customHeight="1" x14ac:dyDescent="0.3">
      <c r="A240" s="25">
        <v>44411.715428240743</v>
      </c>
      <c r="B240" s="32"/>
      <c r="C240" s="27" t="s">
        <v>12</v>
      </c>
      <c r="D240" s="28">
        <v>2</v>
      </c>
      <c r="E240" s="36" t="s">
        <v>529</v>
      </c>
      <c r="F240" s="35"/>
      <c r="G240" s="28"/>
      <c r="T240"/>
    </row>
    <row r="241" spans="1:20" ht="15" customHeight="1" x14ac:dyDescent="0.3">
      <c r="A241" s="25">
        <v>44289.707025462965</v>
      </c>
      <c r="B241" s="32"/>
      <c r="C241" s="27" t="s">
        <v>5</v>
      </c>
      <c r="D241" s="28">
        <v>2</v>
      </c>
      <c r="E241" s="34" t="s">
        <v>205</v>
      </c>
      <c r="F241" s="35"/>
      <c r="G241" s="28"/>
      <c r="T241"/>
    </row>
    <row r="242" spans="1:20" ht="15" customHeight="1" x14ac:dyDescent="0.3">
      <c r="A242" s="25">
        <v>44289.710914351854</v>
      </c>
      <c r="B242" s="32"/>
      <c r="C242" s="27" t="s">
        <v>7</v>
      </c>
      <c r="D242" s="28">
        <v>2</v>
      </c>
      <c r="E242" s="34" t="s">
        <v>206</v>
      </c>
      <c r="F242" s="35"/>
      <c r="G242" s="28"/>
      <c r="T242"/>
    </row>
    <row r="243" spans="1:20" ht="15" customHeight="1" x14ac:dyDescent="0.3">
      <c r="A243" s="21">
        <v>44289.711064814815</v>
      </c>
      <c r="B243" s="31"/>
      <c r="C243" s="23" t="s">
        <v>17</v>
      </c>
      <c r="D243" s="29">
        <v>-2</v>
      </c>
      <c r="E243" s="34" t="s">
        <v>26</v>
      </c>
      <c r="F243" s="35"/>
      <c r="G243" s="28"/>
      <c r="T243"/>
    </row>
    <row r="244" spans="1:20" ht="15" customHeight="1" x14ac:dyDescent="0.3">
      <c r="A244" s="25">
        <v>44289.712291666663</v>
      </c>
      <c r="B244" s="32"/>
      <c r="C244" s="27" t="s">
        <v>14</v>
      </c>
      <c r="D244" s="28">
        <v>2</v>
      </c>
      <c r="E244" s="34" t="s">
        <v>207</v>
      </c>
      <c r="F244" s="35"/>
      <c r="G244" s="28"/>
      <c r="T244"/>
    </row>
    <row r="245" spans="1:20" ht="15" customHeight="1" x14ac:dyDescent="0.3">
      <c r="A245" s="25">
        <v>44289.712916666664</v>
      </c>
      <c r="B245" s="32"/>
      <c r="C245" s="27" t="s">
        <v>16</v>
      </c>
      <c r="D245" s="28">
        <v>1</v>
      </c>
      <c r="E245" s="34" t="s">
        <v>208</v>
      </c>
      <c r="F245" s="35"/>
      <c r="G245" s="28"/>
      <c r="T245"/>
    </row>
    <row r="246" spans="1:20" ht="15" customHeight="1" x14ac:dyDescent="0.3">
      <c r="A246" s="25">
        <v>44289.717129629629</v>
      </c>
      <c r="B246" s="32"/>
      <c r="C246" s="27" t="s">
        <v>12</v>
      </c>
      <c r="D246" s="28">
        <v>2</v>
      </c>
      <c r="E246" s="36" t="s">
        <v>209</v>
      </c>
      <c r="F246" s="35"/>
      <c r="G246" s="28"/>
      <c r="T246"/>
    </row>
    <row r="247" spans="1:20" ht="15" customHeight="1" x14ac:dyDescent="0.3">
      <c r="A247" s="21">
        <v>44411.684548611112</v>
      </c>
      <c r="B247" s="31"/>
      <c r="C247" s="23" t="s">
        <v>5</v>
      </c>
      <c r="D247" s="24">
        <v>1</v>
      </c>
      <c r="E247" s="34" t="s">
        <v>348</v>
      </c>
      <c r="F247" s="35"/>
      <c r="G247" s="28"/>
      <c r="T247"/>
    </row>
    <row r="248" spans="1:20" ht="15" customHeight="1" x14ac:dyDescent="0.3">
      <c r="A248" s="25">
        <v>44411.697488425925</v>
      </c>
      <c r="B248" s="32"/>
      <c r="C248" s="27" t="s">
        <v>7</v>
      </c>
      <c r="D248" s="28">
        <v>-1</v>
      </c>
      <c r="E248" s="36" t="s">
        <v>354</v>
      </c>
      <c r="F248" s="35"/>
      <c r="G248" s="28"/>
      <c r="T248"/>
    </row>
    <row r="249" spans="1:20" ht="15" customHeight="1" x14ac:dyDescent="0.3">
      <c r="A249" s="25">
        <v>44411.697638888887</v>
      </c>
      <c r="B249" s="32"/>
      <c r="C249" s="27" t="s">
        <v>17</v>
      </c>
      <c r="D249" s="28">
        <v>-1</v>
      </c>
      <c r="E249" s="36" t="s">
        <v>354</v>
      </c>
      <c r="F249" s="35"/>
      <c r="G249" s="28"/>
      <c r="T249"/>
    </row>
    <row r="250" spans="1:20" ht="15" customHeight="1" x14ac:dyDescent="0.3">
      <c r="A250" s="21">
        <v>44411.697766203702</v>
      </c>
      <c r="B250" s="31"/>
      <c r="C250" s="23" t="s">
        <v>14</v>
      </c>
      <c r="D250" s="24">
        <v>1</v>
      </c>
      <c r="E250" s="34" t="s">
        <v>354</v>
      </c>
      <c r="F250" s="35"/>
      <c r="G250" s="28"/>
      <c r="T250"/>
    </row>
    <row r="251" spans="1:20" ht="15" customHeight="1" x14ac:dyDescent="0.3">
      <c r="A251" s="21">
        <v>44411.69809027778</v>
      </c>
      <c r="B251" s="31"/>
      <c r="C251" s="23" t="s">
        <v>16</v>
      </c>
      <c r="D251" s="24">
        <v>2</v>
      </c>
      <c r="E251" s="34" t="s">
        <v>355</v>
      </c>
      <c r="F251" s="35"/>
      <c r="G251" s="28"/>
      <c r="T251"/>
    </row>
    <row r="252" spans="1:20" ht="15" customHeight="1" x14ac:dyDescent="0.3">
      <c r="A252" s="25">
        <v>44411.698379629626</v>
      </c>
      <c r="B252" s="32"/>
      <c r="C252" s="27" t="s">
        <v>12</v>
      </c>
      <c r="D252" s="28">
        <v>2</v>
      </c>
      <c r="E252" s="36" t="s">
        <v>355</v>
      </c>
      <c r="F252" s="35"/>
      <c r="G252" s="28"/>
      <c r="T252"/>
    </row>
    <row r="253" spans="1:20" ht="15" customHeight="1" x14ac:dyDescent="0.3">
      <c r="A253" s="25">
        <v>44289.699942129628</v>
      </c>
      <c r="B253" s="32"/>
      <c r="C253" s="27" t="s">
        <v>5</v>
      </c>
      <c r="D253" s="28">
        <v>1</v>
      </c>
      <c r="E253" s="34" t="s">
        <v>210</v>
      </c>
      <c r="F253" s="35"/>
      <c r="G253" s="28"/>
      <c r="T253"/>
    </row>
    <row r="254" spans="1:20" ht="15" customHeight="1" x14ac:dyDescent="0.3">
      <c r="A254" s="21">
        <v>44289.702233796299</v>
      </c>
      <c r="B254" s="31"/>
      <c r="C254" s="23" t="s">
        <v>7</v>
      </c>
      <c r="D254" s="24">
        <v>1</v>
      </c>
      <c r="E254" s="34" t="s">
        <v>8</v>
      </c>
      <c r="F254" s="35"/>
      <c r="G254" s="28"/>
      <c r="T254"/>
    </row>
    <row r="255" spans="1:20" ht="15" customHeight="1" x14ac:dyDescent="0.3">
      <c r="A255" s="21">
        <v>44289.708819444444</v>
      </c>
      <c r="B255" s="31"/>
      <c r="C255" s="23" t="s">
        <v>17</v>
      </c>
      <c r="D255" s="24">
        <v>1</v>
      </c>
      <c r="E255" s="34" t="s">
        <v>22</v>
      </c>
      <c r="F255" s="35"/>
      <c r="G255" s="28"/>
      <c r="T255"/>
    </row>
    <row r="256" spans="1:20" ht="15" customHeight="1" x14ac:dyDescent="0.3">
      <c r="A256" s="25">
        <v>44289.710914351854</v>
      </c>
      <c r="B256" s="32"/>
      <c r="C256" s="27" t="s">
        <v>14</v>
      </c>
      <c r="D256" s="28">
        <v>0</v>
      </c>
      <c r="E256" s="34" t="s">
        <v>211</v>
      </c>
      <c r="F256" s="35"/>
      <c r="G256" s="28"/>
      <c r="T256"/>
    </row>
    <row r="257" spans="1:20" ht="15" customHeight="1" x14ac:dyDescent="0.3">
      <c r="A257" s="21">
        <v>44289.712546296294</v>
      </c>
      <c r="B257" s="31"/>
      <c r="C257" s="23" t="s">
        <v>16</v>
      </c>
      <c r="D257" s="24">
        <v>2</v>
      </c>
      <c r="E257" s="34" t="s">
        <v>28</v>
      </c>
      <c r="F257" s="35"/>
      <c r="G257" s="28"/>
      <c r="T257"/>
    </row>
    <row r="258" spans="1:20" ht="15" customHeight="1" x14ac:dyDescent="0.3">
      <c r="A258" s="21">
        <v>44472.580300925925</v>
      </c>
      <c r="B258" s="31"/>
      <c r="C258" s="23" t="s">
        <v>5</v>
      </c>
      <c r="D258" s="24">
        <v>2</v>
      </c>
      <c r="E258" s="34" t="s">
        <v>458</v>
      </c>
      <c r="F258" s="35"/>
      <c r="G258" s="28"/>
      <c r="T258"/>
    </row>
    <row r="259" spans="1:20" ht="15" customHeight="1" x14ac:dyDescent="0.3">
      <c r="A259" s="21">
        <v>44472.581504629627</v>
      </c>
      <c r="B259" s="31"/>
      <c r="C259" s="23" t="s">
        <v>7</v>
      </c>
      <c r="D259" s="29">
        <v>2</v>
      </c>
      <c r="E259" s="34" t="s">
        <v>401</v>
      </c>
      <c r="F259" s="35"/>
      <c r="G259" s="28"/>
      <c r="T259"/>
    </row>
    <row r="260" spans="1:20" ht="15" customHeight="1" x14ac:dyDescent="0.3">
      <c r="A260" s="21">
        <v>44472.582048611112</v>
      </c>
      <c r="B260" s="31"/>
      <c r="C260" s="23" t="s">
        <v>17</v>
      </c>
      <c r="D260" s="29">
        <v>2</v>
      </c>
      <c r="E260" s="34" t="s">
        <v>402</v>
      </c>
      <c r="F260" s="35"/>
      <c r="G260" s="28"/>
      <c r="T260"/>
    </row>
    <row r="261" spans="1:20" ht="15" customHeight="1" x14ac:dyDescent="0.3">
      <c r="A261" s="25">
        <v>44472.582615740743</v>
      </c>
      <c r="B261" s="32"/>
      <c r="C261" s="27" t="s">
        <v>14</v>
      </c>
      <c r="D261" s="28">
        <v>2</v>
      </c>
      <c r="E261" s="36" t="s">
        <v>401</v>
      </c>
      <c r="F261" s="35"/>
      <c r="G261" s="28"/>
      <c r="T261"/>
    </row>
    <row r="262" spans="1:20" ht="15" customHeight="1" x14ac:dyDescent="0.3">
      <c r="A262" s="25">
        <v>44472.582928240743</v>
      </c>
      <c r="B262" s="32"/>
      <c r="C262" s="27" t="s">
        <v>16</v>
      </c>
      <c r="D262" s="28">
        <v>2</v>
      </c>
      <c r="E262" s="36" t="s">
        <v>401</v>
      </c>
      <c r="F262" s="35"/>
      <c r="G262" s="28"/>
      <c r="T262"/>
    </row>
    <row r="263" spans="1:20" ht="15" customHeight="1" x14ac:dyDescent="0.3">
      <c r="A263" s="21">
        <v>44472.583287037036</v>
      </c>
      <c r="B263" s="31"/>
      <c r="C263" s="23" t="s">
        <v>12</v>
      </c>
      <c r="D263" s="29">
        <v>0</v>
      </c>
      <c r="E263" s="34" t="s">
        <v>403</v>
      </c>
      <c r="F263" s="35"/>
      <c r="G263" s="28"/>
      <c r="T263"/>
    </row>
    <row r="264" spans="1:20" ht="15" customHeight="1" x14ac:dyDescent="0.3">
      <c r="A264" s="25">
        <v>44411.763252314813</v>
      </c>
      <c r="B264" s="32"/>
      <c r="C264" s="27" t="s">
        <v>5</v>
      </c>
      <c r="D264" s="28">
        <v>-1</v>
      </c>
      <c r="E264" s="36" t="s">
        <v>534</v>
      </c>
      <c r="F264" s="35"/>
      <c r="G264" s="28"/>
      <c r="T264"/>
    </row>
    <row r="265" spans="1:20" ht="15" customHeight="1" x14ac:dyDescent="0.3">
      <c r="A265" s="25">
        <v>44411.764305555553</v>
      </c>
      <c r="B265" s="32"/>
      <c r="C265" s="27" t="s">
        <v>7</v>
      </c>
      <c r="D265" s="28">
        <v>2</v>
      </c>
      <c r="E265" s="36" t="s">
        <v>536</v>
      </c>
      <c r="F265" s="35"/>
      <c r="G265" s="28"/>
      <c r="T265"/>
    </row>
    <row r="266" spans="1:20" ht="15" customHeight="1" x14ac:dyDescent="0.3">
      <c r="A266" s="21">
        <v>44411.764803240738</v>
      </c>
      <c r="B266" s="31"/>
      <c r="C266" s="23" t="s">
        <v>14</v>
      </c>
      <c r="D266" s="29">
        <v>1</v>
      </c>
      <c r="E266" s="34" t="s">
        <v>468</v>
      </c>
      <c r="F266" s="35"/>
      <c r="G266" s="28"/>
      <c r="T266"/>
    </row>
    <row r="267" spans="1:20" ht="15" customHeight="1" x14ac:dyDescent="0.3">
      <c r="A267" s="25">
        <v>44411.765787037039</v>
      </c>
      <c r="B267" s="32"/>
      <c r="C267" s="27" t="s">
        <v>16</v>
      </c>
      <c r="D267" s="28">
        <v>-2</v>
      </c>
      <c r="E267" s="36" t="s">
        <v>494</v>
      </c>
      <c r="F267" s="35"/>
      <c r="G267" s="28"/>
      <c r="T267"/>
    </row>
    <row r="268" spans="1:20" ht="15" customHeight="1" x14ac:dyDescent="0.3">
      <c r="A268" s="25">
        <v>44411.766180555554</v>
      </c>
      <c r="B268" s="32"/>
      <c r="C268" s="27" t="s">
        <v>12</v>
      </c>
      <c r="D268" s="28">
        <v>2</v>
      </c>
      <c r="E268" s="36" t="s">
        <v>537</v>
      </c>
      <c r="F268" s="35"/>
      <c r="G268" s="28"/>
      <c r="T268"/>
    </row>
    <row r="269" spans="1:20" ht="15" customHeight="1" x14ac:dyDescent="0.3">
      <c r="A269" s="21">
        <v>44319.589375000003</v>
      </c>
      <c r="B269" s="31"/>
      <c r="C269" s="23" t="s">
        <v>5</v>
      </c>
      <c r="D269" s="24">
        <v>2</v>
      </c>
      <c r="E269" s="34" t="s">
        <v>117</v>
      </c>
      <c r="F269" s="35"/>
      <c r="G269" s="28"/>
      <c r="T269"/>
    </row>
    <row r="270" spans="1:20" ht="15" customHeight="1" x14ac:dyDescent="0.3">
      <c r="A270" s="25">
        <v>44319.591365740744</v>
      </c>
      <c r="B270" s="32"/>
      <c r="C270" s="27" t="s">
        <v>7</v>
      </c>
      <c r="D270" s="28">
        <v>2</v>
      </c>
      <c r="E270" s="36" t="s">
        <v>212</v>
      </c>
      <c r="F270" s="35"/>
      <c r="G270" s="28"/>
      <c r="T270"/>
    </row>
    <row r="271" spans="1:20" ht="15" customHeight="1" x14ac:dyDescent="0.3">
      <c r="A271" s="21">
        <v>44319.593587962961</v>
      </c>
      <c r="B271" s="31"/>
      <c r="C271" s="23" t="s">
        <v>17</v>
      </c>
      <c r="D271" s="24">
        <v>2</v>
      </c>
      <c r="E271" s="34" t="s">
        <v>150</v>
      </c>
      <c r="F271" s="35"/>
      <c r="G271" s="28"/>
      <c r="T271"/>
    </row>
    <row r="272" spans="1:20" ht="15" customHeight="1" x14ac:dyDescent="0.3">
      <c r="A272" s="25">
        <v>44319.607418981483</v>
      </c>
      <c r="B272" s="32"/>
      <c r="C272" s="27" t="s">
        <v>14</v>
      </c>
      <c r="D272" s="28">
        <v>2</v>
      </c>
      <c r="E272" s="36" t="s">
        <v>213</v>
      </c>
      <c r="F272" s="35"/>
      <c r="G272" s="28"/>
      <c r="T272"/>
    </row>
    <row r="273" spans="1:20" ht="15" customHeight="1" x14ac:dyDescent="0.3">
      <c r="A273" s="21">
        <v>44319.607743055552</v>
      </c>
      <c r="B273" s="31"/>
      <c r="C273" s="23" t="s">
        <v>16</v>
      </c>
      <c r="D273" s="29">
        <v>2</v>
      </c>
      <c r="E273" s="34" t="s">
        <v>118</v>
      </c>
      <c r="F273" s="35"/>
      <c r="G273" s="28"/>
      <c r="T273"/>
    </row>
    <row r="274" spans="1:20" ht="15" customHeight="1" x14ac:dyDescent="0.3">
      <c r="A274" s="25">
        <v>44319.608553240738</v>
      </c>
      <c r="B274" s="32"/>
      <c r="C274" s="27" t="s">
        <v>12</v>
      </c>
      <c r="D274" s="28">
        <v>2</v>
      </c>
      <c r="E274" s="36" t="s">
        <v>214</v>
      </c>
      <c r="F274" s="35"/>
      <c r="G274" s="28"/>
      <c r="T274"/>
    </row>
    <row r="275" spans="1:20" ht="15" customHeight="1" x14ac:dyDescent="0.3">
      <c r="A275" s="25">
        <v>44411.707997685182</v>
      </c>
      <c r="B275" s="32"/>
      <c r="C275" s="27" t="s">
        <v>5</v>
      </c>
      <c r="D275" s="28">
        <v>2</v>
      </c>
      <c r="E275" s="36" t="s">
        <v>513</v>
      </c>
      <c r="F275" s="35"/>
      <c r="G275" s="28"/>
      <c r="T275"/>
    </row>
    <row r="276" spans="1:20" ht="15" customHeight="1" x14ac:dyDescent="0.3">
      <c r="A276" s="25">
        <v>44411.708958333336</v>
      </c>
      <c r="B276" s="32"/>
      <c r="C276" s="27" t="s">
        <v>7</v>
      </c>
      <c r="D276" s="28">
        <v>2</v>
      </c>
      <c r="E276" s="36" t="s">
        <v>515</v>
      </c>
      <c r="F276" s="35"/>
      <c r="G276" s="28"/>
      <c r="T276"/>
    </row>
    <row r="277" spans="1:20" ht="15" customHeight="1" x14ac:dyDescent="0.3">
      <c r="A277" s="25">
        <v>44411.709768518522</v>
      </c>
      <c r="B277" s="32"/>
      <c r="C277" s="27" t="s">
        <v>17</v>
      </c>
      <c r="D277" s="28">
        <v>-2</v>
      </c>
      <c r="E277" s="36" t="s">
        <v>516</v>
      </c>
      <c r="F277" s="35"/>
      <c r="G277" s="28"/>
      <c r="T277"/>
    </row>
    <row r="278" spans="1:20" ht="15" customHeight="1" x14ac:dyDescent="0.3">
      <c r="A278" s="25">
        <v>44411.710370370369</v>
      </c>
      <c r="B278" s="32"/>
      <c r="C278" s="27" t="s">
        <v>14</v>
      </c>
      <c r="D278" s="28">
        <v>-2</v>
      </c>
      <c r="E278" s="36" t="s">
        <v>519</v>
      </c>
      <c r="F278" s="35"/>
      <c r="G278" s="28"/>
      <c r="T278"/>
    </row>
    <row r="279" spans="1:20" ht="15" customHeight="1" x14ac:dyDescent="0.3">
      <c r="A279" s="25">
        <v>44411.710995370369</v>
      </c>
      <c r="B279" s="32"/>
      <c r="C279" s="27" t="s">
        <v>16</v>
      </c>
      <c r="D279" s="28">
        <v>-2</v>
      </c>
      <c r="E279" s="36" t="s">
        <v>520</v>
      </c>
      <c r="F279" s="35"/>
      <c r="G279" s="28"/>
      <c r="T279"/>
    </row>
    <row r="280" spans="1:20" ht="15" customHeight="1" x14ac:dyDescent="0.3">
      <c r="A280" s="25">
        <v>44289.957650462966</v>
      </c>
      <c r="B280" s="32"/>
      <c r="C280" s="27" t="s">
        <v>5</v>
      </c>
      <c r="D280" s="28">
        <v>0</v>
      </c>
      <c r="E280" s="36" t="s">
        <v>215</v>
      </c>
      <c r="F280" s="35"/>
      <c r="G280" s="28"/>
      <c r="T280"/>
    </row>
    <row r="281" spans="1:20" ht="15" customHeight="1" x14ac:dyDescent="0.3">
      <c r="A281" s="21">
        <v>44442.516932870371</v>
      </c>
      <c r="B281" s="31"/>
      <c r="C281" s="23" t="s">
        <v>5</v>
      </c>
      <c r="D281" s="24">
        <v>0</v>
      </c>
      <c r="E281" s="34" t="s">
        <v>454</v>
      </c>
      <c r="F281" s="35"/>
      <c r="G281" s="28"/>
      <c r="T281"/>
    </row>
    <row r="282" spans="1:20" ht="15" customHeight="1" x14ac:dyDescent="0.3">
      <c r="A282" s="21">
        <v>44442.517534722225</v>
      </c>
      <c r="B282" s="31"/>
      <c r="C282" s="23" t="s">
        <v>7</v>
      </c>
      <c r="D282" s="29">
        <v>-1</v>
      </c>
      <c r="E282" s="34" t="s">
        <v>388</v>
      </c>
      <c r="F282" s="35"/>
      <c r="G282" s="28"/>
      <c r="T282"/>
    </row>
    <row r="283" spans="1:20" ht="15" customHeight="1" x14ac:dyDescent="0.3">
      <c r="A283" s="25">
        <v>44442.518969907411</v>
      </c>
      <c r="B283" s="32"/>
      <c r="C283" s="27" t="s">
        <v>14</v>
      </c>
      <c r="D283" s="28">
        <v>1</v>
      </c>
      <c r="E283" s="36" t="s">
        <v>557</v>
      </c>
      <c r="F283" s="35"/>
      <c r="G283" s="28"/>
      <c r="T283"/>
    </row>
    <row r="284" spans="1:20" ht="15" customHeight="1" x14ac:dyDescent="0.3">
      <c r="A284" s="21">
        <v>44442.519224537034</v>
      </c>
      <c r="B284" s="31"/>
      <c r="C284" s="23" t="s">
        <v>16</v>
      </c>
      <c r="D284" s="29">
        <v>-1</v>
      </c>
      <c r="E284" s="34" t="s">
        <v>389</v>
      </c>
      <c r="F284" s="35"/>
      <c r="G284" s="28"/>
      <c r="T284"/>
    </row>
    <row r="285" spans="1:20" ht="15" customHeight="1" x14ac:dyDescent="0.3">
      <c r="A285" s="25">
        <v>44442.520682870374</v>
      </c>
      <c r="B285" s="32"/>
      <c r="C285" s="27" t="s">
        <v>12</v>
      </c>
      <c r="D285" s="28">
        <v>0</v>
      </c>
      <c r="E285" s="36" t="s">
        <v>558</v>
      </c>
      <c r="F285" s="35"/>
      <c r="G285" s="28"/>
      <c r="T285"/>
    </row>
    <row r="286" spans="1:20" ht="15" customHeight="1" x14ac:dyDescent="0.3">
      <c r="A286" s="25">
        <v>44289.709745370368</v>
      </c>
      <c r="B286" s="32"/>
      <c r="C286" s="27" t="s">
        <v>5</v>
      </c>
      <c r="D286" s="28">
        <v>2</v>
      </c>
      <c r="E286" s="34" t="s">
        <v>216</v>
      </c>
      <c r="F286" s="35"/>
      <c r="G286" s="28"/>
      <c r="T286"/>
    </row>
    <row r="287" spans="1:20" ht="15" customHeight="1" x14ac:dyDescent="0.3">
      <c r="A287" s="25">
        <v>44289.734525462962</v>
      </c>
      <c r="B287" s="32"/>
      <c r="C287" s="27" t="s">
        <v>7</v>
      </c>
      <c r="D287" s="28">
        <v>2</v>
      </c>
      <c r="E287" s="36" t="s">
        <v>217</v>
      </c>
      <c r="F287" s="35"/>
      <c r="G287" s="28"/>
      <c r="T287"/>
    </row>
    <row r="288" spans="1:20" ht="15" customHeight="1" x14ac:dyDescent="0.3">
      <c r="A288" s="21">
        <v>44289.735266203701</v>
      </c>
      <c r="B288" s="31"/>
      <c r="C288" s="23" t="s">
        <v>17</v>
      </c>
      <c r="D288" s="24">
        <v>-2</v>
      </c>
      <c r="E288" s="34" t="s">
        <v>151</v>
      </c>
      <c r="F288" s="35"/>
      <c r="G288" s="28"/>
      <c r="T288"/>
    </row>
    <row r="289" spans="1:20" ht="15" customHeight="1" x14ac:dyDescent="0.3">
      <c r="A289" s="21">
        <v>44289.735937500001</v>
      </c>
      <c r="B289" s="31"/>
      <c r="C289" s="23" t="s">
        <v>14</v>
      </c>
      <c r="D289" s="24">
        <v>2</v>
      </c>
      <c r="E289" s="34" t="s">
        <v>139</v>
      </c>
      <c r="F289" s="35"/>
      <c r="G289" s="28"/>
      <c r="T289"/>
    </row>
    <row r="290" spans="1:20" ht="15" customHeight="1" x14ac:dyDescent="0.3">
      <c r="A290" s="21">
        <v>44289.736215277779</v>
      </c>
      <c r="B290" s="31"/>
      <c r="C290" s="23" t="s">
        <v>16</v>
      </c>
      <c r="D290" s="24">
        <v>2</v>
      </c>
      <c r="E290" s="34" t="s">
        <v>51</v>
      </c>
      <c r="F290" s="35"/>
      <c r="G290" s="28"/>
      <c r="T290"/>
    </row>
    <row r="291" spans="1:20" ht="15" customHeight="1" x14ac:dyDescent="0.3">
      <c r="A291" s="21">
        <v>44289.736608796295</v>
      </c>
      <c r="B291" s="31"/>
      <c r="C291" s="23" t="s">
        <v>12</v>
      </c>
      <c r="D291" s="24">
        <v>2</v>
      </c>
      <c r="E291" s="34" t="s">
        <v>152</v>
      </c>
      <c r="F291" s="35"/>
      <c r="G291" s="28"/>
      <c r="T291"/>
    </row>
    <row r="292" spans="1:20" ht="15" customHeight="1" x14ac:dyDescent="0.3">
      <c r="A292" s="21">
        <v>44289.702789351853</v>
      </c>
      <c r="B292" s="31"/>
      <c r="C292" s="23" t="s">
        <v>5</v>
      </c>
      <c r="D292" s="29">
        <v>2</v>
      </c>
      <c r="E292" s="34" t="s">
        <v>9</v>
      </c>
      <c r="F292" s="35"/>
      <c r="G292" s="28"/>
      <c r="T292"/>
    </row>
    <row r="293" spans="1:20" ht="15" customHeight="1" x14ac:dyDescent="0.3">
      <c r="A293" s="21">
        <v>44319.839108796295</v>
      </c>
      <c r="B293" s="31"/>
      <c r="C293" s="23" t="s">
        <v>5</v>
      </c>
      <c r="D293" s="29">
        <v>0</v>
      </c>
      <c r="E293" s="34" t="s">
        <v>121</v>
      </c>
      <c r="F293" s="35"/>
      <c r="G293" s="28"/>
      <c r="T293"/>
    </row>
    <row r="294" spans="1:20" ht="15" customHeight="1" x14ac:dyDescent="0.3">
      <c r="A294" s="25">
        <v>44442.678136574075</v>
      </c>
      <c r="B294" s="32"/>
      <c r="C294" s="27" t="s">
        <v>5</v>
      </c>
      <c r="D294" s="28">
        <v>-2</v>
      </c>
      <c r="E294" s="36" t="s">
        <v>568</v>
      </c>
      <c r="F294" s="35"/>
      <c r="G294" s="28"/>
      <c r="T294"/>
    </row>
    <row r="295" spans="1:20" ht="15" customHeight="1" x14ac:dyDescent="0.3">
      <c r="A295" s="25">
        <v>44319.061863425923</v>
      </c>
      <c r="B295" s="32"/>
      <c r="C295" s="27" t="s">
        <v>5</v>
      </c>
      <c r="D295" s="28">
        <v>-2</v>
      </c>
      <c r="E295" s="36" t="s">
        <v>475</v>
      </c>
      <c r="F295" s="35"/>
      <c r="G295" s="28"/>
      <c r="T295"/>
    </row>
    <row r="296" spans="1:20" ht="15" customHeight="1" x14ac:dyDescent="0.3">
      <c r="A296" s="21">
        <v>44319.062638888892</v>
      </c>
      <c r="B296" s="31"/>
      <c r="C296" s="23" t="s">
        <v>7</v>
      </c>
      <c r="D296" s="24">
        <v>2</v>
      </c>
      <c r="E296" s="34" t="s">
        <v>324</v>
      </c>
      <c r="F296" s="35"/>
      <c r="G296" s="28"/>
      <c r="T296"/>
    </row>
    <row r="297" spans="1:20" ht="15" customHeight="1" x14ac:dyDescent="0.3">
      <c r="A297" s="25">
        <v>44319.063136574077</v>
      </c>
      <c r="B297" s="32"/>
      <c r="C297" s="27" t="s">
        <v>17</v>
      </c>
      <c r="D297" s="28">
        <v>2</v>
      </c>
      <c r="E297" s="36" t="s">
        <v>218</v>
      </c>
      <c r="F297" s="35"/>
      <c r="G297" s="28"/>
      <c r="T297"/>
    </row>
    <row r="298" spans="1:20" ht="15" customHeight="1" x14ac:dyDescent="0.3">
      <c r="A298" s="25">
        <v>44319.063564814816</v>
      </c>
      <c r="B298" s="32"/>
      <c r="C298" s="27" t="s">
        <v>14</v>
      </c>
      <c r="D298" s="28">
        <v>2</v>
      </c>
      <c r="E298" s="36" t="s">
        <v>476</v>
      </c>
      <c r="F298" s="35"/>
      <c r="G298" s="28"/>
      <c r="T298"/>
    </row>
    <row r="299" spans="1:20" ht="15" customHeight="1" x14ac:dyDescent="0.3">
      <c r="A299" s="25">
        <v>44319.064618055556</v>
      </c>
      <c r="B299" s="32"/>
      <c r="C299" s="27" t="s">
        <v>16</v>
      </c>
      <c r="D299" s="28">
        <v>-2</v>
      </c>
      <c r="E299" s="36" t="s">
        <v>219</v>
      </c>
      <c r="F299" s="35"/>
      <c r="G299" s="28"/>
      <c r="T299"/>
    </row>
    <row r="300" spans="1:20" ht="15" customHeight="1" x14ac:dyDescent="0.3">
      <c r="A300" s="21">
        <v>44319.065300925926</v>
      </c>
      <c r="B300" s="31"/>
      <c r="C300" s="23" t="s">
        <v>12</v>
      </c>
      <c r="D300" s="24">
        <v>-2</v>
      </c>
      <c r="E300" s="34" t="s">
        <v>105</v>
      </c>
      <c r="F300" s="35"/>
      <c r="G300" s="28"/>
      <c r="T300"/>
    </row>
    <row r="301" spans="1:20" ht="15" customHeight="1" x14ac:dyDescent="0.3">
      <c r="A301" s="25">
        <v>44503.508414351854</v>
      </c>
      <c r="B301" s="32"/>
      <c r="C301" s="27" t="s">
        <v>5</v>
      </c>
      <c r="D301" s="28">
        <v>2</v>
      </c>
      <c r="E301" s="36" t="s">
        <v>624</v>
      </c>
      <c r="F301" s="35"/>
      <c r="G301" s="28"/>
      <c r="T301"/>
    </row>
    <row r="302" spans="1:20" ht="15" customHeight="1" x14ac:dyDescent="0.3">
      <c r="A302" s="25">
        <v>44503.509050925924</v>
      </c>
      <c r="B302" s="32"/>
      <c r="C302" s="27" t="s">
        <v>7</v>
      </c>
      <c r="D302" s="28">
        <v>2</v>
      </c>
      <c r="E302" s="36" t="s">
        <v>625</v>
      </c>
      <c r="F302" s="35"/>
      <c r="G302" s="28"/>
      <c r="T302"/>
    </row>
    <row r="303" spans="1:20" ht="15" customHeight="1" x14ac:dyDescent="0.3">
      <c r="A303" s="21">
        <v>44503.509953703702</v>
      </c>
      <c r="B303" s="31"/>
      <c r="C303" s="23" t="s">
        <v>17</v>
      </c>
      <c r="D303" s="24">
        <v>2</v>
      </c>
      <c r="E303" s="34" t="s">
        <v>431</v>
      </c>
      <c r="F303" s="35"/>
      <c r="G303" s="28"/>
      <c r="T303"/>
    </row>
    <row r="304" spans="1:20" ht="15" customHeight="1" x14ac:dyDescent="0.3">
      <c r="A304" s="21">
        <v>44503.510428240741</v>
      </c>
      <c r="B304" s="31"/>
      <c r="C304" s="23" t="s">
        <v>14</v>
      </c>
      <c r="D304" s="24">
        <v>2</v>
      </c>
      <c r="E304" s="34" t="s">
        <v>432</v>
      </c>
      <c r="F304" s="35"/>
      <c r="G304" s="28"/>
      <c r="T304"/>
    </row>
    <row r="305" spans="1:20" ht="15" customHeight="1" x14ac:dyDescent="0.3">
      <c r="A305" s="25">
        <v>44503.510428240741</v>
      </c>
      <c r="B305" s="32"/>
      <c r="C305" s="27" t="s">
        <v>14</v>
      </c>
      <c r="D305" s="28">
        <v>2</v>
      </c>
      <c r="E305" s="36" t="s">
        <v>432</v>
      </c>
      <c r="F305" s="35"/>
      <c r="G305" s="28"/>
      <c r="T305"/>
    </row>
    <row r="306" spans="1:20" ht="15" customHeight="1" x14ac:dyDescent="0.3">
      <c r="A306" s="21">
        <v>44503.511365740742</v>
      </c>
      <c r="B306" s="31"/>
      <c r="C306" s="23" t="s">
        <v>16</v>
      </c>
      <c r="D306" s="24">
        <v>-2</v>
      </c>
      <c r="E306" s="34" t="s">
        <v>433</v>
      </c>
      <c r="F306" s="35"/>
      <c r="G306" s="28"/>
      <c r="T306"/>
    </row>
    <row r="307" spans="1:20" ht="15" customHeight="1" x14ac:dyDescent="0.3">
      <c r="A307" s="25">
        <v>44503.511365740742</v>
      </c>
      <c r="B307" s="32"/>
      <c r="C307" s="27" t="s">
        <v>16</v>
      </c>
      <c r="D307" s="28">
        <v>-2</v>
      </c>
      <c r="E307" s="36" t="s">
        <v>433</v>
      </c>
      <c r="F307" s="35"/>
      <c r="G307" s="28"/>
      <c r="T307"/>
    </row>
    <row r="308" spans="1:20" ht="15" customHeight="1" x14ac:dyDescent="0.3">
      <c r="A308" s="21">
        <v>44411.642488425925</v>
      </c>
      <c r="B308" s="31"/>
      <c r="C308" s="23" t="s">
        <v>5</v>
      </c>
      <c r="D308" s="24">
        <v>1</v>
      </c>
      <c r="E308" s="34" t="s">
        <v>326</v>
      </c>
      <c r="F308" s="35"/>
      <c r="G308" s="28"/>
      <c r="T308"/>
    </row>
    <row r="309" spans="1:20" ht="15" customHeight="1" x14ac:dyDescent="0.3">
      <c r="A309" s="25">
        <v>44411.642847222225</v>
      </c>
      <c r="B309" s="32"/>
      <c r="C309" s="27" t="s">
        <v>7</v>
      </c>
      <c r="D309" s="28">
        <v>-2</v>
      </c>
      <c r="E309" s="36" t="s">
        <v>484</v>
      </c>
      <c r="F309" s="35"/>
      <c r="G309" s="28"/>
      <c r="T309"/>
    </row>
    <row r="310" spans="1:20" ht="15" customHeight="1" x14ac:dyDescent="0.3">
      <c r="A310" s="21">
        <v>44411.643553240741</v>
      </c>
      <c r="B310" s="31"/>
      <c r="C310" s="23" t="s">
        <v>17</v>
      </c>
      <c r="D310" s="24">
        <v>0</v>
      </c>
      <c r="E310" s="34" t="s">
        <v>328</v>
      </c>
      <c r="F310" s="35"/>
      <c r="G310" s="28"/>
      <c r="T310"/>
    </row>
    <row r="311" spans="1:20" ht="15" customHeight="1" x14ac:dyDescent="0.3">
      <c r="A311" s="21">
        <v>44411.64403935185</v>
      </c>
      <c r="B311" s="31"/>
      <c r="C311" s="23" t="s">
        <v>14</v>
      </c>
      <c r="D311" s="24">
        <v>1</v>
      </c>
      <c r="E311" s="34" t="s">
        <v>467</v>
      </c>
      <c r="F311" s="35"/>
      <c r="G311" s="28"/>
      <c r="T311"/>
    </row>
    <row r="312" spans="1:20" ht="15" customHeight="1" x14ac:dyDescent="0.3">
      <c r="A312" s="21">
        <v>44411.644490740742</v>
      </c>
      <c r="B312" s="31"/>
      <c r="C312" s="23" t="s">
        <v>16</v>
      </c>
      <c r="D312" s="29">
        <v>1</v>
      </c>
      <c r="E312" s="34" t="s">
        <v>329</v>
      </c>
      <c r="F312" s="35"/>
      <c r="G312" s="28"/>
      <c r="T312"/>
    </row>
    <row r="313" spans="1:20" ht="15" customHeight="1" x14ac:dyDescent="0.3">
      <c r="A313" s="21">
        <v>44289.764351851853</v>
      </c>
      <c r="B313" s="31"/>
      <c r="C313" s="23" t="s">
        <v>5</v>
      </c>
      <c r="D313" s="24">
        <v>-2</v>
      </c>
      <c r="E313" s="34" t="s">
        <v>70</v>
      </c>
      <c r="F313" s="35"/>
      <c r="G313" s="28"/>
      <c r="T313"/>
    </row>
    <row r="314" spans="1:20" ht="15" customHeight="1" x14ac:dyDescent="0.3">
      <c r="A314" s="25">
        <v>44411.849085648151</v>
      </c>
      <c r="B314" s="32"/>
      <c r="C314" s="27" t="s">
        <v>16</v>
      </c>
      <c r="D314" s="28">
        <v>2</v>
      </c>
      <c r="E314" s="36" t="s">
        <v>545</v>
      </c>
      <c r="F314" s="35"/>
      <c r="G314" s="28"/>
      <c r="T314"/>
    </row>
    <row r="315" spans="1:20" ht="15" customHeight="1" x14ac:dyDescent="0.3">
      <c r="A315" s="25">
        <v>44411.849710648145</v>
      </c>
      <c r="B315" s="32"/>
      <c r="C315" s="27" t="s">
        <v>12</v>
      </c>
      <c r="D315" s="28">
        <v>0</v>
      </c>
      <c r="E315" s="36" t="s">
        <v>626</v>
      </c>
      <c r="F315" s="35"/>
      <c r="G315" s="28"/>
      <c r="T315"/>
    </row>
    <row r="316" spans="1:20" ht="15" customHeight="1" x14ac:dyDescent="0.3">
      <c r="A316" s="25">
        <v>44472.58898148148</v>
      </c>
      <c r="B316" s="32"/>
      <c r="C316" s="27" t="s">
        <v>5</v>
      </c>
      <c r="D316" s="28">
        <v>2</v>
      </c>
      <c r="E316" s="36" t="s">
        <v>581</v>
      </c>
      <c r="F316" s="35"/>
      <c r="G316" s="28"/>
      <c r="T316"/>
    </row>
    <row r="317" spans="1:20" ht="15" customHeight="1" x14ac:dyDescent="0.3">
      <c r="A317" s="21">
        <v>44472.590601851851</v>
      </c>
      <c r="B317" s="31"/>
      <c r="C317" s="23" t="s">
        <v>7</v>
      </c>
      <c r="D317" s="24">
        <v>-2</v>
      </c>
      <c r="E317" s="34" t="s">
        <v>406</v>
      </c>
      <c r="F317" s="35"/>
      <c r="G317" s="28"/>
      <c r="T317"/>
    </row>
    <row r="318" spans="1:20" ht="15" customHeight="1" x14ac:dyDescent="0.3">
      <c r="A318" s="25">
        <v>44472.592199074075</v>
      </c>
      <c r="B318" s="32"/>
      <c r="C318" s="27" t="s">
        <v>17</v>
      </c>
      <c r="D318" s="28">
        <v>2</v>
      </c>
      <c r="E318" s="36" t="s">
        <v>582</v>
      </c>
      <c r="F318" s="35"/>
      <c r="G318" s="28"/>
      <c r="T318"/>
    </row>
    <row r="319" spans="1:20" ht="15" customHeight="1" x14ac:dyDescent="0.3">
      <c r="A319" s="21">
        <v>44472.594097222223</v>
      </c>
      <c r="B319" s="31"/>
      <c r="C319" s="23" t="s">
        <v>14</v>
      </c>
      <c r="D319" s="24">
        <v>1</v>
      </c>
      <c r="E319" s="34" t="s">
        <v>407</v>
      </c>
      <c r="F319" s="35"/>
      <c r="G319" s="28"/>
      <c r="T319"/>
    </row>
    <row r="320" spans="1:20" ht="15" customHeight="1" x14ac:dyDescent="0.3">
      <c r="A320" s="21">
        <v>44472.596342592595</v>
      </c>
      <c r="B320" s="31"/>
      <c r="C320" s="23" t="s">
        <v>16</v>
      </c>
      <c r="D320" s="24">
        <v>1</v>
      </c>
      <c r="E320" s="34" t="s">
        <v>408</v>
      </c>
      <c r="F320" s="35"/>
      <c r="G320" s="28"/>
      <c r="T320"/>
    </row>
    <row r="321" spans="1:20" ht="15" customHeight="1" x14ac:dyDescent="0.3">
      <c r="A321" s="25">
        <v>44472.597546296296</v>
      </c>
      <c r="B321" s="32"/>
      <c r="C321" s="27" t="s">
        <v>12</v>
      </c>
      <c r="D321" s="28">
        <v>0</v>
      </c>
      <c r="E321" s="36" t="s">
        <v>583</v>
      </c>
      <c r="F321" s="35"/>
      <c r="G321" s="28"/>
      <c r="T321"/>
    </row>
    <row r="322" spans="1:20" ht="15" customHeight="1" x14ac:dyDescent="0.3">
      <c r="A322" s="21">
        <v>44411.687245370369</v>
      </c>
      <c r="B322" s="31"/>
      <c r="C322" s="23" t="s">
        <v>5</v>
      </c>
      <c r="D322" s="24">
        <v>-1</v>
      </c>
      <c r="E322" s="34" t="s">
        <v>439</v>
      </c>
      <c r="F322" s="35"/>
      <c r="G322" s="28"/>
      <c r="T322"/>
    </row>
    <row r="323" spans="1:20" ht="15" customHeight="1" x14ac:dyDescent="0.3">
      <c r="A323" s="21">
        <v>44411.688136574077</v>
      </c>
      <c r="B323" s="31"/>
      <c r="C323" s="23" t="s">
        <v>7</v>
      </c>
      <c r="D323" s="24">
        <v>-1</v>
      </c>
      <c r="E323" s="34" t="s">
        <v>440</v>
      </c>
      <c r="F323" s="35"/>
      <c r="G323" s="28"/>
      <c r="T323"/>
    </row>
    <row r="324" spans="1:20" ht="15" customHeight="1" x14ac:dyDescent="0.3">
      <c r="A324" s="21">
        <v>44411.68922453704</v>
      </c>
      <c r="B324" s="31"/>
      <c r="C324" s="23" t="s">
        <v>17</v>
      </c>
      <c r="D324" s="24">
        <v>-1</v>
      </c>
      <c r="E324" s="34" t="s">
        <v>349</v>
      </c>
      <c r="F324" s="35"/>
      <c r="G324" s="28"/>
      <c r="T324"/>
    </row>
    <row r="325" spans="1:20" ht="15" customHeight="1" x14ac:dyDescent="0.3">
      <c r="A325" s="25">
        <v>44411.702256944445</v>
      </c>
      <c r="B325" s="32"/>
      <c r="C325" s="27" t="s">
        <v>14</v>
      </c>
      <c r="D325" s="28">
        <v>-2</v>
      </c>
      <c r="E325" s="36" t="s">
        <v>509</v>
      </c>
      <c r="F325" s="35"/>
      <c r="G325" s="28"/>
      <c r="T325"/>
    </row>
    <row r="326" spans="1:20" ht="15" customHeight="1" x14ac:dyDescent="0.3">
      <c r="A326" s="25">
        <v>44411.704247685186</v>
      </c>
      <c r="B326" s="32"/>
      <c r="C326" s="27" t="s">
        <v>16</v>
      </c>
      <c r="D326" s="28">
        <v>1</v>
      </c>
      <c r="E326" s="36" t="s">
        <v>511</v>
      </c>
      <c r="F326" s="35"/>
      <c r="G326" s="28"/>
      <c r="T326"/>
    </row>
    <row r="327" spans="1:20" ht="15" customHeight="1" x14ac:dyDescent="0.3">
      <c r="A327" s="25">
        <v>44411.704907407409</v>
      </c>
      <c r="B327" s="32"/>
      <c r="C327" s="27" t="s">
        <v>12</v>
      </c>
      <c r="D327" s="28">
        <v>-1</v>
      </c>
      <c r="E327" s="36" t="s">
        <v>512</v>
      </c>
      <c r="F327" s="35"/>
      <c r="G327" s="28"/>
      <c r="T327"/>
    </row>
    <row r="328" spans="1:20" ht="15" customHeight="1" x14ac:dyDescent="0.3">
      <c r="A328" s="21">
        <v>44289.752326388887</v>
      </c>
      <c r="B328" s="31"/>
      <c r="C328" s="23" t="s">
        <v>5</v>
      </c>
      <c r="D328" s="24">
        <v>2</v>
      </c>
      <c r="E328" s="34" t="s">
        <v>62</v>
      </c>
      <c r="F328" s="35"/>
      <c r="G328" s="28"/>
      <c r="T328"/>
    </row>
    <row r="329" spans="1:20" ht="15" customHeight="1" x14ac:dyDescent="0.3">
      <c r="A329" s="25">
        <v>44289.752800925926</v>
      </c>
      <c r="B329" s="32"/>
      <c r="C329" s="27" t="s">
        <v>7</v>
      </c>
      <c r="D329" s="28">
        <v>2</v>
      </c>
      <c r="E329" s="36" t="s">
        <v>64</v>
      </c>
      <c r="F329" s="35"/>
      <c r="G329" s="28"/>
      <c r="T329"/>
    </row>
    <row r="330" spans="1:20" ht="15" customHeight="1" x14ac:dyDescent="0.3">
      <c r="A330" s="25">
        <v>44289.75341435185</v>
      </c>
      <c r="B330" s="32"/>
      <c r="C330" s="27" t="s">
        <v>17</v>
      </c>
      <c r="D330" s="28">
        <v>2</v>
      </c>
      <c r="E330" s="36" t="s">
        <v>220</v>
      </c>
      <c r="F330" s="35"/>
      <c r="G330" s="28"/>
      <c r="T330"/>
    </row>
    <row r="331" spans="1:20" ht="15" customHeight="1" x14ac:dyDescent="0.3">
      <c r="A331" s="21">
        <v>44289.753807870373</v>
      </c>
      <c r="B331" s="31"/>
      <c r="C331" s="23" t="s">
        <v>14</v>
      </c>
      <c r="D331" s="29">
        <v>2</v>
      </c>
      <c r="E331" s="34" t="s">
        <v>63</v>
      </c>
      <c r="F331" s="35"/>
      <c r="G331" s="28"/>
      <c r="T331"/>
    </row>
    <row r="332" spans="1:20" ht="15" customHeight="1" x14ac:dyDescent="0.3">
      <c r="A332" s="21">
        <v>44289.754537037035</v>
      </c>
      <c r="B332" s="31"/>
      <c r="C332" s="23" t="s">
        <v>16</v>
      </c>
      <c r="D332" s="29">
        <v>2</v>
      </c>
      <c r="E332" s="34" t="s">
        <v>64</v>
      </c>
      <c r="F332" s="35"/>
      <c r="G332" s="28"/>
      <c r="T332"/>
    </row>
    <row r="333" spans="1:20" ht="15" customHeight="1" x14ac:dyDescent="0.3">
      <c r="A333" s="21">
        <v>44289.755324074074</v>
      </c>
      <c r="B333" s="31"/>
      <c r="C333" s="23" t="s">
        <v>12</v>
      </c>
      <c r="D333" s="24">
        <v>-1</v>
      </c>
      <c r="E333" s="34" t="s">
        <v>65</v>
      </c>
      <c r="F333" s="35"/>
      <c r="G333" s="28"/>
      <c r="T333"/>
    </row>
    <row r="334" spans="1:20" ht="15" customHeight="1" x14ac:dyDescent="0.3">
      <c r="A334" s="25">
        <v>44319.121111111112</v>
      </c>
      <c r="B334" s="32"/>
      <c r="C334" s="27" t="s">
        <v>12</v>
      </c>
      <c r="D334" s="28">
        <v>-1</v>
      </c>
      <c r="E334" s="36" t="s">
        <v>221</v>
      </c>
      <c r="F334" s="35"/>
      <c r="G334" s="28"/>
      <c r="T334"/>
    </row>
    <row r="335" spans="1:20" ht="15" customHeight="1" x14ac:dyDescent="0.3">
      <c r="A335" s="21">
        <v>44442.413460648146</v>
      </c>
      <c r="B335" s="31"/>
      <c r="C335" s="23" t="s">
        <v>5</v>
      </c>
      <c r="D335" s="24">
        <v>2</v>
      </c>
      <c r="E335" s="34" t="s">
        <v>387</v>
      </c>
      <c r="F335" s="35"/>
      <c r="G335" s="28"/>
      <c r="T335"/>
    </row>
    <row r="336" spans="1:20" ht="15" customHeight="1" x14ac:dyDescent="0.3">
      <c r="A336" s="21">
        <v>44442.662499999999</v>
      </c>
      <c r="B336" s="31"/>
      <c r="C336" s="23" t="s">
        <v>5</v>
      </c>
      <c r="D336" s="24">
        <v>-2</v>
      </c>
      <c r="E336" s="34" t="s">
        <v>393</v>
      </c>
      <c r="F336" s="35"/>
      <c r="G336" s="28"/>
      <c r="T336"/>
    </row>
    <row r="337" spans="1:20" ht="15" customHeight="1" x14ac:dyDescent="0.3">
      <c r="A337" s="25">
        <v>44442.663090277776</v>
      </c>
      <c r="B337" s="32"/>
      <c r="C337" s="27" t="s">
        <v>7</v>
      </c>
      <c r="D337" s="28">
        <v>-1</v>
      </c>
      <c r="E337" s="36" t="s">
        <v>564</v>
      </c>
      <c r="F337" s="35"/>
      <c r="G337" s="28"/>
      <c r="T337"/>
    </row>
    <row r="338" spans="1:20" ht="15" customHeight="1" x14ac:dyDescent="0.3">
      <c r="A338" s="25">
        <v>44442.663310185184</v>
      </c>
      <c r="B338" s="32"/>
      <c r="C338" s="27" t="s">
        <v>17</v>
      </c>
      <c r="D338" s="28">
        <v>-1</v>
      </c>
      <c r="E338" s="36" t="s">
        <v>565</v>
      </c>
      <c r="F338" s="35"/>
      <c r="G338" s="28"/>
      <c r="T338"/>
    </row>
    <row r="339" spans="1:20" ht="15" customHeight="1" x14ac:dyDescent="0.3">
      <c r="A339" s="25">
        <v>44442.663530092592</v>
      </c>
      <c r="B339" s="32"/>
      <c r="C339" s="27" t="s">
        <v>14</v>
      </c>
      <c r="D339" s="28">
        <v>2</v>
      </c>
      <c r="E339" s="36" t="s">
        <v>566</v>
      </c>
      <c r="F339" s="35"/>
      <c r="G339" s="28"/>
      <c r="T339"/>
    </row>
    <row r="340" spans="1:20" ht="15" customHeight="1" x14ac:dyDescent="0.3">
      <c r="A340" s="21">
        <v>44442.663807870369</v>
      </c>
      <c r="B340" s="31"/>
      <c r="C340" s="23" t="s">
        <v>16</v>
      </c>
      <c r="D340" s="29">
        <v>-2</v>
      </c>
      <c r="E340" s="34" t="s">
        <v>394</v>
      </c>
      <c r="F340" s="35"/>
      <c r="G340" s="28"/>
      <c r="T340"/>
    </row>
    <row r="341" spans="1:20" ht="15" customHeight="1" x14ac:dyDescent="0.3">
      <c r="A341" s="25">
        <v>44442.664085648146</v>
      </c>
      <c r="B341" s="32"/>
      <c r="C341" s="27" t="s">
        <v>12</v>
      </c>
      <c r="D341" s="28">
        <v>2</v>
      </c>
      <c r="E341" s="36" t="s">
        <v>567</v>
      </c>
      <c r="F341" s="35"/>
      <c r="G341" s="28"/>
      <c r="T341"/>
    </row>
    <row r="342" spans="1:20" ht="15" customHeight="1" x14ac:dyDescent="0.3">
      <c r="A342" s="25">
        <v>44411.76767361111</v>
      </c>
      <c r="B342" s="32"/>
      <c r="C342" s="27" t="s">
        <v>5</v>
      </c>
      <c r="D342" s="28">
        <v>-1</v>
      </c>
      <c r="E342" s="36" t="s">
        <v>539</v>
      </c>
      <c r="F342" s="35"/>
      <c r="G342" s="28"/>
      <c r="T342"/>
    </row>
    <row r="343" spans="1:20" ht="15" customHeight="1" x14ac:dyDescent="0.3">
      <c r="A343" s="25">
        <v>44411.768321759257</v>
      </c>
      <c r="B343" s="32"/>
      <c r="C343" s="27" t="s">
        <v>7</v>
      </c>
      <c r="D343" s="28">
        <v>1</v>
      </c>
      <c r="E343" s="36" t="s">
        <v>540</v>
      </c>
      <c r="F343" s="35"/>
      <c r="G343" s="28"/>
      <c r="T343"/>
    </row>
    <row r="344" spans="1:20" ht="15" customHeight="1" x14ac:dyDescent="0.3">
      <c r="A344" s="21">
        <v>44411.768657407411</v>
      </c>
      <c r="B344" s="31"/>
      <c r="C344" s="23" t="s">
        <v>17</v>
      </c>
      <c r="D344" s="29">
        <v>2</v>
      </c>
      <c r="E344" s="34" t="s">
        <v>370</v>
      </c>
      <c r="F344" s="35"/>
      <c r="G344" s="28"/>
      <c r="T344"/>
    </row>
    <row r="345" spans="1:20" ht="15" customHeight="1" x14ac:dyDescent="0.3">
      <c r="A345" s="25">
        <v>44411.769166666665</v>
      </c>
      <c r="B345" s="32"/>
      <c r="C345" s="27" t="s">
        <v>14</v>
      </c>
      <c r="D345" s="28">
        <v>2</v>
      </c>
      <c r="E345" s="36" t="s">
        <v>542</v>
      </c>
      <c r="F345" s="35"/>
      <c r="G345" s="28"/>
      <c r="T345"/>
    </row>
    <row r="346" spans="1:20" ht="15" customHeight="1" x14ac:dyDescent="0.3">
      <c r="A346" s="21">
        <v>44411.769641203704</v>
      </c>
      <c r="B346" s="31"/>
      <c r="C346" s="23" t="s">
        <v>16</v>
      </c>
      <c r="D346" s="24">
        <v>2</v>
      </c>
      <c r="E346" s="34" t="s">
        <v>371</v>
      </c>
      <c r="F346" s="35"/>
      <c r="G346" s="28"/>
      <c r="T346"/>
    </row>
    <row r="347" spans="1:20" ht="15" customHeight="1" x14ac:dyDescent="0.3">
      <c r="A347" s="25">
        <v>44411.859131944446</v>
      </c>
      <c r="B347" s="32"/>
      <c r="C347" s="27" t="s">
        <v>5</v>
      </c>
      <c r="D347" s="28">
        <v>-2</v>
      </c>
      <c r="E347" s="36" t="s">
        <v>549</v>
      </c>
      <c r="F347" s="35"/>
      <c r="G347" s="28"/>
      <c r="T347"/>
    </row>
    <row r="348" spans="1:20" ht="15" customHeight="1" x14ac:dyDescent="0.3">
      <c r="A348" s="21">
        <v>44411.859548611108</v>
      </c>
      <c r="B348" s="31"/>
      <c r="C348" s="23" t="s">
        <v>7</v>
      </c>
      <c r="D348" s="24">
        <v>-2</v>
      </c>
      <c r="E348" s="34" t="s">
        <v>380</v>
      </c>
      <c r="F348" s="35"/>
      <c r="G348" s="28"/>
      <c r="T348"/>
    </row>
    <row r="349" spans="1:20" ht="15" customHeight="1" x14ac:dyDescent="0.3">
      <c r="A349" s="25">
        <v>44411.859675925924</v>
      </c>
      <c r="B349" s="32"/>
      <c r="C349" s="27" t="s">
        <v>17</v>
      </c>
      <c r="D349" s="28">
        <v>2</v>
      </c>
      <c r="E349" s="36" t="s">
        <v>380</v>
      </c>
      <c r="F349" s="35"/>
      <c r="G349" s="28"/>
      <c r="T349"/>
    </row>
    <row r="350" spans="1:20" ht="15" customHeight="1" x14ac:dyDescent="0.3">
      <c r="A350" s="25">
        <v>44411.859942129631</v>
      </c>
      <c r="B350" s="32"/>
      <c r="C350" s="27" t="s">
        <v>14</v>
      </c>
      <c r="D350" s="28">
        <v>2</v>
      </c>
      <c r="E350" s="36" t="s">
        <v>380</v>
      </c>
      <c r="F350" s="35"/>
      <c r="G350" s="28"/>
      <c r="T350"/>
    </row>
    <row r="351" spans="1:20" ht="15" customHeight="1" x14ac:dyDescent="0.3">
      <c r="A351" s="21">
        <v>44411.860196759262</v>
      </c>
      <c r="B351" s="31"/>
      <c r="C351" s="23" t="s">
        <v>16</v>
      </c>
      <c r="D351" s="24">
        <v>2</v>
      </c>
      <c r="E351" s="34" t="s">
        <v>380</v>
      </c>
      <c r="F351" s="35"/>
      <c r="G351" s="28"/>
      <c r="T351"/>
    </row>
    <row r="352" spans="1:20" ht="15" customHeight="1" x14ac:dyDescent="0.3">
      <c r="A352" s="25">
        <v>44411.860520833332</v>
      </c>
      <c r="B352" s="32"/>
      <c r="C352" s="27" t="s">
        <v>12</v>
      </c>
      <c r="D352" s="28">
        <v>-2</v>
      </c>
      <c r="E352" s="36" t="s">
        <v>380</v>
      </c>
      <c r="F352" s="35"/>
      <c r="G352" s="28"/>
      <c r="T352"/>
    </row>
    <row r="353" spans="1:20" ht="15" customHeight="1" x14ac:dyDescent="0.3">
      <c r="A353" s="21">
        <v>44289.763553240744</v>
      </c>
      <c r="B353" s="31"/>
      <c r="C353" s="23" t="s">
        <v>5</v>
      </c>
      <c r="D353" s="29">
        <v>1</v>
      </c>
      <c r="E353" s="34" t="s">
        <v>68</v>
      </c>
      <c r="F353" s="35"/>
      <c r="G353" s="28"/>
      <c r="T353"/>
    </row>
    <row r="354" spans="1:20" ht="15" customHeight="1" x14ac:dyDescent="0.3">
      <c r="A354" s="21">
        <v>44289.76394675926</v>
      </c>
      <c r="B354" s="31"/>
      <c r="C354" s="23" t="s">
        <v>7</v>
      </c>
      <c r="D354" s="29">
        <v>1</v>
      </c>
      <c r="E354" s="34" t="s">
        <v>69</v>
      </c>
      <c r="F354" s="35"/>
      <c r="G354" s="28"/>
      <c r="T354"/>
    </row>
    <row r="355" spans="1:20" ht="15" customHeight="1" x14ac:dyDescent="0.3">
      <c r="A355" s="21">
        <v>44289.765821759262</v>
      </c>
      <c r="B355" s="31"/>
      <c r="C355" s="23" t="s">
        <v>17</v>
      </c>
      <c r="D355" s="29">
        <v>1</v>
      </c>
      <c r="E355" s="34" t="s">
        <v>68</v>
      </c>
      <c r="F355" s="35"/>
      <c r="G355" s="28"/>
      <c r="T355"/>
    </row>
    <row r="356" spans="1:20" ht="15" customHeight="1" x14ac:dyDescent="0.3">
      <c r="A356" s="21">
        <v>44289.766018518516</v>
      </c>
      <c r="B356" s="31"/>
      <c r="C356" s="23" t="s">
        <v>14</v>
      </c>
      <c r="D356" s="29">
        <v>1</v>
      </c>
      <c r="E356" s="34" t="s">
        <v>68</v>
      </c>
      <c r="F356" s="35"/>
      <c r="G356" s="28"/>
      <c r="T356"/>
    </row>
    <row r="357" spans="1:20" ht="15" customHeight="1" x14ac:dyDescent="0.3">
      <c r="A357" s="21">
        <v>44289.766215277778</v>
      </c>
      <c r="B357" s="31"/>
      <c r="C357" s="23" t="s">
        <v>16</v>
      </c>
      <c r="D357" s="29">
        <v>1</v>
      </c>
      <c r="E357" s="34" t="s">
        <v>68</v>
      </c>
      <c r="F357" s="35"/>
      <c r="G357" s="28"/>
      <c r="T357"/>
    </row>
    <row r="358" spans="1:20" ht="15" customHeight="1" x14ac:dyDescent="0.3">
      <c r="A358" s="25">
        <v>44289.766377314816</v>
      </c>
      <c r="B358" s="32"/>
      <c r="C358" s="27" t="s">
        <v>12</v>
      </c>
      <c r="D358" s="28">
        <v>-1</v>
      </c>
      <c r="E358" s="36" t="s">
        <v>68</v>
      </c>
      <c r="F358" s="35"/>
      <c r="G358" s="28"/>
      <c r="T358"/>
    </row>
    <row r="359" spans="1:20" ht="15" customHeight="1" x14ac:dyDescent="0.3">
      <c r="A359" s="25">
        <v>44411.84915509259</v>
      </c>
      <c r="B359" s="32"/>
      <c r="C359" s="27" t="s">
        <v>5</v>
      </c>
      <c r="D359" s="28">
        <v>2</v>
      </c>
      <c r="E359" s="36" t="s">
        <v>546</v>
      </c>
      <c r="F359" s="35"/>
      <c r="G359" s="28"/>
      <c r="T359"/>
    </row>
    <row r="360" spans="1:20" ht="15" customHeight="1" x14ac:dyDescent="0.3">
      <c r="A360" s="25">
        <v>44411.849664351852</v>
      </c>
      <c r="B360" s="32"/>
      <c r="C360" s="27" t="s">
        <v>7</v>
      </c>
      <c r="D360" s="28">
        <v>-2</v>
      </c>
      <c r="E360" s="36" t="s">
        <v>547</v>
      </c>
      <c r="F360" s="35"/>
      <c r="G360" s="28"/>
      <c r="T360"/>
    </row>
    <row r="361" spans="1:20" ht="15" customHeight="1" x14ac:dyDescent="0.3">
      <c r="A361" s="21">
        <v>44411.849918981483</v>
      </c>
      <c r="B361" s="31"/>
      <c r="C361" s="23" t="s">
        <v>17</v>
      </c>
      <c r="D361" s="29">
        <v>-2</v>
      </c>
      <c r="E361" s="34" t="s">
        <v>378</v>
      </c>
      <c r="F361" s="35"/>
      <c r="G361" s="28"/>
      <c r="T361"/>
    </row>
    <row r="362" spans="1:20" ht="15" customHeight="1" x14ac:dyDescent="0.3">
      <c r="A362" s="25">
        <v>44411.850335648145</v>
      </c>
      <c r="B362" s="32"/>
      <c r="C362" s="27" t="s">
        <v>14</v>
      </c>
      <c r="D362" s="28">
        <v>2</v>
      </c>
      <c r="E362" s="36" t="s">
        <v>548</v>
      </c>
      <c r="F362" s="35"/>
      <c r="G362" s="28"/>
      <c r="T362"/>
    </row>
    <row r="363" spans="1:20" ht="15" customHeight="1" x14ac:dyDescent="0.3">
      <c r="A363" s="21">
        <v>44411.850740740738</v>
      </c>
      <c r="B363" s="31"/>
      <c r="C363" s="23" t="s">
        <v>16</v>
      </c>
      <c r="D363" s="29">
        <v>2</v>
      </c>
      <c r="E363" s="34" t="s">
        <v>379</v>
      </c>
      <c r="F363" s="35"/>
      <c r="G363" s="28"/>
      <c r="T363"/>
    </row>
    <row r="364" spans="1:20" ht="15" customHeight="1" x14ac:dyDescent="0.3">
      <c r="A364" s="25">
        <v>44411.69054398148</v>
      </c>
      <c r="B364" s="32"/>
      <c r="C364" s="27" t="s">
        <v>5</v>
      </c>
      <c r="D364" s="28">
        <v>-1</v>
      </c>
      <c r="E364" s="36" t="s">
        <v>508</v>
      </c>
      <c r="F364" s="35"/>
      <c r="G364" s="28"/>
      <c r="T364"/>
    </row>
    <row r="365" spans="1:20" ht="15" customHeight="1" x14ac:dyDescent="0.3">
      <c r="A365" s="21">
        <v>44411.691319444442</v>
      </c>
      <c r="B365" s="31"/>
      <c r="C365" s="23" t="s">
        <v>7</v>
      </c>
      <c r="D365" s="29">
        <v>-2</v>
      </c>
      <c r="E365" s="34" t="s">
        <v>350</v>
      </c>
      <c r="F365" s="35"/>
      <c r="G365" s="28"/>
      <c r="T365"/>
    </row>
    <row r="366" spans="1:20" ht="15" customHeight="1" x14ac:dyDescent="0.3">
      <c r="A366" s="21">
        <v>44411.69263888889</v>
      </c>
      <c r="B366" s="31"/>
      <c r="C366" s="23" t="s">
        <v>14</v>
      </c>
      <c r="D366" s="24">
        <v>2</v>
      </c>
      <c r="E366" s="34" t="s">
        <v>351</v>
      </c>
      <c r="F366" s="35"/>
      <c r="G366" s="28"/>
      <c r="T366"/>
    </row>
    <row r="367" spans="1:20" ht="15" customHeight="1" x14ac:dyDescent="0.3">
      <c r="A367" s="21">
        <v>44411.693090277775</v>
      </c>
      <c r="B367" s="31"/>
      <c r="C367" s="23" t="s">
        <v>16</v>
      </c>
      <c r="D367" s="29">
        <v>-2</v>
      </c>
      <c r="E367" s="34" t="s">
        <v>352</v>
      </c>
      <c r="F367" s="35"/>
      <c r="G367" s="28"/>
      <c r="T367"/>
    </row>
    <row r="368" spans="1:20" ht="15" customHeight="1" x14ac:dyDescent="0.3">
      <c r="A368" s="21">
        <v>44411.693668981483</v>
      </c>
      <c r="B368" s="31"/>
      <c r="C368" s="23" t="s">
        <v>12</v>
      </c>
      <c r="D368" s="24">
        <v>2</v>
      </c>
      <c r="E368" s="34" t="s">
        <v>353</v>
      </c>
      <c r="F368" s="35"/>
      <c r="G368" s="28"/>
      <c r="T368"/>
    </row>
    <row r="369" spans="1:20" ht="15" customHeight="1" x14ac:dyDescent="0.3">
      <c r="A369" s="25">
        <v>44503.099988425929</v>
      </c>
      <c r="B369" s="32"/>
      <c r="C369" s="27" t="s">
        <v>5</v>
      </c>
      <c r="D369" s="28">
        <v>-1</v>
      </c>
      <c r="E369" s="36" t="s">
        <v>410</v>
      </c>
      <c r="F369" s="35"/>
      <c r="G369" s="28"/>
      <c r="T369"/>
    </row>
    <row r="370" spans="1:20" ht="15" customHeight="1" x14ac:dyDescent="0.3">
      <c r="A370" s="21">
        <v>44503.100659722222</v>
      </c>
      <c r="B370" s="31"/>
      <c r="C370" s="23" t="s">
        <v>7</v>
      </c>
      <c r="D370" s="29">
        <v>0</v>
      </c>
      <c r="E370" s="34" t="s">
        <v>424</v>
      </c>
      <c r="F370" s="35"/>
      <c r="G370" s="28"/>
      <c r="T370"/>
    </row>
    <row r="371" spans="1:20" ht="15" customHeight="1" x14ac:dyDescent="0.3">
      <c r="A371" s="21">
        <v>44503.100949074076</v>
      </c>
      <c r="B371" s="31"/>
      <c r="C371" s="23" t="s">
        <v>17</v>
      </c>
      <c r="D371" s="29">
        <v>2</v>
      </c>
      <c r="E371" s="34" t="s">
        <v>425</v>
      </c>
      <c r="F371" s="35"/>
      <c r="G371" s="28"/>
      <c r="T371"/>
    </row>
    <row r="372" spans="1:20" ht="15" customHeight="1" x14ac:dyDescent="0.3">
      <c r="A372" s="21">
        <v>44503.101203703707</v>
      </c>
      <c r="B372" s="31"/>
      <c r="C372" s="23" t="s">
        <v>14</v>
      </c>
      <c r="D372" s="24">
        <v>1</v>
      </c>
      <c r="E372" s="34" t="s">
        <v>426</v>
      </c>
      <c r="F372" s="35"/>
      <c r="G372" s="28"/>
      <c r="T372"/>
    </row>
    <row r="373" spans="1:20" ht="15" customHeight="1" x14ac:dyDescent="0.3">
      <c r="A373" s="21">
        <v>44503.101712962962</v>
      </c>
      <c r="B373" s="31"/>
      <c r="C373" s="23" t="s">
        <v>16</v>
      </c>
      <c r="D373" s="29">
        <v>2</v>
      </c>
      <c r="E373" s="34" t="s">
        <v>427</v>
      </c>
      <c r="F373" s="35"/>
      <c r="G373" s="28"/>
      <c r="T373"/>
    </row>
    <row r="374" spans="1:20" ht="15" customHeight="1" x14ac:dyDescent="0.3">
      <c r="A374" s="25">
        <v>44503.101944444446</v>
      </c>
      <c r="B374" s="32"/>
      <c r="C374" s="27" t="s">
        <v>12</v>
      </c>
      <c r="D374" s="28">
        <v>-2</v>
      </c>
      <c r="E374" s="36" t="s">
        <v>619</v>
      </c>
      <c r="F374" s="35"/>
      <c r="G374" s="28"/>
      <c r="T374"/>
    </row>
    <row r="375" spans="1:20" ht="15" customHeight="1" x14ac:dyDescent="0.3">
      <c r="A375" s="25">
        <v>44472.888055555559</v>
      </c>
      <c r="B375" s="32"/>
      <c r="C375" s="27" t="s">
        <v>5</v>
      </c>
      <c r="D375" s="28">
        <v>2</v>
      </c>
      <c r="E375" s="36" t="s">
        <v>599</v>
      </c>
      <c r="F375" s="35"/>
      <c r="G375" s="28"/>
      <c r="T375"/>
    </row>
    <row r="376" spans="1:20" ht="15" customHeight="1" x14ac:dyDescent="0.3">
      <c r="A376" s="25">
        <v>44472.88890046296</v>
      </c>
      <c r="B376" s="32"/>
      <c r="C376" s="27" t="s">
        <v>7</v>
      </c>
      <c r="D376" s="28">
        <v>2</v>
      </c>
      <c r="E376" s="36" t="s">
        <v>600</v>
      </c>
      <c r="F376" s="35"/>
      <c r="G376" s="28"/>
      <c r="T376"/>
    </row>
    <row r="377" spans="1:20" ht="15" customHeight="1" x14ac:dyDescent="0.3">
      <c r="A377" s="25">
        <v>44472.889432870368</v>
      </c>
      <c r="B377" s="32"/>
      <c r="C377" s="27" t="s">
        <v>17</v>
      </c>
      <c r="D377" s="28">
        <v>-2</v>
      </c>
      <c r="E377" s="36" t="s">
        <v>601</v>
      </c>
      <c r="F377" s="35"/>
      <c r="G377" s="28"/>
      <c r="T377"/>
    </row>
    <row r="378" spans="1:20" ht="15" customHeight="1" x14ac:dyDescent="0.3">
      <c r="A378" s="25">
        <v>44472.890231481484</v>
      </c>
      <c r="B378" s="32"/>
      <c r="C378" s="27" t="s">
        <v>14</v>
      </c>
      <c r="D378" s="28">
        <v>2</v>
      </c>
      <c r="E378" s="36" t="s">
        <v>602</v>
      </c>
      <c r="F378" s="35"/>
      <c r="G378" s="28"/>
      <c r="T378"/>
    </row>
    <row r="379" spans="1:20" ht="15" customHeight="1" x14ac:dyDescent="0.3">
      <c r="A379" s="21">
        <v>44472.891458333332</v>
      </c>
      <c r="B379" s="31"/>
      <c r="C379" s="23" t="s">
        <v>16</v>
      </c>
      <c r="D379" s="24">
        <v>2</v>
      </c>
      <c r="E379" s="34" t="s">
        <v>414</v>
      </c>
      <c r="F379" s="35"/>
      <c r="G379" s="28"/>
      <c r="T379"/>
    </row>
    <row r="380" spans="1:20" ht="15" customHeight="1" x14ac:dyDescent="0.3">
      <c r="A380" s="21">
        <v>44472.892384259256</v>
      </c>
      <c r="B380" s="31"/>
      <c r="C380" s="23" t="s">
        <v>12</v>
      </c>
      <c r="D380" s="24">
        <v>2</v>
      </c>
      <c r="E380" s="34" t="s">
        <v>415</v>
      </c>
      <c r="F380" s="35"/>
      <c r="G380" s="28"/>
      <c r="T380"/>
    </row>
    <row r="381" spans="1:20" ht="15" customHeight="1" x14ac:dyDescent="0.3">
      <c r="A381" s="25">
        <v>44442.353043981479</v>
      </c>
      <c r="B381" s="32"/>
      <c r="C381" s="27" t="s">
        <v>5</v>
      </c>
      <c r="D381" s="28">
        <v>0</v>
      </c>
      <c r="E381" s="36" t="s">
        <v>554</v>
      </c>
      <c r="F381" s="35"/>
      <c r="G381" s="28"/>
      <c r="T381"/>
    </row>
    <row r="382" spans="1:20" ht="15" customHeight="1" x14ac:dyDescent="0.3">
      <c r="A382" s="25">
        <v>44442.699247685188</v>
      </c>
      <c r="B382" s="32"/>
      <c r="C382" s="27" t="s">
        <v>5</v>
      </c>
      <c r="D382" s="28">
        <v>-2</v>
      </c>
      <c r="E382" s="36" t="s">
        <v>569</v>
      </c>
      <c r="F382" s="35"/>
      <c r="G382" s="28"/>
      <c r="T382"/>
    </row>
    <row r="383" spans="1:20" ht="15" customHeight="1" x14ac:dyDescent="0.3">
      <c r="A383" s="21">
        <v>44289.768541666665</v>
      </c>
      <c r="B383" s="31"/>
      <c r="C383" s="23" t="s">
        <v>5</v>
      </c>
      <c r="D383" s="24">
        <v>2</v>
      </c>
      <c r="E383" s="34" t="s">
        <v>71</v>
      </c>
      <c r="F383" s="35"/>
      <c r="G383" s="28"/>
      <c r="T383"/>
    </row>
    <row r="384" spans="1:20" ht="15" customHeight="1" x14ac:dyDescent="0.3">
      <c r="A384" s="21">
        <v>44289.770613425928</v>
      </c>
      <c r="B384" s="31"/>
      <c r="C384" s="23" t="s">
        <v>7</v>
      </c>
      <c r="D384" s="24">
        <v>-2</v>
      </c>
      <c r="E384" s="34" t="s">
        <v>72</v>
      </c>
      <c r="F384" s="35"/>
      <c r="G384" s="28"/>
      <c r="T384"/>
    </row>
    <row r="385" spans="1:20" ht="15" customHeight="1" x14ac:dyDescent="0.3">
      <c r="A385" s="21">
        <v>44289.77144675926</v>
      </c>
      <c r="B385" s="31"/>
      <c r="C385" s="23" t="s">
        <v>17</v>
      </c>
      <c r="D385" s="24">
        <v>2</v>
      </c>
      <c r="E385" s="34" t="s">
        <v>73</v>
      </c>
      <c r="F385" s="35"/>
      <c r="G385" s="28"/>
      <c r="T385"/>
    </row>
    <row r="386" spans="1:20" ht="15" customHeight="1" x14ac:dyDescent="0.3">
      <c r="A386" s="25">
        <v>44289.772592592592</v>
      </c>
      <c r="B386" s="32"/>
      <c r="C386" s="27" t="s">
        <v>14</v>
      </c>
      <c r="D386" s="28">
        <v>2</v>
      </c>
      <c r="E386" s="36" t="s">
        <v>222</v>
      </c>
      <c r="F386" s="35"/>
      <c r="G386" s="28"/>
      <c r="T386"/>
    </row>
    <row r="387" spans="1:20" ht="15" customHeight="1" x14ac:dyDescent="0.3">
      <c r="A387" s="25">
        <v>44289.774942129632</v>
      </c>
      <c r="B387" s="32"/>
      <c r="C387" s="27" t="s">
        <v>12</v>
      </c>
      <c r="D387" s="28">
        <v>-2</v>
      </c>
      <c r="E387" s="36" t="s">
        <v>223</v>
      </c>
      <c r="F387" s="35"/>
      <c r="G387" s="28"/>
      <c r="T387"/>
    </row>
    <row r="388" spans="1:20" ht="15" customHeight="1" x14ac:dyDescent="0.3">
      <c r="A388" s="25">
        <v>44319.503078703703</v>
      </c>
      <c r="B388" s="32"/>
      <c r="C388" s="27" t="s">
        <v>5</v>
      </c>
      <c r="D388" s="28">
        <v>1</v>
      </c>
      <c r="E388" s="36" t="s">
        <v>224</v>
      </c>
      <c r="F388" s="35"/>
      <c r="G388" s="28"/>
      <c r="T388"/>
    </row>
    <row r="389" spans="1:20" ht="15" customHeight="1" x14ac:dyDescent="0.3">
      <c r="A389" s="25">
        <v>44319.503564814811</v>
      </c>
      <c r="B389" s="32"/>
      <c r="C389" s="27" t="s">
        <v>7</v>
      </c>
      <c r="D389" s="28">
        <v>2</v>
      </c>
      <c r="E389" s="36" t="s">
        <v>225</v>
      </c>
      <c r="F389" s="35"/>
      <c r="G389" s="28"/>
      <c r="T389"/>
    </row>
    <row r="390" spans="1:20" ht="15" customHeight="1" x14ac:dyDescent="0.3">
      <c r="A390" s="21">
        <v>44319.503865740742</v>
      </c>
      <c r="B390" s="31"/>
      <c r="C390" s="23" t="s">
        <v>17</v>
      </c>
      <c r="D390" s="29">
        <v>1</v>
      </c>
      <c r="E390" s="34" t="s">
        <v>112</v>
      </c>
      <c r="F390" s="35"/>
      <c r="G390" s="28"/>
      <c r="T390"/>
    </row>
    <row r="391" spans="1:20" ht="15" customHeight="1" x14ac:dyDescent="0.3">
      <c r="A391" s="25">
        <v>44319.50408564815</v>
      </c>
      <c r="B391" s="32"/>
      <c r="C391" s="27" t="s">
        <v>14</v>
      </c>
      <c r="D391" s="28">
        <v>1</v>
      </c>
      <c r="E391" s="36" t="s">
        <v>226</v>
      </c>
      <c r="F391" s="35"/>
      <c r="G391" s="28"/>
      <c r="T391"/>
    </row>
    <row r="392" spans="1:20" ht="15" customHeight="1" x14ac:dyDescent="0.3">
      <c r="A392" s="21">
        <v>44319.504305555558</v>
      </c>
      <c r="B392" s="31"/>
      <c r="C392" s="23" t="s">
        <v>16</v>
      </c>
      <c r="D392" s="24">
        <v>-2</v>
      </c>
      <c r="E392" s="34" t="s">
        <v>113</v>
      </c>
      <c r="F392" s="35"/>
      <c r="G392" s="28"/>
      <c r="T392"/>
    </row>
    <row r="393" spans="1:20" ht="15" customHeight="1" x14ac:dyDescent="0.3">
      <c r="A393" s="25">
        <v>44319.50445601852</v>
      </c>
      <c r="B393" s="32"/>
      <c r="C393" s="27" t="s">
        <v>12</v>
      </c>
      <c r="D393" s="28">
        <v>2</v>
      </c>
      <c r="E393" s="36" t="s">
        <v>227</v>
      </c>
      <c r="F393" s="35"/>
      <c r="G393" s="28"/>
      <c r="T393"/>
    </row>
    <row r="394" spans="1:20" ht="15" customHeight="1" x14ac:dyDescent="0.3">
      <c r="A394" s="25">
        <v>44289.780312499999</v>
      </c>
      <c r="B394" s="32"/>
      <c r="C394" s="27" t="s">
        <v>5</v>
      </c>
      <c r="D394" s="28">
        <v>1</v>
      </c>
      <c r="E394" s="36" t="s">
        <v>228</v>
      </c>
      <c r="F394" s="35"/>
      <c r="G394" s="28"/>
      <c r="T394"/>
    </row>
    <row r="395" spans="1:20" ht="15" customHeight="1" x14ac:dyDescent="0.3">
      <c r="A395" s="25">
        <v>44289.721747685187</v>
      </c>
      <c r="B395" s="32"/>
      <c r="C395" s="27" t="s">
        <v>5</v>
      </c>
      <c r="D395" s="28">
        <v>-1</v>
      </c>
      <c r="E395" s="36" t="s">
        <v>229</v>
      </c>
      <c r="F395" s="35"/>
      <c r="G395" s="28"/>
      <c r="T395"/>
    </row>
    <row r="396" spans="1:20" ht="15" customHeight="1" x14ac:dyDescent="0.3">
      <c r="A396" s="21">
        <v>44289.722268518519</v>
      </c>
      <c r="B396" s="31"/>
      <c r="C396" s="23" t="s">
        <v>7</v>
      </c>
      <c r="D396" s="24">
        <v>1</v>
      </c>
      <c r="E396" s="34" t="s">
        <v>131</v>
      </c>
      <c r="F396" s="35"/>
      <c r="G396" s="28"/>
      <c r="T396"/>
    </row>
    <row r="397" spans="1:20" ht="15" customHeight="1" x14ac:dyDescent="0.3">
      <c r="A397" s="25">
        <v>44289.72246527778</v>
      </c>
      <c r="B397" s="32"/>
      <c r="C397" s="27" t="s">
        <v>17</v>
      </c>
      <c r="D397" s="28">
        <v>-1</v>
      </c>
      <c r="E397" s="36" t="s">
        <v>42</v>
      </c>
      <c r="F397" s="35"/>
      <c r="G397" s="28"/>
      <c r="T397"/>
    </row>
    <row r="398" spans="1:20" ht="15" customHeight="1" x14ac:dyDescent="0.3">
      <c r="A398" s="21">
        <v>44289.722731481481</v>
      </c>
      <c r="B398" s="31"/>
      <c r="C398" s="23" t="s">
        <v>14</v>
      </c>
      <c r="D398" s="24">
        <v>1</v>
      </c>
      <c r="E398" s="34" t="s">
        <v>131</v>
      </c>
      <c r="F398" s="35"/>
      <c r="G398" s="28"/>
      <c r="T398"/>
    </row>
    <row r="399" spans="1:20" ht="15" customHeight="1" x14ac:dyDescent="0.3">
      <c r="A399" s="25">
        <v>44289.722962962966</v>
      </c>
      <c r="B399" s="32"/>
      <c r="C399" s="27" t="s">
        <v>16</v>
      </c>
      <c r="D399" s="28">
        <v>-1</v>
      </c>
      <c r="E399" s="36" t="s">
        <v>42</v>
      </c>
      <c r="F399" s="35"/>
      <c r="G399" s="28"/>
      <c r="T399"/>
    </row>
    <row r="400" spans="1:20" ht="15" customHeight="1" x14ac:dyDescent="0.3">
      <c r="A400" s="25">
        <v>44289.72315972222</v>
      </c>
      <c r="B400" s="32"/>
      <c r="C400" s="27" t="s">
        <v>12</v>
      </c>
      <c r="D400" s="28">
        <v>-1</v>
      </c>
      <c r="E400" s="36" t="s">
        <v>42</v>
      </c>
      <c r="F400" s="35"/>
      <c r="G400" s="28"/>
      <c r="T400"/>
    </row>
    <row r="401" spans="1:20" ht="15" customHeight="1" x14ac:dyDescent="0.3">
      <c r="A401" s="25">
        <v>44319.044236111113</v>
      </c>
      <c r="B401" s="32"/>
      <c r="C401" s="27" t="s">
        <v>5</v>
      </c>
      <c r="D401" s="28">
        <v>0</v>
      </c>
      <c r="E401" s="36" t="s">
        <v>230</v>
      </c>
      <c r="F401" s="35"/>
      <c r="G401" s="28"/>
      <c r="T401"/>
    </row>
    <row r="402" spans="1:20" ht="15" customHeight="1" x14ac:dyDescent="0.3">
      <c r="A402" s="21">
        <v>44319.045219907406</v>
      </c>
      <c r="B402" s="31"/>
      <c r="C402" s="23" t="s">
        <v>7</v>
      </c>
      <c r="D402" s="24">
        <v>0</v>
      </c>
      <c r="E402" s="34" t="s">
        <v>103</v>
      </c>
      <c r="F402" s="35"/>
      <c r="G402" s="28"/>
      <c r="T402"/>
    </row>
    <row r="403" spans="1:20" ht="15" customHeight="1" x14ac:dyDescent="0.3">
      <c r="A403" s="21">
        <v>44319.046342592592</v>
      </c>
      <c r="B403" s="31"/>
      <c r="C403" s="23" t="s">
        <v>14</v>
      </c>
      <c r="D403" s="29">
        <v>2</v>
      </c>
      <c r="E403" s="34" t="s">
        <v>628</v>
      </c>
      <c r="F403" s="35"/>
      <c r="G403" s="28"/>
      <c r="T403"/>
    </row>
    <row r="404" spans="1:20" ht="15" customHeight="1" x14ac:dyDescent="0.3">
      <c r="A404" s="25">
        <v>44319.047002314815</v>
      </c>
      <c r="B404" s="32"/>
      <c r="C404" s="27" t="s">
        <v>16</v>
      </c>
      <c r="D404" s="28">
        <v>-1</v>
      </c>
      <c r="E404" s="36" t="s">
        <v>231</v>
      </c>
      <c r="F404" s="35"/>
      <c r="G404" s="28"/>
      <c r="T404"/>
    </row>
    <row r="405" spans="1:20" ht="15" customHeight="1" x14ac:dyDescent="0.3">
      <c r="A405" s="21">
        <v>44319.047592592593</v>
      </c>
      <c r="B405" s="31"/>
      <c r="C405" s="23" t="s">
        <v>12</v>
      </c>
      <c r="D405" s="29">
        <v>0</v>
      </c>
      <c r="E405" s="34" t="s">
        <v>104</v>
      </c>
      <c r="F405" s="35"/>
      <c r="G405" s="28"/>
      <c r="T405"/>
    </row>
    <row r="406" spans="1:20" ht="15" customHeight="1" x14ac:dyDescent="0.3">
      <c r="A406" s="25">
        <v>44319.394502314812</v>
      </c>
      <c r="B406" s="32"/>
      <c r="C406" s="27" t="s">
        <v>5</v>
      </c>
      <c r="D406" s="28">
        <v>2</v>
      </c>
      <c r="E406" s="36" t="s">
        <v>232</v>
      </c>
      <c r="F406" s="35"/>
      <c r="G406" s="28"/>
      <c r="T406"/>
    </row>
    <row r="407" spans="1:20" ht="15" customHeight="1" x14ac:dyDescent="0.3">
      <c r="A407" s="25">
        <v>44319.396064814813</v>
      </c>
      <c r="B407" s="32"/>
      <c r="C407" s="27" t="s">
        <v>7</v>
      </c>
      <c r="D407" s="28">
        <v>0</v>
      </c>
      <c r="E407" s="36" t="s">
        <v>233</v>
      </c>
      <c r="F407" s="35"/>
      <c r="G407" s="28"/>
      <c r="T407"/>
    </row>
    <row r="408" spans="1:20" ht="15" customHeight="1" x14ac:dyDescent="0.3">
      <c r="A408" s="25">
        <v>44319.396678240744</v>
      </c>
      <c r="B408" s="32"/>
      <c r="C408" s="27" t="s">
        <v>17</v>
      </c>
      <c r="D408" s="28">
        <v>2</v>
      </c>
      <c r="E408" s="36" t="s">
        <v>234</v>
      </c>
      <c r="F408" s="35"/>
      <c r="G408" s="28"/>
      <c r="T408"/>
    </row>
    <row r="409" spans="1:20" ht="15" customHeight="1" x14ac:dyDescent="0.3">
      <c r="A409" s="25">
        <v>44319.397534722222</v>
      </c>
      <c r="B409" s="32"/>
      <c r="C409" s="27" t="s">
        <v>14</v>
      </c>
      <c r="D409" s="28">
        <v>2</v>
      </c>
      <c r="E409" s="36" t="s">
        <v>235</v>
      </c>
      <c r="F409" s="35"/>
      <c r="G409" s="28"/>
      <c r="T409"/>
    </row>
    <row r="410" spans="1:20" ht="15" customHeight="1" x14ac:dyDescent="0.3">
      <c r="A410" s="21">
        <v>44319.398298611108</v>
      </c>
      <c r="B410" s="31"/>
      <c r="C410" s="23" t="s">
        <v>16</v>
      </c>
      <c r="D410" s="24">
        <v>2</v>
      </c>
      <c r="E410" s="34" t="s">
        <v>108</v>
      </c>
      <c r="F410" s="35"/>
      <c r="G410" s="28"/>
      <c r="T410"/>
    </row>
    <row r="411" spans="1:20" ht="15" customHeight="1" x14ac:dyDescent="0.3">
      <c r="A411" s="25">
        <v>44319.398923611108</v>
      </c>
      <c r="B411" s="32"/>
      <c r="C411" s="27" t="s">
        <v>12</v>
      </c>
      <c r="D411" s="28">
        <v>0</v>
      </c>
      <c r="E411" s="36" t="s">
        <v>236</v>
      </c>
      <c r="F411" s="35"/>
      <c r="G411" s="28"/>
      <c r="T411"/>
    </row>
    <row r="412" spans="1:20" ht="15" customHeight="1" x14ac:dyDescent="0.3">
      <c r="A412" s="25">
        <v>44411.718854166669</v>
      </c>
      <c r="B412" s="32"/>
      <c r="C412" s="27" t="s">
        <v>5</v>
      </c>
      <c r="D412" s="28">
        <v>0</v>
      </c>
      <c r="E412" s="36" t="s">
        <v>368</v>
      </c>
      <c r="F412" s="35"/>
      <c r="G412" s="28"/>
      <c r="T412"/>
    </row>
    <row r="413" spans="1:20" ht="15" customHeight="1" x14ac:dyDescent="0.3">
      <c r="A413" s="25">
        <v>44411.719039351854</v>
      </c>
      <c r="B413" s="32"/>
      <c r="C413" s="27" t="s">
        <v>17</v>
      </c>
      <c r="D413" s="28">
        <v>0</v>
      </c>
      <c r="E413" s="36" t="s">
        <v>368</v>
      </c>
      <c r="F413" s="35"/>
      <c r="G413" s="28"/>
      <c r="T413"/>
    </row>
    <row r="414" spans="1:20" ht="15" customHeight="1" x14ac:dyDescent="0.3">
      <c r="A414" s="21">
        <v>44411.719189814816</v>
      </c>
      <c r="B414" s="31"/>
      <c r="C414" s="23" t="s">
        <v>14</v>
      </c>
      <c r="D414" s="24">
        <v>0</v>
      </c>
      <c r="E414" s="34" t="s">
        <v>368</v>
      </c>
      <c r="F414" s="35"/>
      <c r="G414" s="28"/>
      <c r="T414"/>
    </row>
    <row r="415" spans="1:20" ht="15" customHeight="1" x14ac:dyDescent="0.3">
      <c r="A415" s="25">
        <v>44411.719375000001</v>
      </c>
      <c r="B415" s="32"/>
      <c r="C415" s="27" t="s">
        <v>16</v>
      </c>
      <c r="D415" s="28">
        <v>0</v>
      </c>
      <c r="E415" s="36" t="s">
        <v>368</v>
      </c>
      <c r="F415" s="35"/>
      <c r="G415" s="28"/>
      <c r="T415"/>
    </row>
    <row r="416" spans="1:20" ht="15" customHeight="1" x14ac:dyDescent="0.3">
      <c r="A416" s="25">
        <v>44411.720312500001</v>
      </c>
      <c r="B416" s="32"/>
      <c r="C416" s="27" t="s">
        <v>12</v>
      </c>
      <c r="D416" s="28">
        <v>2</v>
      </c>
      <c r="E416" s="36" t="s">
        <v>532</v>
      </c>
      <c r="F416" s="35"/>
      <c r="G416" s="28"/>
      <c r="T416"/>
    </row>
    <row r="417" spans="1:20" ht="15" customHeight="1" x14ac:dyDescent="0.3">
      <c r="A417" s="25">
        <v>44289.778020833335</v>
      </c>
      <c r="B417" s="32"/>
      <c r="C417" s="27" t="s">
        <v>5</v>
      </c>
      <c r="D417" s="28">
        <v>1</v>
      </c>
      <c r="E417" s="36" t="s">
        <v>237</v>
      </c>
      <c r="F417" s="35"/>
      <c r="G417" s="28"/>
      <c r="T417"/>
    </row>
    <row r="418" spans="1:20" ht="15" customHeight="1" x14ac:dyDescent="0.3">
      <c r="A418" s="25">
        <v>44289.778784722221</v>
      </c>
      <c r="B418" s="32"/>
      <c r="C418" s="27" t="s">
        <v>7</v>
      </c>
      <c r="D418" s="28">
        <v>2</v>
      </c>
      <c r="E418" s="36" t="s">
        <v>238</v>
      </c>
      <c r="F418" s="35"/>
      <c r="G418" s="28"/>
      <c r="T418"/>
    </row>
    <row r="419" spans="1:20" ht="15" customHeight="1" x14ac:dyDescent="0.3">
      <c r="A419" s="21">
        <v>44289.779814814814</v>
      </c>
      <c r="B419" s="31"/>
      <c r="C419" s="23" t="s">
        <v>17</v>
      </c>
      <c r="D419" s="24">
        <v>2</v>
      </c>
      <c r="E419" s="34" t="s">
        <v>321</v>
      </c>
      <c r="F419" s="35"/>
      <c r="G419" s="28"/>
      <c r="T419"/>
    </row>
    <row r="420" spans="1:20" ht="15" customHeight="1" x14ac:dyDescent="0.3">
      <c r="A420" s="21">
        <v>44289.780555555553</v>
      </c>
      <c r="B420" s="31"/>
      <c r="C420" s="23" t="s">
        <v>14</v>
      </c>
      <c r="D420" s="24">
        <v>2</v>
      </c>
      <c r="E420" s="34" t="s">
        <v>74</v>
      </c>
      <c r="F420" s="35"/>
      <c r="G420" s="28"/>
      <c r="T420"/>
    </row>
    <row r="421" spans="1:20" ht="15" customHeight="1" x14ac:dyDescent="0.3">
      <c r="A421" s="25">
        <v>44289.781435185185</v>
      </c>
      <c r="B421" s="32"/>
      <c r="C421" s="27" t="s">
        <v>16</v>
      </c>
      <c r="D421" s="28">
        <v>-2</v>
      </c>
      <c r="E421" s="36" t="s">
        <v>239</v>
      </c>
      <c r="F421" s="35"/>
      <c r="G421" s="28"/>
      <c r="T421"/>
    </row>
    <row r="422" spans="1:20" ht="15" customHeight="1" x14ac:dyDescent="0.3">
      <c r="A422" s="25">
        <v>44289.783067129632</v>
      </c>
      <c r="B422" s="32"/>
      <c r="C422" s="27" t="s">
        <v>12</v>
      </c>
      <c r="D422" s="28">
        <v>-1</v>
      </c>
      <c r="E422" s="36" t="s">
        <v>240</v>
      </c>
      <c r="F422" s="35"/>
      <c r="G422" s="28"/>
      <c r="T422"/>
    </row>
    <row r="423" spans="1:20" ht="15" customHeight="1" x14ac:dyDescent="0.3">
      <c r="A423" s="25">
        <v>44289.779004629629</v>
      </c>
      <c r="B423" s="32"/>
      <c r="C423" s="27" t="s">
        <v>5</v>
      </c>
      <c r="D423" s="28">
        <v>2</v>
      </c>
      <c r="E423" s="36" t="s">
        <v>241</v>
      </c>
      <c r="F423" s="35"/>
      <c r="G423" s="28"/>
      <c r="T423"/>
    </row>
    <row r="424" spans="1:20" ht="15" customHeight="1" x14ac:dyDescent="0.3">
      <c r="A424" s="25">
        <v>44289.779895833337</v>
      </c>
      <c r="B424" s="32"/>
      <c r="C424" s="27" t="s">
        <v>7</v>
      </c>
      <c r="D424" s="28">
        <v>2</v>
      </c>
      <c r="E424" s="36" t="s">
        <v>242</v>
      </c>
      <c r="F424" s="35"/>
      <c r="G424" s="28"/>
      <c r="T424"/>
    </row>
    <row r="425" spans="1:20" ht="15" customHeight="1" x14ac:dyDescent="0.3">
      <c r="A425" s="21">
        <v>44289.7812037037</v>
      </c>
      <c r="B425" s="31"/>
      <c r="C425" s="23" t="s">
        <v>17</v>
      </c>
      <c r="D425" s="29">
        <v>2</v>
      </c>
      <c r="E425" s="34" t="s">
        <v>75</v>
      </c>
      <c r="F425" s="35"/>
      <c r="G425" s="28"/>
      <c r="T425"/>
    </row>
    <row r="426" spans="1:20" ht="15" customHeight="1" x14ac:dyDescent="0.3">
      <c r="A426" s="21">
        <v>44289.781840277778</v>
      </c>
      <c r="B426" s="31"/>
      <c r="C426" s="23" t="s">
        <v>14</v>
      </c>
      <c r="D426" s="29">
        <v>-2</v>
      </c>
      <c r="E426" s="34" t="s">
        <v>76</v>
      </c>
      <c r="F426" s="35"/>
      <c r="G426" s="28"/>
      <c r="T426"/>
    </row>
    <row r="427" spans="1:20" ht="15" customHeight="1" x14ac:dyDescent="0.3">
      <c r="A427" s="21">
        <v>44289.783900462964</v>
      </c>
      <c r="B427" s="31"/>
      <c r="C427" s="23" t="s">
        <v>16</v>
      </c>
      <c r="D427" s="29">
        <v>-2</v>
      </c>
      <c r="E427" s="34" t="s">
        <v>77</v>
      </c>
      <c r="F427" s="35"/>
      <c r="G427" s="28"/>
      <c r="T427"/>
    </row>
    <row r="428" spans="1:20" ht="15" customHeight="1" x14ac:dyDescent="0.3">
      <c r="A428" s="21">
        <v>44289.784930555557</v>
      </c>
      <c r="B428" s="31"/>
      <c r="C428" s="23" t="s">
        <v>12</v>
      </c>
      <c r="D428" s="29">
        <v>-2</v>
      </c>
      <c r="E428" s="34" t="s">
        <v>78</v>
      </c>
      <c r="F428" s="35"/>
      <c r="G428" s="28"/>
      <c r="T428"/>
    </row>
    <row r="429" spans="1:20" ht="15" customHeight="1" x14ac:dyDescent="0.3">
      <c r="A429" s="21">
        <v>44289.949826388889</v>
      </c>
      <c r="B429" s="31"/>
      <c r="C429" s="23" t="s">
        <v>5</v>
      </c>
      <c r="D429" s="24">
        <v>1</v>
      </c>
      <c r="E429" s="34" t="s">
        <v>99</v>
      </c>
      <c r="F429" s="35"/>
      <c r="G429" s="28"/>
      <c r="T429"/>
    </row>
    <row r="430" spans="1:20" ht="15" customHeight="1" x14ac:dyDescent="0.3">
      <c r="A430" s="21">
        <v>44319.842291666668</v>
      </c>
      <c r="B430" s="31"/>
      <c r="C430" s="23" t="s">
        <v>7</v>
      </c>
      <c r="D430" s="29">
        <v>-1</v>
      </c>
      <c r="E430" s="34" t="s">
        <v>122</v>
      </c>
      <c r="F430" s="35"/>
      <c r="G430" s="28"/>
      <c r="T430"/>
    </row>
    <row r="431" spans="1:20" ht="15" customHeight="1" x14ac:dyDescent="0.3">
      <c r="A431" s="21">
        <v>44319.845567129632</v>
      </c>
      <c r="B431" s="31"/>
      <c r="C431" s="23" t="s">
        <v>17</v>
      </c>
      <c r="D431" s="24">
        <v>2</v>
      </c>
      <c r="E431" s="34" t="s">
        <v>123</v>
      </c>
      <c r="F431" s="35"/>
      <c r="G431" s="28"/>
      <c r="T431"/>
    </row>
    <row r="432" spans="1:20" ht="15" customHeight="1" x14ac:dyDescent="0.3">
      <c r="A432" s="21">
        <v>44319.84646990741</v>
      </c>
      <c r="B432" s="31"/>
      <c r="C432" s="23" t="s">
        <v>14</v>
      </c>
      <c r="D432" s="29">
        <v>2</v>
      </c>
      <c r="E432" s="34" t="s">
        <v>124</v>
      </c>
      <c r="F432" s="35"/>
      <c r="G432" s="28"/>
      <c r="T432"/>
    </row>
    <row r="433" spans="1:20" ht="15" customHeight="1" x14ac:dyDescent="0.3">
      <c r="A433" s="25">
        <v>44319.847291666665</v>
      </c>
      <c r="B433" s="32"/>
      <c r="C433" s="27" t="s">
        <v>16</v>
      </c>
      <c r="D433" s="28">
        <v>-2</v>
      </c>
      <c r="E433" s="36" t="s">
        <v>243</v>
      </c>
      <c r="F433" s="35"/>
      <c r="G433" s="28"/>
      <c r="T433"/>
    </row>
    <row r="434" spans="1:20" ht="15" customHeight="1" x14ac:dyDescent="0.3">
      <c r="A434" s="25">
        <v>44319.847916666666</v>
      </c>
      <c r="B434" s="32"/>
      <c r="C434" s="27" t="s">
        <v>12</v>
      </c>
      <c r="D434" s="28">
        <v>2</v>
      </c>
      <c r="E434" s="36" t="s">
        <v>244</v>
      </c>
      <c r="F434" s="35"/>
      <c r="G434" s="28"/>
      <c r="T434"/>
    </row>
    <row r="435" spans="1:20" ht="15" customHeight="1" x14ac:dyDescent="0.3">
      <c r="A435" s="28" t="s">
        <v>659</v>
      </c>
      <c r="B435" s="32"/>
      <c r="C435" s="27" t="s">
        <v>5</v>
      </c>
      <c r="D435" s="28">
        <v>2</v>
      </c>
      <c r="E435" s="36" t="s">
        <v>660</v>
      </c>
      <c r="F435" s="35"/>
      <c r="G435" s="28"/>
      <c r="T435"/>
    </row>
    <row r="436" spans="1:20" ht="15" customHeight="1" x14ac:dyDescent="0.3">
      <c r="A436" s="28" t="s">
        <v>661</v>
      </c>
      <c r="B436" s="32"/>
      <c r="C436" s="27" t="s">
        <v>7</v>
      </c>
      <c r="D436" s="28">
        <v>-2</v>
      </c>
      <c r="E436" s="36" t="s">
        <v>662</v>
      </c>
      <c r="F436" s="35"/>
      <c r="G436" s="28"/>
      <c r="T436"/>
    </row>
    <row r="437" spans="1:20" ht="15" customHeight="1" x14ac:dyDescent="0.3">
      <c r="A437" s="28" t="s">
        <v>643</v>
      </c>
      <c r="B437" s="32"/>
      <c r="C437" s="27" t="s">
        <v>17</v>
      </c>
      <c r="D437" s="28">
        <v>-1</v>
      </c>
      <c r="E437" s="36" t="s">
        <v>669</v>
      </c>
      <c r="F437" s="35"/>
      <c r="G437" s="28"/>
      <c r="T437"/>
    </row>
    <row r="438" spans="1:20" ht="15" customHeight="1" x14ac:dyDescent="0.3">
      <c r="A438" s="28" t="s">
        <v>644</v>
      </c>
      <c r="B438" s="32"/>
      <c r="C438" s="27" t="s">
        <v>14</v>
      </c>
      <c r="D438" s="28">
        <v>1</v>
      </c>
      <c r="E438" s="36" t="s">
        <v>670</v>
      </c>
      <c r="F438" s="35"/>
      <c r="G438" s="28"/>
      <c r="T438"/>
    </row>
    <row r="439" spans="1:20" ht="15" customHeight="1" x14ac:dyDescent="0.3">
      <c r="A439" s="28" t="s">
        <v>645</v>
      </c>
      <c r="B439" s="32"/>
      <c r="C439" s="27" t="s">
        <v>16</v>
      </c>
      <c r="D439" s="28">
        <v>2</v>
      </c>
      <c r="E439" s="36" t="s">
        <v>646</v>
      </c>
      <c r="F439" s="35"/>
      <c r="G439" s="28"/>
      <c r="T439"/>
    </row>
    <row r="440" spans="1:20" ht="15" customHeight="1" x14ac:dyDescent="0.3">
      <c r="A440" s="28" t="s">
        <v>663</v>
      </c>
      <c r="B440" s="32"/>
      <c r="C440" s="27" t="s">
        <v>12</v>
      </c>
      <c r="D440" s="28">
        <v>2</v>
      </c>
      <c r="E440" s="36" t="s">
        <v>668</v>
      </c>
      <c r="F440" s="35"/>
      <c r="G440" s="28"/>
      <c r="T440"/>
    </row>
    <row r="441" spans="1:20" ht="15" customHeight="1" x14ac:dyDescent="0.3">
      <c r="A441" s="25">
        <v>44289.847777777781</v>
      </c>
      <c r="B441" s="32"/>
      <c r="C441" s="27" t="s">
        <v>5</v>
      </c>
      <c r="D441" s="28">
        <v>2</v>
      </c>
      <c r="E441" s="36" t="s">
        <v>245</v>
      </c>
      <c r="F441" s="35"/>
      <c r="G441" s="28"/>
      <c r="T441"/>
    </row>
    <row r="442" spans="1:20" ht="15" customHeight="1" x14ac:dyDescent="0.3">
      <c r="A442" s="21">
        <v>44289.848541666666</v>
      </c>
      <c r="B442" s="31"/>
      <c r="C442" s="23" t="s">
        <v>7</v>
      </c>
      <c r="D442" s="29">
        <v>-2</v>
      </c>
      <c r="E442" s="34" t="s">
        <v>83</v>
      </c>
      <c r="F442" s="35"/>
      <c r="G442" s="28"/>
      <c r="T442"/>
    </row>
    <row r="443" spans="1:20" ht="15" customHeight="1" x14ac:dyDescent="0.3">
      <c r="A443" s="25">
        <v>44289.848993055559</v>
      </c>
      <c r="B443" s="32"/>
      <c r="C443" s="27" t="s">
        <v>17</v>
      </c>
      <c r="D443" s="28">
        <v>2</v>
      </c>
      <c r="E443" s="36" t="s">
        <v>246</v>
      </c>
      <c r="F443" s="35"/>
      <c r="G443" s="28"/>
      <c r="T443"/>
    </row>
    <row r="444" spans="1:20" ht="15" customHeight="1" x14ac:dyDescent="0.3">
      <c r="A444" s="25">
        <v>44289.849791666667</v>
      </c>
      <c r="B444" s="32"/>
      <c r="C444" s="27" t="s">
        <v>14</v>
      </c>
      <c r="D444" s="28">
        <v>2</v>
      </c>
      <c r="E444" s="36" t="s">
        <v>247</v>
      </c>
      <c r="F444" s="35"/>
      <c r="G444" s="28"/>
      <c r="T444"/>
    </row>
    <row r="445" spans="1:20" ht="15" customHeight="1" x14ac:dyDescent="0.3">
      <c r="A445" s="25">
        <v>44289.850914351853</v>
      </c>
      <c r="B445" s="32"/>
      <c r="C445" s="27" t="s">
        <v>16</v>
      </c>
      <c r="D445" s="28">
        <v>-2</v>
      </c>
      <c r="E445" s="36" t="s">
        <v>248</v>
      </c>
      <c r="F445" s="35"/>
      <c r="G445" s="28"/>
      <c r="T445"/>
    </row>
    <row r="446" spans="1:20" ht="15" customHeight="1" x14ac:dyDescent="0.3">
      <c r="A446" s="21">
        <v>44289.851898148147</v>
      </c>
      <c r="B446" s="31"/>
      <c r="C446" s="23" t="s">
        <v>12</v>
      </c>
      <c r="D446" s="24">
        <v>2</v>
      </c>
      <c r="E446" s="34" t="s">
        <v>87</v>
      </c>
      <c r="F446" s="35"/>
      <c r="G446" s="28"/>
      <c r="T446"/>
    </row>
    <row r="447" spans="1:20" ht="15" customHeight="1" x14ac:dyDescent="0.3">
      <c r="A447" s="25">
        <v>44411.712314814817</v>
      </c>
      <c r="B447" s="32"/>
      <c r="C447" s="27" t="s">
        <v>5</v>
      </c>
      <c r="D447" s="28">
        <v>2</v>
      </c>
      <c r="E447" s="36" t="s">
        <v>522</v>
      </c>
      <c r="F447" s="35"/>
      <c r="G447" s="28"/>
      <c r="T447"/>
    </row>
    <row r="448" spans="1:20" ht="15" customHeight="1" x14ac:dyDescent="0.3">
      <c r="A448" s="25">
        <v>44411.713321759256</v>
      </c>
      <c r="B448" s="32"/>
      <c r="C448" s="27" t="s">
        <v>7</v>
      </c>
      <c r="D448" s="28">
        <v>-1</v>
      </c>
      <c r="E448" s="36" t="s">
        <v>525</v>
      </c>
      <c r="F448" s="35"/>
      <c r="G448" s="28"/>
      <c r="T448"/>
    </row>
    <row r="449" spans="1:20" ht="15" customHeight="1" x14ac:dyDescent="0.3">
      <c r="A449" s="25">
        <v>44411.713969907411</v>
      </c>
      <c r="B449" s="32"/>
      <c r="C449" s="27" t="s">
        <v>17</v>
      </c>
      <c r="D449" s="28">
        <v>0</v>
      </c>
      <c r="E449" s="36" t="s">
        <v>527</v>
      </c>
      <c r="F449" s="35"/>
      <c r="G449" s="28"/>
      <c r="T449"/>
    </row>
    <row r="450" spans="1:20" ht="15" customHeight="1" x14ac:dyDescent="0.3">
      <c r="A450" s="21">
        <v>44411.714432870373</v>
      </c>
      <c r="B450" s="31"/>
      <c r="C450" s="23" t="s">
        <v>14</v>
      </c>
      <c r="D450" s="29">
        <v>0</v>
      </c>
      <c r="E450" s="34" t="s">
        <v>365</v>
      </c>
      <c r="F450" s="35"/>
      <c r="G450" s="28"/>
      <c r="T450"/>
    </row>
    <row r="451" spans="1:20" ht="15" customHeight="1" x14ac:dyDescent="0.3">
      <c r="A451" s="21">
        <v>44411.715405092589</v>
      </c>
      <c r="B451" s="31"/>
      <c r="C451" s="23" t="s">
        <v>16</v>
      </c>
      <c r="D451" s="24">
        <v>1</v>
      </c>
      <c r="E451" s="34" t="s">
        <v>366</v>
      </c>
      <c r="F451" s="35"/>
      <c r="G451" s="28"/>
      <c r="T451"/>
    </row>
    <row r="452" spans="1:20" ht="15" customHeight="1" x14ac:dyDescent="0.3">
      <c r="A452" s="25">
        <v>44411.716111111113</v>
      </c>
      <c r="B452" s="32"/>
      <c r="C452" s="27" t="s">
        <v>12</v>
      </c>
      <c r="D452" s="28">
        <v>2</v>
      </c>
      <c r="E452" s="36" t="s">
        <v>530</v>
      </c>
      <c r="F452" s="35"/>
      <c r="G452" s="28"/>
      <c r="T452"/>
    </row>
    <row r="453" spans="1:20" ht="15" customHeight="1" x14ac:dyDescent="0.3">
      <c r="A453" s="25">
        <v>44289.779953703706</v>
      </c>
      <c r="B453" s="32"/>
      <c r="C453" s="27" t="s">
        <v>5</v>
      </c>
      <c r="D453" s="28">
        <v>-1</v>
      </c>
      <c r="E453" s="36" t="s">
        <v>249</v>
      </c>
      <c r="F453" s="35"/>
      <c r="G453" s="28"/>
      <c r="T453"/>
    </row>
    <row r="454" spans="1:20" ht="15" customHeight="1" x14ac:dyDescent="0.3">
      <c r="A454" s="25">
        <v>44289.787824074076</v>
      </c>
      <c r="B454" s="32"/>
      <c r="C454" s="27" t="s">
        <v>12</v>
      </c>
      <c r="D454" s="28">
        <v>2</v>
      </c>
      <c r="E454" s="36" t="s">
        <v>250</v>
      </c>
      <c r="F454" s="35"/>
      <c r="G454" s="28"/>
      <c r="T454"/>
    </row>
    <row r="455" spans="1:20" ht="15" customHeight="1" x14ac:dyDescent="0.3">
      <c r="A455" s="21">
        <v>44289.744780092595</v>
      </c>
      <c r="B455" s="31"/>
      <c r="C455" s="23" t="s">
        <v>5</v>
      </c>
      <c r="D455" s="24">
        <v>1</v>
      </c>
      <c r="E455" s="34" t="s">
        <v>59</v>
      </c>
      <c r="F455" s="35"/>
      <c r="G455" s="28"/>
      <c r="T455"/>
    </row>
    <row r="456" spans="1:20" ht="15" customHeight="1" x14ac:dyDescent="0.3">
      <c r="A456" s="21">
        <v>44289.745671296296</v>
      </c>
      <c r="B456" s="31"/>
      <c r="C456" s="23" t="s">
        <v>7</v>
      </c>
      <c r="D456" s="29">
        <v>2</v>
      </c>
      <c r="E456" s="34" t="s">
        <v>60</v>
      </c>
      <c r="F456" s="35"/>
      <c r="G456" s="28"/>
      <c r="T456"/>
    </row>
    <row r="457" spans="1:20" ht="15" customHeight="1" x14ac:dyDescent="0.3">
      <c r="A457" s="25">
        <v>44289.746354166666</v>
      </c>
      <c r="B457" s="32"/>
      <c r="C457" s="27" t="s">
        <v>17</v>
      </c>
      <c r="D457" s="28">
        <v>2</v>
      </c>
      <c r="E457" s="36" t="s">
        <v>251</v>
      </c>
      <c r="F457" s="35"/>
      <c r="G457" s="28"/>
      <c r="T457"/>
    </row>
    <row r="458" spans="1:20" ht="15" customHeight="1" x14ac:dyDescent="0.3">
      <c r="A458" s="25">
        <v>44289.746793981481</v>
      </c>
      <c r="B458" s="32"/>
      <c r="C458" s="27" t="s">
        <v>14</v>
      </c>
      <c r="D458" s="28">
        <v>2</v>
      </c>
      <c r="E458" s="36" t="s">
        <v>252</v>
      </c>
      <c r="F458" s="35"/>
      <c r="G458" s="28"/>
      <c r="T458"/>
    </row>
    <row r="459" spans="1:20" ht="15" customHeight="1" x14ac:dyDescent="0.3">
      <c r="A459" s="25">
        <v>44289.747256944444</v>
      </c>
      <c r="B459" s="32"/>
      <c r="C459" s="27" t="s">
        <v>16</v>
      </c>
      <c r="D459" s="28">
        <v>-2</v>
      </c>
      <c r="E459" s="36" t="s">
        <v>253</v>
      </c>
      <c r="F459" s="35"/>
      <c r="G459" s="28"/>
      <c r="T459"/>
    </row>
    <row r="460" spans="1:20" ht="15" customHeight="1" x14ac:dyDescent="0.3">
      <c r="A460" s="21">
        <v>44289.747789351852</v>
      </c>
      <c r="B460" s="31"/>
      <c r="C460" s="23" t="s">
        <v>12</v>
      </c>
      <c r="D460" s="24">
        <v>2</v>
      </c>
      <c r="E460" s="34" t="s">
        <v>61</v>
      </c>
      <c r="F460" s="35"/>
      <c r="G460" s="28"/>
      <c r="T460"/>
    </row>
    <row r="461" spans="1:20" ht="15" customHeight="1" x14ac:dyDescent="0.3">
      <c r="A461" s="21">
        <v>44442.573587962965</v>
      </c>
      <c r="B461" s="31"/>
      <c r="C461" s="23" t="s">
        <v>5</v>
      </c>
      <c r="D461" s="24">
        <v>2</v>
      </c>
      <c r="E461" s="34" t="s">
        <v>390</v>
      </c>
      <c r="F461" s="35"/>
      <c r="G461" s="28"/>
      <c r="T461"/>
    </row>
    <row r="462" spans="1:20" ht="15" customHeight="1" x14ac:dyDescent="0.3">
      <c r="A462" s="21">
        <v>44442.574317129627</v>
      </c>
      <c r="B462" s="31"/>
      <c r="C462" s="23" t="s">
        <v>7</v>
      </c>
      <c r="D462" s="24">
        <v>-2</v>
      </c>
      <c r="E462" s="34" t="s">
        <v>391</v>
      </c>
      <c r="F462" s="35"/>
      <c r="G462" s="28"/>
      <c r="T462"/>
    </row>
    <row r="463" spans="1:20" ht="15" customHeight="1" x14ac:dyDescent="0.3">
      <c r="A463" s="21">
        <v>44442.574953703705</v>
      </c>
      <c r="B463" s="31"/>
      <c r="C463" s="23" t="s">
        <v>17</v>
      </c>
      <c r="D463" s="24">
        <v>2</v>
      </c>
      <c r="E463" s="34" t="s">
        <v>392</v>
      </c>
      <c r="F463" s="35"/>
      <c r="G463" s="28"/>
      <c r="T463"/>
    </row>
    <row r="464" spans="1:20" ht="15" customHeight="1" x14ac:dyDescent="0.3">
      <c r="A464" s="25">
        <v>44442.575324074074</v>
      </c>
      <c r="B464" s="32"/>
      <c r="C464" s="27" t="s">
        <v>14</v>
      </c>
      <c r="D464" s="28">
        <v>2</v>
      </c>
      <c r="E464" s="36" t="s">
        <v>559</v>
      </c>
      <c r="F464" s="35"/>
      <c r="G464" s="28"/>
      <c r="T464"/>
    </row>
    <row r="465" spans="1:20" ht="15" customHeight="1" x14ac:dyDescent="0.3">
      <c r="A465" s="25">
        <v>44442.575648148151</v>
      </c>
      <c r="B465" s="32"/>
      <c r="C465" s="27" t="s">
        <v>16</v>
      </c>
      <c r="D465" s="28">
        <v>-2</v>
      </c>
      <c r="E465" s="36" t="s">
        <v>560</v>
      </c>
      <c r="F465" s="35"/>
      <c r="G465" s="28"/>
      <c r="T465"/>
    </row>
    <row r="466" spans="1:20" ht="15" customHeight="1" x14ac:dyDescent="0.3">
      <c r="A466" s="25">
        <v>44442.576180555552</v>
      </c>
      <c r="B466" s="32"/>
      <c r="C466" s="27" t="s">
        <v>12</v>
      </c>
      <c r="D466" s="28">
        <v>2</v>
      </c>
      <c r="E466" s="36" t="s">
        <v>561</v>
      </c>
      <c r="F466" s="35"/>
      <c r="G466" s="28"/>
      <c r="T466"/>
    </row>
    <row r="467" spans="1:20" ht="15" customHeight="1" x14ac:dyDescent="0.3">
      <c r="A467" s="21">
        <v>44289.842164351852</v>
      </c>
      <c r="B467" s="31"/>
      <c r="C467" s="23" t="s">
        <v>5</v>
      </c>
      <c r="D467" s="24">
        <v>2</v>
      </c>
      <c r="E467" s="34" t="s">
        <v>436</v>
      </c>
      <c r="F467" s="35"/>
      <c r="G467" s="28"/>
      <c r="T467"/>
    </row>
    <row r="468" spans="1:20" ht="15" customHeight="1" x14ac:dyDescent="0.3">
      <c r="A468" s="25">
        <v>44289.716909722221</v>
      </c>
      <c r="B468" s="32"/>
      <c r="C468" s="27" t="s">
        <v>5</v>
      </c>
      <c r="D468" s="28">
        <v>-1</v>
      </c>
      <c r="E468" s="36" t="s">
        <v>471</v>
      </c>
      <c r="F468" s="35"/>
      <c r="G468" s="28"/>
      <c r="T468"/>
    </row>
    <row r="469" spans="1:20" ht="15" customHeight="1" x14ac:dyDescent="0.3">
      <c r="A469" s="25">
        <v>44289.717939814815</v>
      </c>
      <c r="B469" s="32"/>
      <c r="C469" s="27" t="s">
        <v>7</v>
      </c>
      <c r="D469" s="28">
        <v>-1</v>
      </c>
      <c r="E469" s="36" t="s">
        <v>254</v>
      </c>
      <c r="F469" s="35"/>
      <c r="G469" s="28"/>
      <c r="T469"/>
    </row>
    <row r="470" spans="1:20" ht="15" customHeight="1" x14ac:dyDescent="0.3">
      <c r="A470" s="25">
        <v>44289.718611111108</v>
      </c>
      <c r="B470" s="32"/>
      <c r="C470" s="27" t="s">
        <v>17</v>
      </c>
      <c r="D470" s="28">
        <v>2</v>
      </c>
      <c r="E470" s="36" t="s">
        <v>255</v>
      </c>
      <c r="F470" s="35"/>
      <c r="G470" s="28"/>
      <c r="T470"/>
    </row>
    <row r="471" spans="1:20" ht="15" customHeight="1" x14ac:dyDescent="0.3">
      <c r="A471" s="21">
        <v>44289.7187962963</v>
      </c>
      <c r="B471" s="31"/>
      <c r="C471" s="23" t="s">
        <v>14</v>
      </c>
      <c r="D471" s="29">
        <v>2</v>
      </c>
      <c r="E471" s="34" t="s">
        <v>37</v>
      </c>
      <c r="F471" s="35"/>
      <c r="G471" s="28"/>
      <c r="T471"/>
    </row>
    <row r="472" spans="1:20" ht="15" customHeight="1" x14ac:dyDescent="0.3">
      <c r="A472" s="21">
        <v>44289.719097222223</v>
      </c>
      <c r="B472" s="31"/>
      <c r="C472" s="23" t="s">
        <v>16</v>
      </c>
      <c r="D472" s="24">
        <v>2</v>
      </c>
      <c r="E472" s="34" t="s">
        <v>38</v>
      </c>
      <c r="F472" s="35"/>
      <c r="G472" s="28"/>
      <c r="T472"/>
    </row>
    <row r="473" spans="1:20" ht="15" customHeight="1" x14ac:dyDescent="0.3">
      <c r="A473" s="25">
        <v>44289.719756944447</v>
      </c>
      <c r="B473" s="32"/>
      <c r="C473" s="27" t="s">
        <v>12</v>
      </c>
      <c r="D473" s="28">
        <v>1</v>
      </c>
      <c r="E473" s="36" t="s">
        <v>256</v>
      </c>
      <c r="F473" s="35"/>
      <c r="G473" s="28"/>
      <c r="T473"/>
    </row>
    <row r="474" spans="1:20" ht="15" customHeight="1" x14ac:dyDescent="0.3">
      <c r="A474" s="21">
        <v>44289.897094907406</v>
      </c>
      <c r="B474" s="31"/>
      <c r="C474" s="23" t="s">
        <v>5</v>
      </c>
      <c r="D474" s="24">
        <v>0</v>
      </c>
      <c r="E474" s="34" t="s">
        <v>92</v>
      </c>
      <c r="F474" s="35"/>
      <c r="G474" s="28"/>
      <c r="T474"/>
    </row>
    <row r="475" spans="1:20" ht="15" customHeight="1" x14ac:dyDescent="0.3">
      <c r="A475" s="25">
        <v>44289.899710648147</v>
      </c>
      <c r="B475" s="32"/>
      <c r="C475" s="27" t="s">
        <v>7</v>
      </c>
      <c r="D475" s="28">
        <v>1</v>
      </c>
      <c r="E475" s="36" t="s">
        <v>257</v>
      </c>
      <c r="F475" s="35"/>
      <c r="G475" s="28"/>
      <c r="T475"/>
    </row>
    <row r="476" spans="1:20" ht="15" customHeight="1" x14ac:dyDescent="0.3">
      <c r="A476" s="25">
        <v>44289.900775462964</v>
      </c>
      <c r="B476" s="32"/>
      <c r="C476" s="27" t="s">
        <v>17</v>
      </c>
      <c r="D476" s="28">
        <v>1</v>
      </c>
      <c r="E476" s="36" t="s">
        <v>258</v>
      </c>
      <c r="F476" s="35"/>
      <c r="G476" s="28"/>
      <c r="T476"/>
    </row>
    <row r="477" spans="1:20" ht="15" customHeight="1" x14ac:dyDescent="0.3">
      <c r="A477" s="25">
        <v>44289.903333333335</v>
      </c>
      <c r="B477" s="32"/>
      <c r="C477" s="27" t="s">
        <v>14</v>
      </c>
      <c r="D477" s="28">
        <v>-1</v>
      </c>
      <c r="E477" s="36" t="s">
        <v>259</v>
      </c>
      <c r="F477" s="35"/>
      <c r="G477" s="28"/>
      <c r="T477"/>
    </row>
    <row r="478" spans="1:20" ht="15" customHeight="1" x14ac:dyDescent="0.3">
      <c r="A478" s="21">
        <v>44289.903599537036</v>
      </c>
      <c r="B478" s="31"/>
      <c r="C478" s="23" t="s">
        <v>16</v>
      </c>
      <c r="D478" s="29">
        <v>0</v>
      </c>
      <c r="E478" s="34" t="s">
        <v>93</v>
      </c>
      <c r="F478" s="35"/>
      <c r="G478" s="28"/>
      <c r="T478"/>
    </row>
    <row r="479" spans="1:20" ht="15" customHeight="1" x14ac:dyDescent="0.3">
      <c r="A479" s="25">
        <v>44289.904618055552</v>
      </c>
      <c r="B479" s="32"/>
      <c r="C479" s="27" t="s">
        <v>12</v>
      </c>
      <c r="D479" s="28">
        <v>0</v>
      </c>
      <c r="E479" s="36" t="s">
        <v>93</v>
      </c>
      <c r="F479" s="35"/>
      <c r="G479" s="28"/>
      <c r="T479"/>
    </row>
    <row r="480" spans="1:20" ht="15" customHeight="1" x14ac:dyDescent="0.3">
      <c r="A480" s="21">
        <v>44319.475798611114</v>
      </c>
      <c r="B480" s="31"/>
      <c r="C480" s="23" t="s">
        <v>5</v>
      </c>
      <c r="D480" s="24">
        <v>-2</v>
      </c>
      <c r="E480" s="34" t="s">
        <v>325</v>
      </c>
      <c r="F480" s="35"/>
      <c r="G480" s="28"/>
      <c r="T480"/>
    </row>
    <row r="481" spans="1:20" ht="15" customHeight="1" x14ac:dyDescent="0.3">
      <c r="A481" s="21">
        <v>44319.4765625</v>
      </c>
      <c r="B481" s="31"/>
      <c r="C481" s="23" t="s">
        <v>7</v>
      </c>
      <c r="D481" s="29">
        <v>0</v>
      </c>
      <c r="E481" s="34" t="s">
        <v>110</v>
      </c>
      <c r="F481" s="35"/>
      <c r="G481" s="28"/>
      <c r="T481"/>
    </row>
    <row r="482" spans="1:20" ht="15" customHeight="1" x14ac:dyDescent="0.3">
      <c r="A482" s="25">
        <v>44319.476863425924</v>
      </c>
      <c r="B482" s="32"/>
      <c r="C482" s="27" t="s">
        <v>17</v>
      </c>
      <c r="D482" s="28">
        <v>2</v>
      </c>
      <c r="E482" s="36" t="s">
        <v>260</v>
      </c>
      <c r="F482" s="35"/>
      <c r="G482" s="28"/>
      <c r="T482"/>
    </row>
    <row r="483" spans="1:20" ht="15" customHeight="1" x14ac:dyDescent="0.3">
      <c r="A483" s="25">
        <v>44319.477476851855</v>
      </c>
      <c r="B483" s="32"/>
      <c r="C483" s="27" t="s">
        <v>14</v>
      </c>
      <c r="D483" s="28">
        <v>2</v>
      </c>
      <c r="E483" s="36" t="s">
        <v>261</v>
      </c>
      <c r="F483" s="35"/>
      <c r="G483" s="28"/>
      <c r="T483"/>
    </row>
    <row r="484" spans="1:20" ht="15" customHeight="1" x14ac:dyDescent="0.3">
      <c r="A484" s="21">
        <v>44319.47797453704</v>
      </c>
      <c r="B484" s="31"/>
      <c r="C484" s="23" t="s">
        <v>16</v>
      </c>
      <c r="D484" s="24">
        <v>2</v>
      </c>
      <c r="E484" s="34" t="s">
        <v>111</v>
      </c>
      <c r="F484" s="35"/>
      <c r="G484" s="28"/>
      <c r="T484"/>
    </row>
    <row r="485" spans="1:20" ht="15" customHeight="1" x14ac:dyDescent="0.3">
      <c r="A485" s="25">
        <v>44319.478182870371</v>
      </c>
      <c r="B485" s="32"/>
      <c r="C485" s="27" t="s">
        <v>12</v>
      </c>
      <c r="D485" s="28">
        <v>2</v>
      </c>
      <c r="E485" s="36" t="s">
        <v>262</v>
      </c>
      <c r="F485" s="35"/>
      <c r="G485" s="28"/>
      <c r="T485"/>
    </row>
    <row r="486" spans="1:20" ht="15" customHeight="1" x14ac:dyDescent="0.3">
      <c r="A486" s="21">
        <v>44472.676111111112</v>
      </c>
      <c r="B486" s="31"/>
      <c r="C486" s="23" t="s">
        <v>5</v>
      </c>
      <c r="D486" s="29">
        <v>2</v>
      </c>
      <c r="E486" s="34" t="s">
        <v>409</v>
      </c>
      <c r="F486" s="35"/>
      <c r="G486" s="28"/>
      <c r="T486"/>
    </row>
    <row r="487" spans="1:20" ht="15" customHeight="1" x14ac:dyDescent="0.3">
      <c r="A487" s="25">
        <v>44472.677430555559</v>
      </c>
      <c r="B487" s="32"/>
      <c r="C487" s="27" t="s">
        <v>7</v>
      </c>
      <c r="D487" s="28">
        <v>2</v>
      </c>
      <c r="E487" s="36" t="s">
        <v>589</v>
      </c>
      <c r="F487" s="35"/>
      <c r="G487" s="28"/>
      <c r="T487"/>
    </row>
    <row r="488" spans="1:20" ht="15" customHeight="1" x14ac:dyDescent="0.3">
      <c r="A488" s="25">
        <v>44472.677789351852</v>
      </c>
      <c r="B488" s="32"/>
      <c r="C488" s="27" t="s">
        <v>17</v>
      </c>
      <c r="D488" s="28">
        <v>2</v>
      </c>
      <c r="E488" s="36" t="s">
        <v>590</v>
      </c>
      <c r="F488" s="35"/>
      <c r="G488" s="28"/>
      <c r="T488"/>
    </row>
    <row r="489" spans="1:20" ht="15" customHeight="1" x14ac:dyDescent="0.3">
      <c r="A489" s="25">
        <v>44472.682442129626</v>
      </c>
      <c r="B489" s="32"/>
      <c r="C489" s="27" t="s">
        <v>14</v>
      </c>
      <c r="D489" s="28">
        <v>-2</v>
      </c>
      <c r="E489" s="36" t="s">
        <v>410</v>
      </c>
      <c r="F489" s="35"/>
      <c r="G489" s="28"/>
      <c r="T489"/>
    </row>
    <row r="490" spans="1:20" ht="15" customHeight="1" x14ac:dyDescent="0.3">
      <c r="A490" s="21">
        <v>44472.683078703703</v>
      </c>
      <c r="B490" s="31"/>
      <c r="C490" s="23" t="s">
        <v>16</v>
      </c>
      <c r="D490" s="29">
        <v>2</v>
      </c>
      <c r="E490" s="34" t="s">
        <v>410</v>
      </c>
      <c r="F490" s="35"/>
      <c r="G490" s="28"/>
      <c r="T490"/>
    </row>
    <row r="491" spans="1:20" ht="15" customHeight="1" x14ac:dyDescent="0.3">
      <c r="A491" s="25">
        <v>44289.740243055552</v>
      </c>
      <c r="B491" s="32"/>
      <c r="C491" s="27" t="s">
        <v>5</v>
      </c>
      <c r="D491" s="28">
        <v>-2</v>
      </c>
      <c r="E491" s="36" t="s">
        <v>263</v>
      </c>
      <c r="F491" s="35"/>
      <c r="G491" s="28"/>
      <c r="T491"/>
    </row>
    <row r="492" spans="1:20" ht="15" customHeight="1" x14ac:dyDescent="0.3">
      <c r="A492" s="25">
        <v>44411.763391203705</v>
      </c>
      <c r="B492" s="32"/>
      <c r="C492" s="27" t="s">
        <v>5</v>
      </c>
      <c r="D492" s="28">
        <v>2</v>
      </c>
      <c r="E492" s="36" t="s">
        <v>535</v>
      </c>
      <c r="F492" s="35"/>
      <c r="G492" s="28"/>
      <c r="T492"/>
    </row>
    <row r="493" spans="1:20" ht="15" customHeight="1" x14ac:dyDescent="0.3">
      <c r="A493" s="25">
        <v>44411.766550925924</v>
      </c>
      <c r="B493" s="32"/>
      <c r="C493" s="27" t="s">
        <v>7</v>
      </c>
      <c r="D493" s="28">
        <v>-2</v>
      </c>
      <c r="E493" s="36" t="s">
        <v>538</v>
      </c>
      <c r="F493" s="35"/>
      <c r="G493" s="28"/>
      <c r="T493"/>
    </row>
    <row r="494" spans="1:20" ht="15" customHeight="1" x14ac:dyDescent="0.3">
      <c r="A494" s="21">
        <v>44411.767280092594</v>
      </c>
      <c r="B494" s="31"/>
      <c r="C494" s="23" t="s">
        <v>17</v>
      </c>
      <c r="D494" s="24">
        <v>-2</v>
      </c>
      <c r="E494" s="34" t="s">
        <v>369</v>
      </c>
      <c r="F494" s="35"/>
      <c r="G494" s="28"/>
      <c r="T494"/>
    </row>
    <row r="495" spans="1:20" ht="15" customHeight="1" x14ac:dyDescent="0.3">
      <c r="A495" s="25">
        <v>44411.768622685187</v>
      </c>
      <c r="B495" s="32"/>
      <c r="C495" s="27" t="s">
        <v>14</v>
      </c>
      <c r="D495" s="28">
        <v>1</v>
      </c>
      <c r="E495" s="36" t="s">
        <v>541</v>
      </c>
      <c r="F495" s="35"/>
      <c r="G495" s="28"/>
      <c r="T495"/>
    </row>
    <row r="496" spans="1:20" ht="15" customHeight="1" x14ac:dyDescent="0.3">
      <c r="A496" s="25">
        <v>44411.769432870373</v>
      </c>
      <c r="B496" s="32"/>
      <c r="C496" s="27" t="s">
        <v>16</v>
      </c>
      <c r="D496" s="28">
        <v>2</v>
      </c>
      <c r="E496" s="36" t="s">
        <v>543</v>
      </c>
      <c r="F496" s="35"/>
      <c r="G496" s="28"/>
      <c r="T496"/>
    </row>
    <row r="497" spans="1:20" ht="15" customHeight="1" x14ac:dyDescent="0.3">
      <c r="A497" s="21">
        <v>44411.770208333335</v>
      </c>
      <c r="B497" s="31"/>
      <c r="C497" s="23" t="s">
        <v>12</v>
      </c>
      <c r="D497" s="29">
        <v>2</v>
      </c>
      <c r="E497" s="34" t="s">
        <v>75</v>
      </c>
      <c r="F497" s="35"/>
      <c r="G497" s="28"/>
      <c r="T497"/>
    </row>
    <row r="498" spans="1:20" ht="15" customHeight="1" x14ac:dyDescent="0.3">
      <c r="A498" s="25">
        <v>44289.943252314813</v>
      </c>
      <c r="B498" s="32"/>
      <c r="C498" s="27" t="s">
        <v>5</v>
      </c>
      <c r="D498" s="28">
        <v>1</v>
      </c>
      <c r="E498" s="36" t="s">
        <v>264</v>
      </c>
      <c r="F498" s="35"/>
      <c r="G498" s="28"/>
      <c r="T498"/>
    </row>
    <row r="499" spans="1:20" ht="15" customHeight="1" x14ac:dyDescent="0.3">
      <c r="A499" s="25">
        <v>44289.944814814815</v>
      </c>
      <c r="B499" s="32"/>
      <c r="C499" s="27" t="s">
        <v>7</v>
      </c>
      <c r="D499" s="28">
        <v>-1</v>
      </c>
      <c r="E499" s="36" t="s">
        <v>265</v>
      </c>
      <c r="F499" s="35"/>
      <c r="G499" s="28"/>
      <c r="T499"/>
    </row>
    <row r="500" spans="1:20" ht="15" customHeight="1" x14ac:dyDescent="0.3">
      <c r="A500" s="25">
        <v>44289.945960648147</v>
      </c>
      <c r="B500" s="32"/>
      <c r="C500" s="27" t="s">
        <v>17</v>
      </c>
      <c r="D500" s="28">
        <v>0</v>
      </c>
      <c r="E500" s="36" t="s">
        <v>266</v>
      </c>
      <c r="F500" s="35"/>
      <c r="G500" s="28"/>
      <c r="T500"/>
    </row>
    <row r="501" spans="1:20" ht="15" customHeight="1" x14ac:dyDescent="0.3">
      <c r="A501" s="25">
        <v>44289.946875000001</v>
      </c>
      <c r="B501" s="32"/>
      <c r="C501" s="27" t="s">
        <v>14</v>
      </c>
      <c r="D501" s="28">
        <v>1</v>
      </c>
      <c r="E501" s="36" t="s">
        <v>155</v>
      </c>
      <c r="F501" s="35"/>
      <c r="G501" s="28"/>
      <c r="T501"/>
    </row>
    <row r="502" spans="1:20" ht="15" customHeight="1" x14ac:dyDescent="0.3">
      <c r="A502" s="25">
        <v>44289.947245370371</v>
      </c>
      <c r="B502" s="32"/>
      <c r="C502" s="27" t="s">
        <v>16</v>
      </c>
      <c r="D502" s="28">
        <v>0</v>
      </c>
      <c r="E502" s="36" t="s">
        <v>267</v>
      </c>
      <c r="F502" s="35"/>
      <c r="G502" s="28"/>
      <c r="T502"/>
    </row>
    <row r="503" spans="1:20" ht="15" customHeight="1" x14ac:dyDescent="0.3">
      <c r="A503" s="21">
        <v>44289.94803240741</v>
      </c>
      <c r="B503" s="31"/>
      <c r="C503" s="23" t="s">
        <v>12</v>
      </c>
      <c r="D503" s="29">
        <v>-1</v>
      </c>
      <c r="E503" s="34" t="s">
        <v>98</v>
      </c>
      <c r="F503" s="35"/>
      <c r="G503" s="28"/>
      <c r="T503"/>
    </row>
    <row r="504" spans="1:20" ht="15" customHeight="1" x14ac:dyDescent="0.3">
      <c r="A504" s="21">
        <v>44319.08829861111</v>
      </c>
      <c r="B504" s="31"/>
      <c r="C504" s="23" t="s">
        <v>5</v>
      </c>
      <c r="D504" s="24">
        <v>2</v>
      </c>
      <c r="E504" s="34" t="s">
        <v>107</v>
      </c>
      <c r="F504" s="35"/>
      <c r="G504" s="28"/>
      <c r="T504"/>
    </row>
    <row r="505" spans="1:20" ht="15" customHeight="1" x14ac:dyDescent="0.3">
      <c r="A505" s="21">
        <v>44319.088888888888</v>
      </c>
      <c r="B505" s="31"/>
      <c r="C505" s="23" t="s">
        <v>5</v>
      </c>
      <c r="D505" s="24">
        <v>2</v>
      </c>
      <c r="E505" s="34" t="s">
        <v>107</v>
      </c>
      <c r="F505" s="35"/>
      <c r="G505" s="28"/>
      <c r="T505"/>
    </row>
    <row r="506" spans="1:20" ht="15" customHeight="1" x14ac:dyDescent="0.3">
      <c r="A506" s="25">
        <v>44319.089409722219</v>
      </c>
      <c r="B506" s="32"/>
      <c r="C506" s="27" t="s">
        <v>17</v>
      </c>
      <c r="D506" s="28">
        <v>2</v>
      </c>
      <c r="E506" s="36" t="s">
        <v>268</v>
      </c>
      <c r="F506" s="35"/>
      <c r="G506" s="28"/>
      <c r="T506"/>
    </row>
    <row r="507" spans="1:20" ht="15" customHeight="1" x14ac:dyDescent="0.3">
      <c r="A507" s="25">
        <v>44319.089745370373</v>
      </c>
      <c r="B507" s="32"/>
      <c r="C507" s="27" t="s">
        <v>14</v>
      </c>
      <c r="D507" s="28">
        <v>-2</v>
      </c>
      <c r="E507" s="36" t="s">
        <v>269</v>
      </c>
      <c r="F507" s="35"/>
      <c r="G507" s="28"/>
      <c r="T507"/>
    </row>
    <row r="508" spans="1:20" ht="15" customHeight="1" x14ac:dyDescent="0.3">
      <c r="A508" s="25">
        <v>44319.090104166666</v>
      </c>
      <c r="B508" s="32"/>
      <c r="C508" s="27" t="s">
        <v>16</v>
      </c>
      <c r="D508" s="28">
        <v>2</v>
      </c>
      <c r="E508" s="36" t="s">
        <v>270</v>
      </c>
      <c r="F508" s="35"/>
      <c r="G508" s="28"/>
      <c r="T508"/>
    </row>
    <row r="509" spans="1:20" ht="15" customHeight="1" x14ac:dyDescent="0.3">
      <c r="A509" s="25">
        <v>44319.090752314813</v>
      </c>
      <c r="B509" s="32"/>
      <c r="C509" s="27" t="s">
        <v>12</v>
      </c>
      <c r="D509" s="28">
        <v>0</v>
      </c>
      <c r="E509" s="36" t="s">
        <v>271</v>
      </c>
      <c r="F509" s="35"/>
      <c r="G509" s="28"/>
      <c r="T509"/>
    </row>
    <row r="510" spans="1:20" ht="15" customHeight="1" x14ac:dyDescent="0.3">
      <c r="A510" s="25">
        <v>44289.79959490741</v>
      </c>
      <c r="B510" s="32"/>
      <c r="C510" s="27" t="s">
        <v>5</v>
      </c>
      <c r="D510" s="28">
        <v>1</v>
      </c>
      <c r="E510" s="36" t="s">
        <v>272</v>
      </c>
      <c r="F510" s="35"/>
      <c r="G510" s="28"/>
      <c r="T510"/>
    </row>
    <row r="511" spans="1:20" ht="15" customHeight="1" x14ac:dyDescent="0.3">
      <c r="A511" s="21">
        <v>44289.729895833334</v>
      </c>
      <c r="B511" s="31"/>
      <c r="C511" s="23" t="s">
        <v>5</v>
      </c>
      <c r="D511" s="24">
        <v>2</v>
      </c>
      <c r="E511" s="34" t="s">
        <v>132</v>
      </c>
      <c r="F511" s="35"/>
      <c r="G511" s="28"/>
      <c r="T511"/>
    </row>
    <row r="512" spans="1:20" ht="15" customHeight="1" x14ac:dyDescent="0.3">
      <c r="A512" s="25">
        <v>44289.809629629628</v>
      </c>
      <c r="B512" s="32"/>
      <c r="C512" s="27" t="s">
        <v>5</v>
      </c>
      <c r="D512" s="28">
        <v>0</v>
      </c>
      <c r="E512" s="36" t="s">
        <v>273</v>
      </c>
      <c r="F512" s="35"/>
      <c r="G512" s="28"/>
      <c r="T512"/>
    </row>
    <row r="513" spans="1:20" ht="15" customHeight="1" x14ac:dyDescent="0.3">
      <c r="A513" s="25">
        <v>44411.710127314815</v>
      </c>
      <c r="B513" s="32"/>
      <c r="C513" s="27" t="s">
        <v>17</v>
      </c>
      <c r="D513" s="28">
        <v>0</v>
      </c>
      <c r="E513" s="36" t="s">
        <v>518</v>
      </c>
      <c r="F513" s="35"/>
      <c r="G513" s="28"/>
      <c r="T513"/>
    </row>
    <row r="514" spans="1:20" ht="15" customHeight="1" x14ac:dyDescent="0.3">
      <c r="A514" s="21">
        <v>44411.710682870369</v>
      </c>
      <c r="B514" s="31"/>
      <c r="C514" s="23" t="s">
        <v>14</v>
      </c>
      <c r="D514" s="29">
        <v>2</v>
      </c>
      <c r="E514" s="34" t="s">
        <v>360</v>
      </c>
      <c r="F514" s="35"/>
      <c r="G514" s="28"/>
      <c r="T514"/>
    </row>
    <row r="515" spans="1:20" ht="15" customHeight="1" x14ac:dyDescent="0.3">
      <c r="A515" s="25">
        <v>44411.711041666669</v>
      </c>
      <c r="B515" s="32"/>
      <c r="C515" s="27" t="s">
        <v>16</v>
      </c>
      <c r="D515" s="28">
        <v>2</v>
      </c>
      <c r="E515" s="36" t="s">
        <v>360</v>
      </c>
      <c r="F515" s="35"/>
      <c r="G515" s="28"/>
      <c r="T515"/>
    </row>
    <row r="516" spans="1:20" ht="15" customHeight="1" x14ac:dyDescent="0.3">
      <c r="A516" s="21">
        <v>44411.711319444446</v>
      </c>
      <c r="B516" s="31"/>
      <c r="C516" s="23" t="s">
        <v>12</v>
      </c>
      <c r="D516" s="29">
        <v>2</v>
      </c>
      <c r="E516" s="34" t="s">
        <v>360</v>
      </c>
      <c r="F516" s="35"/>
      <c r="G516" s="28"/>
      <c r="T516"/>
    </row>
    <row r="517" spans="1:20" ht="15" customHeight="1" x14ac:dyDescent="0.3">
      <c r="A517" s="25">
        <v>44472.600578703707</v>
      </c>
      <c r="B517" s="32"/>
      <c r="C517" s="27" t="s">
        <v>17</v>
      </c>
      <c r="D517" s="28">
        <v>-2</v>
      </c>
      <c r="E517" s="36" t="s">
        <v>584</v>
      </c>
      <c r="F517" s="35"/>
      <c r="G517" s="28"/>
      <c r="T517"/>
    </row>
    <row r="518" spans="1:20" ht="15" customHeight="1" x14ac:dyDescent="0.3">
      <c r="A518" s="25">
        <v>44472.600995370369</v>
      </c>
      <c r="B518" s="32"/>
      <c r="C518" s="27" t="s">
        <v>14</v>
      </c>
      <c r="D518" s="28">
        <v>-2</v>
      </c>
      <c r="E518" s="36" t="s">
        <v>585</v>
      </c>
      <c r="F518" s="35"/>
      <c r="G518" s="28"/>
      <c r="T518"/>
    </row>
    <row r="519" spans="1:20" ht="15" customHeight="1" x14ac:dyDescent="0.3">
      <c r="A519" s="25">
        <v>44472.601423611108</v>
      </c>
      <c r="B519" s="32"/>
      <c r="C519" s="27" t="s">
        <v>16</v>
      </c>
      <c r="D519" s="28">
        <v>-2</v>
      </c>
      <c r="E519" s="36" t="s">
        <v>586</v>
      </c>
      <c r="F519" s="35"/>
      <c r="G519" s="28"/>
      <c r="T519"/>
    </row>
    <row r="520" spans="1:20" ht="15" customHeight="1" x14ac:dyDescent="0.3">
      <c r="A520" s="25">
        <v>44472.603391203702</v>
      </c>
      <c r="B520" s="32"/>
      <c r="C520" s="27" t="s">
        <v>12</v>
      </c>
      <c r="D520" s="28">
        <v>-2</v>
      </c>
      <c r="E520" s="36" t="s">
        <v>587</v>
      </c>
      <c r="F520" s="35"/>
      <c r="G520" s="28"/>
      <c r="T520"/>
    </row>
    <row r="521" spans="1:20" ht="15" customHeight="1" x14ac:dyDescent="0.3">
      <c r="A521" s="25">
        <v>44289.731354166666</v>
      </c>
      <c r="B521" s="32"/>
      <c r="C521" s="27" t="s">
        <v>17</v>
      </c>
      <c r="D521" s="28">
        <v>-2</v>
      </c>
      <c r="E521" s="36" t="s">
        <v>274</v>
      </c>
      <c r="F521" s="35"/>
      <c r="G521" s="28"/>
      <c r="T521"/>
    </row>
    <row r="522" spans="1:20" ht="15" customHeight="1" x14ac:dyDescent="0.3">
      <c r="A522" s="25">
        <v>44289.73300925926</v>
      </c>
      <c r="B522" s="32"/>
      <c r="C522" s="27" t="s">
        <v>14</v>
      </c>
      <c r="D522" s="28">
        <v>2</v>
      </c>
      <c r="E522" s="36" t="s">
        <v>275</v>
      </c>
      <c r="F522" s="35"/>
      <c r="G522" s="28"/>
      <c r="T522"/>
    </row>
    <row r="523" spans="1:20" ht="15" customHeight="1" x14ac:dyDescent="0.3">
      <c r="A523" s="25">
        <v>44289.734351851854</v>
      </c>
      <c r="B523" s="32"/>
      <c r="C523" s="27" t="s">
        <v>16</v>
      </c>
      <c r="D523" s="28">
        <v>2</v>
      </c>
      <c r="E523" s="36" t="s">
        <v>276</v>
      </c>
      <c r="F523" s="35"/>
      <c r="G523" s="28"/>
      <c r="T523"/>
    </row>
    <row r="524" spans="1:20" ht="15" customHeight="1" x14ac:dyDescent="0.3">
      <c r="A524" s="21">
        <v>44319.51326388889</v>
      </c>
      <c r="B524" s="31"/>
      <c r="C524" s="23" t="s">
        <v>17</v>
      </c>
      <c r="D524" s="24">
        <v>2</v>
      </c>
      <c r="E524" s="34" t="s">
        <v>114</v>
      </c>
      <c r="F524" s="35"/>
      <c r="G524" s="28"/>
      <c r="T524"/>
    </row>
    <row r="525" spans="1:20" ht="15" customHeight="1" x14ac:dyDescent="0.3">
      <c r="A525" s="21">
        <v>44411.671574074076</v>
      </c>
      <c r="B525" s="31"/>
      <c r="C525" s="23" t="s">
        <v>17</v>
      </c>
      <c r="D525" s="24">
        <v>2</v>
      </c>
      <c r="E525" s="34" t="s">
        <v>450</v>
      </c>
      <c r="F525" s="35"/>
      <c r="G525" s="28"/>
      <c r="T525"/>
    </row>
    <row r="526" spans="1:20" ht="15" customHeight="1" x14ac:dyDescent="0.3">
      <c r="A526" s="25">
        <v>44411.673298611109</v>
      </c>
      <c r="B526" s="32"/>
      <c r="C526" s="27" t="s">
        <v>14</v>
      </c>
      <c r="D526" s="28">
        <v>2</v>
      </c>
      <c r="E526" s="36" t="s">
        <v>495</v>
      </c>
      <c r="F526" s="35"/>
      <c r="G526" s="28"/>
      <c r="T526"/>
    </row>
    <row r="527" spans="1:20" ht="15" customHeight="1" x14ac:dyDescent="0.3">
      <c r="A527" s="25">
        <v>44411.675115740742</v>
      </c>
      <c r="B527" s="32"/>
      <c r="C527" s="27" t="s">
        <v>16</v>
      </c>
      <c r="D527" s="28">
        <v>-2</v>
      </c>
      <c r="E527" s="36" t="s">
        <v>496</v>
      </c>
      <c r="F527" s="35"/>
      <c r="G527" s="28"/>
      <c r="T527"/>
    </row>
    <row r="528" spans="1:20" ht="15" customHeight="1" x14ac:dyDescent="0.3">
      <c r="A528" s="25">
        <v>44411.676921296297</v>
      </c>
      <c r="B528" s="32"/>
      <c r="C528" s="27" t="s">
        <v>12</v>
      </c>
      <c r="D528" s="28">
        <v>2</v>
      </c>
      <c r="E528" s="36" t="s">
        <v>497</v>
      </c>
      <c r="F528" s="35"/>
      <c r="G528" s="28"/>
      <c r="T528"/>
    </row>
    <row r="529" spans="1:20" ht="15" customHeight="1" x14ac:dyDescent="0.3">
      <c r="A529" s="25">
        <v>44289.879108796296</v>
      </c>
      <c r="B529" s="32"/>
      <c r="C529" s="27" t="s">
        <v>17</v>
      </c>
      <c r="D529" s="28">
        <v>-2</v>
      </c>
      <c r="E529" s="36" t="s">
        <v>277</v>
      </c>
      <c r="F529" s="35"/>
      <c r="G529" s="28"/>
      <c r="T529"/>
    </row>
    <row r="530" spans="1:20" ht="15" customHeight="1" x14ac:dyDescent="0.3">
      <c r="A530" s="25">
        <v>44289.879606481481</v>
      </c>
      <c r="B530" s="32"/>
      <c r="C530" s="27" t="s">
        <v>14</v>
      </c>
      <c r="D530" s="28">
        <v>2</v>
      </c>
      <c r="E530" s="36" t="s">
        <v>278</v>
      </c>
      <c r="F530" s="35"/>
      <c r="G530" s="28"/>
      <c r="T530"/>
    </row>
    <row r="531" spans="1:20" ht="15" customHeight="1" x14ac:dyDescent="0.3">
      <c r="A531" s="21">
        <v>44289.880578703705</v>
      </c>
      <c r="B531" s="31"/>
      <c r="C531" s="23" t="s">
        <v>16</v>
      </c>
      <c r="D531" s="24">
        <v>2</v>
      </c>
      <c r="E531" s="34" t="s">
        <v>91</v>
      </c>
      <c r="F531" s="35"/>
      <c r="G531" s="28"/>
      <c r="T531"/>
    </row>
    <row r="532" spans="1:20" ht="15" customHeight="1" x14ac:dyDescent="0.3">
      <c r="A532" s="25">
        <v>44289.880983796298</v>
      </c>
      <c r="B532" s="32"/>
      <c r="C532" s="27" t="s">
        <v>12</v>
      </c>
      <c r="D532" s="28">
        <v>2</v>
      </c>
      <c r="E532" s="36" t="s">
        <v>279</v>
      </c>
      <c r="F532" s="35"/>
      <c r="G532" s="28"/>
      <c r="T532"/>
    </row>
    <row r="533" spans="1:20" ht="15" customHeight="1" x14ac:dyDescent="0.3">
      <c r="A533" s="21">
        <v>44289.832592592589</v>
      </c>
      <c r="B533" s="31"/>
      <c r="C533" s="23" t="s">
        <v>17</v>
      </c>
      <c r="D533" s="24">
        <v>2</v>
      </c>
      <c r="E533" s="34" t="s">
        <v>82</v>
      </c>
      <c r="F533" s="35"/>
      <c r="G533" s="28"/>
      <c r="T533"/>
    </row>
    <row r="534" spans="1:20" ht="15" customHeight="1" x14ac:dyDescent="0.3">
      <c r="A534" s="21">
        <v>44289.833958333336</v>
      </c>
      <c r="B534" s="31"/>
      <c r="C534" s="23" t="s">
        <v>14</v>
      </c>
      <c r="D534" s="29">
        <v>2</v>
      </c>
      <c r="E534" s="34" t="s">
        <v>435</v>
      </c>
      <c r="F534" s="35"/>
      <c r="G534" s="28"/>
      <c r="T534"/>
    </row>
    <row r="535" spans="1:20" ht="15" customHeight="1" x14ac:dyDescent="0.3">
      <c r="A535" s="25">
        <v>44289.835300925923</v>
      </c>
      <c r="B535" s="32"/>
      <c r="C535" s="27" t="s">
        <v>16</v>
      </c>
      <c r="D535" s="28">
        <v>-2</v>
      </c>
      <c r="E535" s="36" t="s">
        <v>280</v>
      </c>
      <c r="F535" s="35"/>
      <c r="G535" s="28"/>
      <c r="T535"/>
    </row>
    <row r="536" spans="1:20" ht="15" customHeight="1" x14ac:dyDescent="0.3">
      <c r="A536" s="21">
        <v>44289.835949074077</v>
      </c>
      <c r="B536" s="31"/>
      <c r="C536" s="23" t="s">
        <v>12</v>
      </c>
      <c r="D536" s="29">
        <v>-2</v>
      </c>
      <c r="E536" s="34" t="s">
        <v>140</v>
      </c>
      <c r="F536" s="35"/>
      <c r="G536" s="28"/>
      <c r="T536"/>
    </row>
    <row r="537" spans="1:20" ht="15" customHeight="1" x14ac:dyDescent="0.3">
      <c r="A537" s="21">
        <v>44289.755648148152</v>
      </c>
      <c r="B537" s="31"/>
      <c r="C537" s="23" t="s">
        <v>17</v>
      </c>
      <c r="D537" s="29">
        <v>2</v>
      </c>
      <c r="E537" s="34" t="s">
        <v>66</v>
      </c>
      <c r="F537" s="35"/>
      <c r="G537" s="28"/>
      <c r="T537"/>
    </row>
    <row r="538" spans="1:20" ht="15" customHeight="1" x14ac:dyDescent="0.3">
      <c r="A538" s="25">
        <v>44289.757650462961</v>
      </c>
      <c r="B538" s="32"/>
      <c r="C538" s="27" t="s">
        <v>14</v>
      </c>
      <c r="D538" s="28">
        <v>-2</v>
      </c>
      <c r="E538" s="36" t="s">
        <v>281</v>
      </c>
      <c r="F538" s="35"/>
      <c r="G538" s="28"/>
      <c r="T538"/>
    </row>
    <row r="539" spans="1:20" ht="15" customHeight="1" x14ac:dyDescent="0.3">
      <c r="A539" s="21">
        <v>44289.758136574077</v>
      </c>
      <c r="B539" s="31"/>
      <c r="C539" s="23" t="s">
        <v>16</v>
      </c>
      <c r="D539" s="29">
        <v>1</v>
      </c>
      <c r="E539" s="34" t="s">
        <v>67</v>
      </c>
      <c r="F539" s="35"/>
      <c r="G539" s="28"/>
      <c r="T539"/>
    </row>
    <row r="540" spans="1:20" ht="15" customHeight="1" x14ac:dyDescent="0.3">
      <c r="A540" s="21">
        <v>44289.758819444447</v>
      </c>
      <c r="B540" s="31"/>
      <c r="C540" s="23" t="s">
        <v>12</v>
      </c>
      <c r="D540" s="24">
        <v>-2</v>
      </c>
      <c r="E540" s="34" t="s">
        <v>320</v>
      </c>
      <c r="F540" s="35"/>
      <c r="G540" s="28"/>
      <c r="T540"/>
    </row>
    <row r="541" spans="1:20" ht="15" customHeight="1" x14ac:dyDescent="0.3">
      <c r="A541" s="21">
        <v>44289.786724537036</v>
      </c>
      <c r="B541" s="31"/>
      <c r="C541" s="23" t="s">
        <v>17</v>
      </c>
      <c r="D541" s="24">
        <v>2</v>
      </c>
      <c r="E541" s="34" t="s">
        <v>79</v>
      </c>
      <c r="F541" s="35"/>
      <c r="G541" s="28"/>
      <c r="T541"/>
    </row>
    <row r="542" spans="1:20" ht="15" customHeight="1" x14ac:dyDescent="0.3">
      <c r="A542" s="21">
        <v>44503.415914351855</v>
      </c>
      <c r="B542" s="31"/>
      <c r="C542" s="23" t="s">
        <v>17</v>
      </c>
      <c r="D542" s="24">
        <v>1</v>
      </c>
      <c r="E542" s="34" t="s">
        <v>428</v>
      </c>
      <c r="F542" s="35"/>
      <c r="G542" s="28"/>
      <c r="T542"/>
    </row>
    <row r="543" spans="1:20" ht="15" customHeight="1" x14ac:dyDescent="0.3">
      <c r="A543" s="25">
        <v>44503.417083333334</v>
      </c>
      <c r="B543" s="32"/>
      <c r="C543" s="27" t="s">
        <v>14</v>
      </c>
      <c r="D543" s="28">
        <v>2</v>
      </c>
      <c r="E543" s="36" t="s">
        <v>429</v>
      </c>
      <c r="F543" s="35"/>
      <c r="G543" s="28"/>
      <c r="T543"/>
    </row>
    <row r="544" spans="1:20" ht="15" customHeight="1" x14ac:dyDescent="0.3">
      <c r="A544" s="25">
        <v>44503.417812500003</v>
      </c>
      <c r="B544" s="32"/>
      <c r="C544" s="27" t="s">
        <v>16</v>
      </c>
      <c r="D544" s="28">
        <v>1</v>
      </c>
      <c r="E544" s="36" t="s">
        <v>464</v>
      </c>
      <c r="F544" s="35"/>
      <c r="G544" s="28"/>
      <c r="T544"/>
    </row>
    <row r="545" spans="1:20" ht="15" customHeight="1" x14ac:dyDescent="0.3">
      <c r="A545" s="25">
        <v>44503.418252314812</v>
      </c>
      <c r="B545" s="32"/>
      <c r="C545" s="27" t="s">
        <v>12</v>
      </c>
      <c r="D545" s="28">
        <v>2</v>
      </c>
      <c r="E545" s="36" t="s">
        <v>621</v>
      </c>
      <c r="F545" s="35"/>
      <c r="G545" s="28"/>
      <c r="T545"/>
    </row>
    <row r="546" spans="1:20" ht="15" customHeight="1" x14ac:dyDescent="0.3">
      <c r="A546" s="25">
        <v>44503.006099537037</v>
      </c>
      <c r="B546" s="32"/>
      <c r="C546" s="27" t="s">
        <v>17</v>
      </c>
      <c r="D546" s="28">
        <v>-2</v>
      </c>
      <c r="E546" s="36" t="s">
        <v>613</v>
      </c>
      <c r="F546" s="35"/>
      <c r="G546" s="28"/>
      <c r="T546"/>
    </row>
    <row r="547" spans="1:20" ht="15" customHeight="1" x14ac:dyDescent="0.3">
      <c r="A547" s="21">
        <v>44503.012002314812</v>
      </c>
      <c r="B547" s="31"/>
      <c r="C547" s="23" t="s">
        <v>14</v>
      </c>
      <c r="D547" s="24">
        <v>2</v>
      </c>
      <c r="E547" s="34" t="s">
        <v>463</v>
      </c>
      <c r="F547" s="35"/>
      <c r="G547" s="28"/>
      <c r="T547"/>
    </row>
    <row r="548" spans="1:20" ht="15" customHeight="1" x14ac:dyDescent="0.3">
      <c r="A548" s="21">
        <v>44503.020370370374</v>
      </c>
      <c r="B548" s="31"/>
      <c r="C548" s="23" t="s">
        <v>16</v>
      </c>
      <c r="D548" s="24">
        <v>-1</v>
      </c>
      <c r="E548" s="34" t="s">
        <v>445</v>
      </c>
      <c r="F548" s="35"/>
      <c r="G548" s="28"/>
      <c r="T548"/>
    </row>
    <row r="549" spans="1:20" ht="15" customHeight="1" x14ac:dyDescent="0.3">
      <c r="A549" s="25">
        <v>44503.044942129629</v>
      </c>
      <c r="B549" s="32"/>
      <c r="C549" s="27" t="s">
        <v>12</v>
      </c>
      <c r="D549" s="28">
        <v>2</v>
      </c>
      <c r="E549" s="36" t="s">
        <v>614</v>
      </c>
      <c r="F549" s="35"/>
      <c r="G549" s="28"/>
      <c r="T549"/>
    </row>
    <row r="550" spans="1:20" ht="15" customHeight="1" x14ac:dyDescent="0.3">
      <c r="A550" s="21">
        <v>44503.736030092594</v>
      </c>
      <c r="B550" s="31"/>
      <c r="C550" s="23" t="s">
        <v>17</v>
      </c>
      <c r="D550" s="24">
        <v>1</v>
      </c>
      <c r="E550" s="34" t="s">
        <v>632</v>
      </c>
      <c r="F550" s="35"/>
      <c r="G550" s="28"/>
      <c r="T550"/>
    </row>
    <row r="551" spans="1:20" ht="15" customHeight="1" x14ac:dyDescent="0.3">
      <c r="A551" s="21">
        <v>44503.738483796296</v>
      </c>
      <c r="B551" s="31"/>
      <c r="C551" s="23" t="s">
        <v>14</v>
      </c>
      <c r="D551" s="24">
        <v>-2</v>
      </c>
      <c r="E551" s="34" t="s">
        <v>635</v>
      </c>
      <c r="F551" s="35"/>
      <c r="G551" s="28"/>
      <c r="T551"/>
    </row>
    <row r="552" spans="1:20" ht="15" customHeight="1" x14ac:dyDescent="0.3">
      <c r="A552" s="25">
        <v>44503.743298611109</v>
      </c>
      <c r="B552" s="32"/>
      <c r="C552" s="27" t="s">
        <v>16</v>
      </c>
      <c r="D552" s="28">
        <v>2</v>
      </c>
      <c r="E552" s="36" t="s">
        <v>633</v>
      </c>
      <c r="F552" s="35"/>
      <c r="G552" s="28"/>
      <c r="T552"/>
    </row>
    <row r="553" spans="1:20" ht="15" customHeight="1" x14ac:dyDescent="0.3">
      <c r="A553" s="25">
        <v>44503.746863425928</v>
      </c>
      <c r="B553" s="32"/>
      <c r="C553" s="27" t="s">
        <v>12</v>
      </c>
      <c r="D553" s="28">
        <v>-2</v>
      </c>
      <c r="E553" s="36" t="s">
        <v>634</v>
      </c>
      <c r="F553" s="35"/>
      <c r="G553" s="28"/>
      <c r="T553"/>
    </row>
    <row r="554" spans="1:20" ht="15" customHeight="1" x14ac:dyDescent="0.3">
      <c r="A554" s="25">
        <v>44472.81994212963</v>
      </c>
      <c r="B554" s="32"/>
      <c r="C554" s="27" t="s">
        <v>17</v>
      </c>
      <c r="D554" s="28">
        <v>2</v>
      </c>
      <c r="E554" s="36" t="s">
        <v>595</v>
      </c>
      <c r="F554" s="35"/>
      <c r="G554" s="28"/>
      <c r="T554"/>
    </row>
    <row r="555" spans="1:20" ht="15" customHeight="1" x14ac:dyDescent="0.3">
      <c r="A555" s="21">
        <v>44472.820347222223</v>
      </c>
      <c r="B555" s="31"/>
      <c r="C555" s="23" t="s">
        <v>14</v>
      </c>
      <c r="D555" s="24">
        <v>-2</v>
      </c>
      <c r="E555" s="34" t="s">
        <v>459</v>
      </c>
      <c r="F555" s="35"/>
      <c r="G555" s="28"/>
      <c r="T555"/>
    </row>
    <row r="556" spans="1:20" ht="15" customHeight="1" x14ac:dyDescent="0.3">
      <c r="A556" s="21">
        <v>44472.821701388886</v>
      </c>
      <c r="B556" s="31"/>
      <c r="C556" s="23" t="s">
        <v>16</v>
      </c>
      <c r="D556" s="29">
        <v>2</v>
      </c>
      <c r="E556" s="34" t="s">
        <v>460</v>
      </c>
      <c r="F556" s="35"/>
      <c r="G556" s="28"/>
      <c r="T556"/>
    </row>
    <row r="557" spans="1:20" ht="15" customHeight="1" x14ac:dyDescent="0.3">
      <c r="A557" s="25">
        <v>44472.822627314818</v>
      </c>
      <c r="B557" s="32"/>
      <c r="C557" s="27" t="s">
        <v>12</v>
      </c>
      <c r="D557" s="28">
        <v>2</v>
      </c>
      <c r="E557" s="36" t="s">
        <v>596</v>
      </c>
      <c r="F557" s="35"/>
      <c r="G557" s="28"/>
      <c r="T557"/>
    </row>
    <row r="558" spans="1:20" ht="15" customHeight="1" x14ac:dyDescent="0.3">
      <c r="A558" s="21">
        <v>44472.780868055554</v>
      </c>
      <c r="B558" s="31"/>
      <c r="C558" s="23" t="s">
        <v>17</v>
      </c>
      <c r="D558" s="24">
        <v>2</v>
      </c>
      <c r="E558" s="34" t="s">
        <v>411</v>
      </c>
      <c r="F558" s="35"/>
      <c r="G558" s="28"/>
      <c r="T558"/>
    </row>
    <row r="559" spans="1:20" ht="15" customHeight="1" x14ac:dyDescent="0.3">
      <c r="A559" s="25">
        <v>44472.997361111113</v>
      </c>
      <c r="B559" s="32"/>
      <c r="C559" s="27" t="s">
        <v>14</v>
      </c>
      <c r="D559" s="28">
        <v>2</v>
      </c>
      <c r="E559" s="36" t="s">
        <v>612</v>
      </c>
      <c r="F559" s="35"/>
      <c r="G559" s="28"/>
      <c r="T559"/>
    </row>
    <row r="560" spans="1:20" ht="15" customHeight="1" x14ac:dyDescent="0.3">
      <c r="A560" s="25">
        <v>44472.99763888889</v>
      </c>
      <c r="B560" s="32"/>
      <c r="C560" s="27" t="s">
        <v>16</v>
      </c>
      <c r="D560" s="28">
        <v>2</v>
      </c>
      <c r="E560" s="36" t="s">
        <v>611</v>
      </c>
      <c r="F560" s="35"/>
      <c r="G560" s="28"/>
      <c r="T560"/>
    </row>
    <row r="561" spans="1:20" ht="15" customHeight="1" x14ac:dyDescent="0.3">
      <c r="A561" s="21">
        <v>44472.997928240744</v>
      </c>
      <c r="B561" s="31"/>
      <c r="C561" s="23" t="s">
        <v>12</v>
      </c>
      <c r="D561" s="24">
        <v>-2</v>
      </c>
      <c r="E561" s="34" t="s">
        <v>423</v>
      </c>
      <c r="F561" s="35"/>
      <c r="G561" s="28"/>
      <c r="T561"/>
    </row>
    <row r="562" spans="1:20" ht="15" customHeight="1" x14ac:dyDescent="0.3">
      <c r="A562" s="21">
        <v>44289.854583333334</v>
      </c>
      <c r="B562" s="31"/>
      <c r="C562" s="23" t="s">
        <v>17</v>
      </c>
      <c r="D562" s="24">
        <v>2</v>
      </c>
      <c r="E562" s="34" t="s">
        <v>88</v>
      </c>
      <c r="F562" s="35"/>
      <c r="G562" s="28"/>
      <c r="T562"/>
    </row>
    <row r="563" spans="1:20" ht="15" customHeight="1" x14ac:dyDescent="0.3">
      <c r="A563" s="25">
        <v>44289.855497685188</v>
      </c>
      <c r="B563" s="32"/>
      <c r="C563" s="27" t="s">
        <v>14</v>
      </c>
      <c r="D563" s="28">
        <v>2</v>
      </c>
      <c r="E563" s="36" t="s">
        <v>282</v>
      </c>
      <c r="F563" s="35"/>
      <c r="G563" s="28"/>
      <c r="T563"/>
    </row>
    <row r="564" spans="1:20" ht="15" customHeight="1" x14ac:dyDescent="0.3">
      <c r="A564" s="25">
        <v>44289.857604166667</v>
      </c>
      <c r="B564" s="32"/>
      <c r="C564" s="27" t="s">
        <v>16</v>
      </c>
      <c r="D564" s="28">
        <v>2</v>
      </c>
      <c r="E564" s="36" t="s">
        <v>283</v>
      </c>
      <c r="F564" s="35"/>
      <c r="G564" s="28"/>
      <c r="T564"/>
    </row>
    <row r="565" spans="1:20" ht="15" customHeight="1" x14ac:dyDescent="0.3">
      <c r="A565" s="25">
        <v>44289.857743055552</v>
      </c>
      <c r="B565" s="32"/>
      <c r="C565" s="27" t="s">
        <v>12</v>
      </c>
      <c r="D565" s="28">
        <v>2</v>
      </c>
      <c r="E565" s="36" t="s">
        <v>283</v>
      </c>
      <c r="F565" s="35"/>
      <c r="G565" s="28"/>
      <c r="T565"/>
    </row>
    <row r="566" spans="1:20" ht="15" customHeight="1" x14ac:dyDescent="0.3">
      <c r="A566" s="25">
        <v>44472.921678240738</v>
      </c>
      <c r="B566" s="32"/>
      <c r="C566" s="27" t="s">
        <v>17</v>
      </c>
      <c r="D566" s="28">
        <v>2</v>
      </c>
      <c r="E566" s="36" t="s">
        <v>604</v>
      </c>
      <c r="F566" s="35"/>
      <c r="G566" s="28"/>
      <c r="T566"/>
    </row>
    <row r="567" spans="1:20" ht="15" customHeight="1" x14ac:dyDescent="0.3">
      <c r="A567" s="25">
        <v>44472.922974537039</v>
      </c>
      <c r="B567" s="32"/>
      <c r="C567" s="27" t="s">
        <v>14</v>
      </c>
      <c r="D567" s="28">
        <v>-2</v>
      </c>
      <c r="E567" s="36" t="s">
        <v>605</v>
      </c>
      <c r="F567" s="35"/>
      <c r="G567" s="28"/>
      <c r="T567"/>
    </row>
    <row r="568" spans="1:20" ht="15" customHeight="1" x14ac:dyDescent="0.3">
      <c r="A568" s="25">
        <v>44472.924675925926</v>
      </c>
      <c r="B568" s="32"/>
      <c r="C568" s="27" t="s">
        <v>16</v>
      </c>
      <c r="D568" s="28">
        <v>2</v>
      </c>
      <c r="E568" s="36" t="s">
        <v>606</v>
      </c>
      <c r="F568" s="35"/>
      <c r="G568" s="28"/>
      <c r="T568"/>
    </row>
    <row r="569" spans="1:20" ht="15" customHeight="1" x14ac:dyDescent="0.3">
      <c r="A569" s="21">
        <v>44472.92528935185</v>
      </c>
      <c r="B569" s="31"/>
      <c r="C569" s="23" t="s">
        <v>12</v>
      </c>
      <c r="D569" s="24">
        <v>2</v>
      </c>
      <c r="E569" s="34" t="s">
        <v>420</v>
      </c>
      <c r="F569" s="35"/>
      <c r="G569" s="28"/>
      <c r="T569"/>
    </row>
    <row r="570" spans="1:20" ht="15" customHeight="1" x14ac:dyDescent="0.3">
      <c r="A570" s="21">
        <v>44472.872488425928</v>
      </c>
      <c r="B570" s="31"/>
      <c r="C570" s="23" t="s">
        <v>17</v>
      </c>
      <c r="D570" s="24">
        <v>0</v>
      </c>
      <c r="E570" s="34" t="s">
        <v>461</v>
      </c>
      <c r="F570" s="35"/>
      <c r="G570" s="28"/>
      <c r="T570"/>
    </row>
    <row r="571" spans="1:20" ht="15" customHeight="1" x14ac:dyDescent="0.3">
      <c r="A571" s="21">
        <v>44472.874201388891</v>
      </c>
      <c r="B571" s="31"/>
      <c r="C571" s="23" t="s">
        <v>14</v>
      </c>
      <c r="D571" s="24">
        <v>-1</v>
      </c>
      <c r="E571" s="34" t="s">
        <v>444</v>
      </c>
      <c r="F571" s="35"/>
      <c r="G571" s="28"/>
      <c r="T571"/>
    </row>
    <row r="572" spans="1:20" ht="15" customHeight="1" x14ac:dyDescent="0.3">
      <c r="A572" s="25">
        <v>44472.8749537037</v>
      </c>
      <c r="B572" s="32"/>
      <c r="C572" s="27" t="s">
        <v>16</v>
      </c>
      <c r="D572" s="28">
        <v>1</v>
      </c>
      <c r="E572" s="36" t="s">
        <v>597</v>
      </c>
      <c r="F572" s="35"/>
      <c r="G572" s="28"/>
      <c r="T572"/>
    </row>
    <row r="573" spans="1:20" ht="15" customHeight="1" x14ac:dyDescent="0.3">
      <c r="A573" s="25">
        <v>44472.875497685185</v>
      </c>
      <c r="B573" s="32"/>
      <c r="C573" s="27" t="s">
        <v>12</v>
      </c>
      <c r="D573" s="28">
        <v>2</v>
      </c>
      <c r="E573" s="36" t="s">
        <v>598</v>
      </c>
      <c r="F573" s="35"/>
      <c r="G573" s="28"/>
      <c r="T573"/>
    </row>
    <row r="574" spans="1:20" ht="15" customHeight="1" x14ac:dyDescent="0.3">
      <c r="A574" s="25">
        <v>44442.722557870373</v>
      </c>
      <c r="B574" s="32"/>
      <c r="C574" s="27" t="s">
        <v>17</v>
      </c>
      <c r="D574" s="28">
        <v>2</v>
      </c>
      <c r="E574" s="36" t="s">
        <v>572</v>
      </c>
      <c r="F574" s="35"/>
      <c r="G574" s="28"/>
      <c r="T574"/>
    </row>
    <row r="575" spans="1:20" ht="15" customHeight="1" x14ac:dyDescent="0.3">
      <c r="A575" s="21">
        <v>44472.781423611108</v>
      </c>
      <c r="B575" s="31"/>
      <c r="C575" s="23" t="s">
        <v>17</v>
      </c>
      <c r="D575" s="24">
        <v>2</v>
      </c>
      <c r="E575" s="34" t="s">
        <v>412</v>
      </c>
      <c r="F575" s="35"/>
      <c r="G575" s="28"/>
      <c r="T575"/>
    </row>
    <row r="576" spans="1:20" ht="15" customHeight="1" x14ac:dyDescent="0.3">
      <c r="A576" s="25">
        <v>44472.781759259262</v>
      </c>
      <c r="B576" s="32"/>
      <c r="C576" s="27" t="s">
        <v>14</v>
      </c>
      <c r="D576" s="28">
        <v>-2</v>
      </c>
      <c r="E576" s="36" t="s">
        <v>592</v>
      </c>
      <c r="F576" s="35"/>
      <c r="G576" s="28"/>
      <c r="T576"/>
    </row>
    <row r="577" spans="1:20" ht="15" customHeight="1" x14ac:dyDescent="0.3">
      <c r="A577" s="21">
        <v>44472.782534722224</v>
      </c>
      <c r="B577" s="31"/>
      <c r="C577" s="23" t="s">
        <v>16</v>
      </c>
      <c r="D577" s="24">
        <v>2</v>
      </c>
      <c r="E577" s="34" t="s">
        <v>413</v>
      </c>
      <c r="F577" s="35"/>
      <c r="G577" s="28"/>
      <c r="T577"/>
    </row>
    <row r="578" spans="1:20" ht="15" customHeight="1" x14ac:dyDescent="0.3">
      <c r="A578" s="25">
        <v>44472.782870370371</v>
      </c>
      <c r="B578" s="32"/>
      <c r="C578" s="27" t="s">
        <v>12</v>
      </c>
      <c r="D578" s="28">
        <v>2</v>
      </c>
      <c r="E578" s="36" t="s">
        <v>594</v>
      </c>
      <c r="F578" s="35"/>
      <c r="G578" s="28"/>
      <c r="T578"/>
    </row>
    <row r="579" spans="1:20" ht="15" customHeight="1" x14ac:dyDescent="0.3">
      <c r="A579" s="25">
        <v>44472.782233796293</v>
      </c>
      <c r="B579" s="32"/>
      <c r="C579" s="27" t="s">
        <v>17</v>
      </c>
      <c r="D579" s="28">
        <v>2</v>
      </c>
      <c r="E579" s="36" t="s">
        <v>593</v>
      </c>
      <c r="F579" s="35"/>
      <c r="G579" s="28"/>
      <c r="T579"/>
    </row>
    <row r="580" spans="1:20" ht="15" customHeight="1" x14ac:dyDescent="0.3">
      <c r="A580" s="25">
        <v>44503.425127314818</v>
      </c>
      <c r="B580" s="32"/>
      <c r="C580" s="27" t="s">
        <v>14</v>
      </c>
      <c r="D580" s="28">
        <v>-1</v>
      </c>
      <c r="E580" s="36" t="s">
        <v>622</v>
      </c>
      <c r="F580" s="35"/>
      <c r="G580" s="28"/>
      <c r="T580"/>
    </row>
    <row r="581" spans="1:20" ht="15" customHeight="1" x14ac:dyDescent="0.3">
      <c r="A581" s="21">
        <v>44503.426087962966</v>
      </c>
      <c r="B581" s="31"/>
      <c r="C581" s="23" t="s">
        <v>16</v>
      </c>
      <c r="D581" s="24">
        <v>1</v>
      </c>
      <c r="E581" s="34" t="s">
        <v>465</v>
      </c>
      <c r="F581" s="35"/>
      <c r="G581" s="28"/>
      <c r="T581"/>
    </row>
    <row r="582" spans="1:20" ht="15" customHeight="1" x14ac:dyDescent="0.3">
      <c r="A582" s="25">
        <v>44503.427129629628</v>
      </c>
      <c r="B582" s="32"/>
      <c r="C582" s="27" t="s">
        <v>12</v>
      </c>
      <c r="D582" s="28">
        <v>2</v>
      </c>
      <c r="E582" s="36" t="s">
        <v>623</v>
      </c>
      <c r="F582" s="35"/>
      <c r="G582" s="28"/>
      <c r="T582"/>
    </row>
    <row r="583" spans="1:20" ht="15" customHeight="1" x14ac:dyDescent="0.3">
      <c r="A583" s="25">
        <v>44442.711331018516</v>
      </c>
      <c r="B583" s="32"/>
      <c r="C583" s="27" t="s">
        <v>17</v>
      </c>
      <c r="D583" s="28">
        <v>1</v>
      </c>
      <c r="E583" s="36" t="s">
        <v>570</v>
      </c>
      <c r="F583" s="35"/>
      <c r="G583" s="28"/>
      <c r="T583"/>
    </row>
    <row r="584" spans="1:20" ht="15" customHeight="1" x14ac:dyDescent="0.3">
      <c r="A584" s="21">
        <v>44442.712569444448</v>
      </c>
      <c r="B584" s="31"/>
      <c r="C584" s="23" t="s">
        <v>14</v>
      </c>
      <c r="D584" s="24">
        <v>2</v>
      </c>
      <c r="E584" s="34" t="s">
        <v>395</v>
      </c>
      <c r="F584" s="35"/>
      <c r="G584" s="28"/>
      <c r="T584"/>
    </row>
    <row r="585" spans="1:20" ht="15" customHeight="1" x14ac:dyDescent="0.3">
      <c r="A585" s="21">
        <v>44442.713310185187</v>
      </c>
      <c r="B585" s="31"/>
      <c r="C585" s="23" t="s">
        <v>16</v>
      </c>
      <c r="D585" s="24">
        <v>1</v>
      </c>
      <c r="E585" s="34" t="s">
        <v>443</v>
      </c>
      <c r="F585" s="35"/>
      <c r="G585" s="28"/>
      <c r="T585"/>
    </row>
    <row r="586" spans="1:20" ht="15" customHeight="1" x14ac:dyDescent="0.3">
      <c r="A586" s="25">
        <v>44442.714050925926</v>
      </c>
      <c r="B586" s="32"/>
      <c r="C586" s="27" t="s">
        <v>12</v>
      </c>
      <c r="D586" s="28">
        <v>1</v>
      </c>
      <c r="E586" s="36" t="s">
        <v>571</v>
      </c>
      <c r="F586" s="35"/>
      <c r="G586" s="28"/>
      <c r="T586"/>
    </row>
    <row r="587" spans="1:20" ht="15" customHeight="1" x14ac:dyDescent="0.3">
      <c r="A587" s="21">
        <v>44503.471273148149</v>
      </c>
      <c r="B587" s="31"/>
      <c r="C587" s="23" t="s">
        <v>17</v>
      </c>
      <c r="D587" s="24">
        <v>2</v>
      </c>
      <c r="E587" s="34" t="s">
        <v>430</v>
      </c>
      <c r="F587" s="35"/>
      <c r="G587" s="28"/>
      <c r="T587"/>
    </row>
    <row r="588" spans="1:20" ht="15" customHeight="1" x14ac:dyDescent="0.3">
      <c r="A588" s="21">
        <v>44472.930983796294</v>
      </c>
      <c r="B588" s="31"/>
      <c r="C588" s="23" t="s">
        <v>17</v>
      </c>
      <c r="D588" s="24">
        <v>2</v>
      </c>
      <c r="E588" s="34" t="s">
        <v>462</v>
      </c>
      <c r="F588" s="35"/>
      <c r="G588" s="28"/>
      <c r="T588"/>
    </row>
    <row r="589" spans="1:20" ht="15" customHeight="1" x14ac:dyDescent="0.3">
      <c r="A589" s="25">
        <v>44472.93172453704</v>
      </c>
      <c r="B589" s="32"/>
      <c r="C589" s="27" t="s">
        <v>14</v>
      </c>
      <c r="D589" s="28">
        <v>0</v>
      </c>
      <c r="E589" s="36" t="s">
        <v>607</v>
      </c>
      <c r="F589" s="35"/>
      <c r="G589" s="28"/>
      <c r="T589"/>
    </row>
    <row r="590" spans="1:20" ht="15" customHeight="1" x14ac:dyDescent="0.3">
      <c r="A590" s="25">
        <v>44472.932025462964</v>
      </c>
      <c r="B590" s="32"/>
      <c r="C590" s="27" t="s">
        <v>16</v>
      </c>
      <c r="D590" s="28">
        <v>2</v>
      </c>
      <c r="E590" s="36" t="s">
        <v>608</v>
      </c>
      <c r="F590" s="35"/>
      <c r="G590" s="28"/>
      <c r="T590"/>
    </row>
    <row r="591" spans="1:20" ht="15" customHeight="1" x14ac:dyDescent="0.3">
      <c r="A591" s="21">
        <v>44472.932349537034</v>
      </c>
      <c r="B591" s="31"/>
      <c r="C591" s="23" t="s">
        <v>12</v>
      </c>
      <c r="D591" s="24">
        <v>0</v>
      </c>
      <c r="E591" s="34" t="s">
        <v>421</v>
      </c>
      <c r="F591" s="35"/>
      <c r="G591" s="28"/>
      <c r="T591"/>
    </row>
    <row r="592" spans="1:20" ht="15" customHeight="1" x14ac:dyDescent="0.3">
      <c r="A592" s="21">
        <v>44472.460451388892</v>
      </c>
      <c r="B592" s="31"/>
      <c r="C592" s="23" t="s">
        <v>17</v>
      </c>
      <c r="D592" s="24">
        <v>2</v>
      </c>
      <c r="E592" s="34" t="s">
        <v>396</v>
      </c>
      <c r="F592" s="35"/>
      <c r="G592" s="28"/>
      <c r="T592"/>
    </row>
    <row r="593" spans="1:20" ht="15" customHeight="1" x14ac:dyDescent="0.3">
      <c r="A593" s="25">
        <v>44472.461400462962</v>
      </c>
      <c r="B593" s="32"/>
      <c r="C593" s="27" t="s">
        <v>14</v>
      </c>
      <c r="D593" s="28">
        <v>2</v>
      </c>
      <c r="E593" s="36" t="s">
        <v>579</v>
      </c>
      <c r="F593" s="35"/>
      <c r="G593" s="28"/>
      <c r="T593"/>
    </row>
    <row r="594" spans="1:20" ht="15" customHeight="1" x14ac:dyDescent="0.3">
      <c r="A594" s="21">
        <v>44472.46230324074</v>
      </c>
      <c r="B594" s="31"/>
      <c r="C594" s="23" t="s">
        <v>16</v>
      </c>
      <c r="D594" s="24">
        <v>2</v>
      </c>
      <c r="E594" s="34" t="s">
        <v>397</v>
      </c>
      <c r="F594" s="35"/>
      <c r="G594" s="28"/>
      <c r="T594"/>
    </row>
    <row r="595" spans="1:20" ht="15" customHeight="1" x14ac:dyDescent="0.3">
      <c r="A595" s="21">
        <v>44472.462835648148</v>
      </c>
      <c r="B595" s="31"/>
      <c r="C595" s="23" t="s">
        <v>12</v>
      </c>
      <c r="D595" s="24">
        <v>2</v>
      </c>
      <c r="E595" s="34" t="s">
        <v>398</v>
      </c>
      <c r="F595" s="35"/>
      <c r="G595" s="28"/>
      <c r="T595"/>
    </row>
    <row r="596" spans="1:20" ht="15" customHeight="1" x14ac:dyDescent="0.3">
      <c r="A596" s="25">
        <v>44472.759131944447</v>
      </c>
      <c r="B596" s="32"/>
      <c r="C596" s="27" t="s">
        <v>17</v>
      </c>
      <c r="D596" s="28">
        <v>2</v>
      </c>
      <c r="E596" s="36" t="s">
        <v>591</v>
      </c>
      <c r="F596" s="35"/>
      <c r="G596" s="28"/>
      <c r="T596"/>
    </row>
    <row r="597" spans="1:20" ht="15" customHeight="1" x14ac:dyDescent="0.3">
      <c r="A597" s="25">
        <v>44472.958090277774</v>
      </c>
      <c r="B597" s="32"/>
      <c r="C597" s="27" t="s">
        <v>14</v>
      </c>
      <c r="D597" s="28">
        <v>2</v>
      </c>
      <c r="E597" s="36" t="s">
        <v>609</v>
      </c>
      <c r="F597" s="35"/>
      <c r="G597" s="28"/>
      <c r="T597"/>
    </row>
    <row r="598" spans="1:20" ht="15" customHeight="1" x14ac:dyDescent="0.3">
      <c r="A598" s="25">
        <v>44472.958738425928</v>
      </c>
      <c r="B598" s="32"/>
      <c r="C598" s="27" t="s">
        <v>16</v>
      </c>
      <c r="D598" s="28">
        <v>2</v>
      </c>
      <c r="E598" s="36" t="s">
        <v>610</v>
      </c>
      <c r="F598" s="35"/>
      <c r="G598" s="28"/>
      <c r="T598"/>
    </row>
    <row r="599" spans="1:20" ht="15" customHeight="1" x14ac:dyDescent="0.3">
      <c r="A599" s="21">
        <v>44472.959699074076</v>
      </c>
      <c r="B599" s="31"/>
      <c r="C599" s="23" t="s">
        <v>12</v>
      </c>
      <c r="D599" s="29">
        <v>2</v>
      </c>
      <c r="E599" s="34" t="s">
        <v>422</v>
      </c>
      <c r="F599" s="35"/>
      <c r="G599" s="28"/>
      <c r="T599"/>
    </row>
    <row r="600" spans="1:20" ht="15" customHeight="1" x14ac:dyDescent="0.3">
      <c r="A600" s="25">
        <v>44533.819143518522</v>
      </c>
      <c r="B600" s="32"/>
      <c r="C600" s="27" t="s">
        <v>17</v>
      </c>
      <c r="D600" s="28">
        <v>2</v>
      </c>
      <c r="E600" s="36" t="s">
        <v>642</v>
      </c>
      <c r="F600" s="35"/>
      <c r="G600" s="28"/>
      <c r="T600"/>
    </row>
    <row r="601" spans="1:20" ht="15" customHeight="1" x14ac:dyDescent="0.3">
      <c r="A601" s="28" t="s">
        <v>651</v>
      </c>
      <c r="B601" s="32"/>
      <c r="C601" s="27" t="s">
        <v>14</v>
      </c>
      <c r="D601" s="28">
        <v>2</v>
      </c>
      <c r="E601" s="36" t="s">
        <v>652</v>
      </c>
      <c r="F601" s="35"/>
      <c r="G601" s="28"/>
      <c r="T601"/>
    </row>
    <row r="602" spans="1:20" ht="15" customHeight="1" x14ac:dyDescent="0.3">
      <c r="A602" s="28" t="s">
        <v>664</v>
      </c>
      <c r="B602" s="32"/>
      <c r="C602" s="27" t="s">
        <v>16</v>
      </c>
      <c r="D602" s="28">
        <v>2</v>
      </c>
      <c r="E602" s="36" t="s">
        <v>198</v>
      </c>
      <c r="F602" s="35"/>
      <c r="G602" s="28"/>
      <c r="T602"/>
    </row>
    <row r="603" spans="1:20" ht="15" customHeight="1" x14ac:dyDescent="0.3">
      <c r="A603" s="28" t="s">
        <v>665</v>
      </c>
      <c r="B603" s="32"/>
      <c r="C603" s="27" t="s">
        <v>12</v>
      </c>
      <c r="D603" s="28">
        <v>2</v>
      </c>
      <c r="E603" s="36" t="s">
        <v>198</v>
      </c>
      <c r="F603" s="35"/>
      <c r="G603" s="28"/>
      <c r="T603"/>
    </row>
    <row r="604" spans="1:20" ht="15" customHeight="1" x14ac:dyDescent="0.3">
      <c r="A604" s="25">
        <v>44503.22047453704</v>
      </c>
      <c r="B604" s="32"/>
      <c r="C604" s="27" t="s">
        <v>17</v>
      </c>
      <c r="D604" s="28">
        <v>2</v>
      </c>
      <c r="E604" s="36" t="s">
        <v>620</v>
      </c>
      <c r="F604" s="35"/>
      <c r="G604" s="28"/>
      <c r="T604"/>
    </row>
    <row r="605" spans="1:20" ht="15" customHeight="1" x14ac:dyDescent="0.3">
      <c r="A605" s="25">
        <v>44503.859768518516</v>
      </c>
      <c r="B605" s="32"/>
      <c r="C605" s="27" t="s">
        <v>17</v>
      </c>
      <c r="D605" s="28">
        <v>2</v>
      </c>
      <c r="E605" s="36" t="s">
        <v>639</v>
      </c>
      <c r="F605" s="35"/>
      <c r="G605" s="28"/>
      <c r="T605"/>
    </row>
    <row r="606" spans="1:20" ht="15" customHeight="1" x14ac:dyDescent="0.3">
      <c r="A606" s="25">
        <v>44503.860532407409</v>
      </c>
      <c r="B606" s="32"/>
      <c r="C606" s="27" t="s">
        <v>14</v>
      </c>
      <c r="D606" s="28">
        <v>2</v>
      </c>
      <c r="E606" s="36" t="s">
        <v>658</v>
      </c>
      <c r="F606" s="35"/>
      <c r="G606" s="28"/>
      <c r="T606"/>
    </row>
    <row r="607" spans="1:20" ht="15" customHeight="1" x14ac:dyDescent="0.3">
      <c r="A607" s="25">
        <v>44503.861006944448</v>
      </c>
      <c r="B607" s="32"/>
      <c r="C607" s="27" t="s">
        <v>16</v>
      </c>
      <c r="D607" s="28">
        <v>2</v>
      </c>
      <c r="E607" s="36" t="s">
        <v>640</v>
      </c>
      <c r="F607" s="35"/>
      <c r="G607" s="28"/>
      <c r="T607"/>
    </row>
    <row r="608" spans="1:20" ht="15" customHeight="1" x14ac:dyDescent="0.3">
      <c r="A608" s="25">
        <v>44503.868437500001</v>
      </c>
      <c r="B608" s="32"/>
      <c r="C608" s="27" t="s">
        <v>12</v>
      </c>
      <c r="D608" s="28">
        <v>-2</v>
      </c>
      <c r="E608" s="36" t="s">
        <v>641</v>
      </c>
      <c r="F608" s="35"/>
      <c r="G608" s="28"/>
      <c r="T608"/>
    </row>
    <row r="609" spans="1:20" ht="15" customHeight="1" x14ac:dyDescent="0.3">
      <c r="A609" s="28" t="s">
        <v>647</v>
      </c>
      <c r="B609" s="32"/>
      <c r="C609" s="27" t="s">
        <v>17</v>
      </c>
      <c r="D609" s="28">
        <v>2</v>
      </c>
      <c r="E609" s="36" t="s">
        <v>648</v>
      </c>
      <c r="F609" s="35"/>
      <c r="G609" s="28"/>
      <c r="T609"/>
    </row>
    <row r="610" spans="1:20" ht="15" customHeight="1" x14ac:dyDescent="0.3">
      <c r="A610" s="25">
        <v>44411.680983796294</v>
      </c>
      <c r="B610" s="32"/>
      <c r="C610" s="27" t="s">
        <v>17</v>
      </c>
      <c r="D610" s="28">
        <v>-2</v>
      </c>
      <c r="E610" s="36" t="s">
        <v>502</v>
      </c>
      <c r="F610" s="35"/>
      <c r="G610" s="28"/>
      <c r="T610"/>
    </row>
    <row r="611" spans="1:20" ht="15" customHeight="1" x14ac:dyDescent="0.3">
      <c r="A611" s="28" t="s">
        <v>649</v>
      </c>
      <c r="B611" s="32"/>
      <c r="C611" s="27" t="s">
        <v>17</v>
      </c>
      <c r="D611" s="28">
        <v>-1</v>
      </c>
      <c r="E611" s="36" t="s">
        <v>650</v>
      </c>
      <c r="F611" s="35"/>
      <c r="G611" s="28"/>
      <c r="T611"/>
    </row>
    <row r="612" spans="1:20" ht="15" customHeight="1" x14ac:dyDescent="0.3">
      <c r="A612" s="28" t="s">
        <v>666</v>
      </c>
      <c r="B612" s="32"/>
      <c r="C612" s="27" t="s">
        <v>14</v>
      </c>
      <c r="D612" s="28">
        <v>-1</v>
      </c>
      <c r="E612" s="36" t="s">
        <v>667</v>
      </c>
      <c r="F612" s="35"/>
      <c r="G612" s="28"/>
      <c r="T612"/>
    </row>
    <row r="613" spans="1:20" ht="15" customHeight="1" x14ac:dyDescent="0.3">
      <c r="A613" s="28" t="s">
        <v>653</v>
      </c>
      <c r="B613" s="32"/>
      <c r="C613" s="27" t="s">
        <v>16</v>
      </c>
      <c r="D613" s="28">
        <v>-1</v>
      </c>
      <c r="E613" s="36" t="s">
        <v>650</v>
      </c>
      <c r="F613" s="35"/>
      <c r="G613" s="28"/>
      <c r="T613"/>
    </row>
    <row r="614" spans="1:20" ht="15" customHeight="1" x14ac:dyDescent="0.3">
      <c r="A614" s="28" t="s">
        <v>654</v>
      </c>
      <c r="B614" s="32"/>
      <c r="C614" s="27" t="s">
        <v>12</v>
      </c>
      <c r="D614" s="28">
        <v>2</v>
      </c>
      <c r="E614" s="36" t="s">
        <v>655</v>
      </c>
      <c r="F614" s="35"/>
      <c r="G614" s="28"/>
      <c r="T614"/>
    </row>
    <row r="615" spans="1:20" ht="15" customHeight="1" x14ac:dyDescent="0.3">
      <c r="A615" s="25">
        <v>44442.749282407407</v>
      </c>
      <c r="B615" s="32"/>
      <c r="C615" s="27" t="s">
        <v>17</v>
      </c>
      <c r="D615" s="28">
        <v>-2</v>
      </c>
      <c r="E615" s="36" t="s">
        <v>573</v>
      </c>
      <c r="F615" s="35"/>
      <c r="G615" s="28"/>
      <c r="T615"/>
    </row>
    <row r="616" spans="1:20" ht="15" customHeight="1" x14ac:dyDescent="0.3">
      <c r="A616" s="25">
        <v>44442.750590277778</v>
      </c>
      <c r="B616" s="32"/>
      <c r="C616" s="27" t="s">
        <v>14</v>
      </c>
      <c r="D616" s="28">
        <v>2</v>
      </c>
      <c r="E616" s="36" t="s">
        <v>574</v>
      </c>
      <c r="F616" s="35"/>
      <c r="G616" s="28"/>
      <c r="T616"/>
    </row>
    <row r="617" spans="1:20" ht="15" customHeight="1" x14ac:dyDescent="0.3">
      <c r="A617" s="21">
        <v>44442.752326388887</v>
      </c>
      <c r="B617" s="31"/>
      <c r="C617" s="23" t="s">
        <v>16</v>
      </c>
      <c r="D617" s="24">
        <v>2</v>
      </c>
      <c r="E617" s="34" t="s">
        <v>455</v>
      </c>
      <c r="F617" s="35"/>
      <c r="G617" s="28"/>
      <c r="T617"/>
    </row>
    <row r="618" spans="1:20" ht="15" customHeight="1" x14ac:dyDescent="0.3">
      <c r="A618" s="21">
        <v>44442.753692129627</v>
      </c>
      <c r="B618" s="31"/>
      <c r="C618" s="23" t="s">
        <v>12</v>
      </c>
      <c r="D618" s="24">
        <v>2</v>
      </c>
      <c r="E618" s="34" t="s">
        <v>673</v>
      </c>
      <c r="F618" s="35"/>
      <c r="G618" s="28"/>
      <c r="T618"/>
    </row>
    <row r="619" spans="1:20" ht="15" customHeight="1" x14ac:dyDescent="0.3">
      <c r="A619" s="25">
        <v>44503.064965277779</v>
      </c>
      <c r="B619" s="32"/>
      <c r="C619" s="27" t="s">
        <v>17</v>
      </c>
      <c r="D619" s="28">
        <v>0</v>
      </c>
      <c r="E619" s="36" t="s">
        <v>615</v>
      </c>
      <c r="F619" s="35"/>
      <c r="G619" s="28"/>
      <c r="T619"/>
    </row>
    <row r="620" spans="1:20" ht="15" customHeight="1" x14ac:dyDescent="0.3">
      <c r="A620" s="25">
        <v>44503.065868055557</v>
      </c>
      <c r="B620" s="32"/>
      <c r="C620" s="27" t="s">
        <v>14</v>
      </c>
      <c r="D620" s="28">
        <v>-1</v>
      </c>
      <c r="E620" s="36" t="s">
        <v>616</v>
      </c>
      <c r="F620" s="35"/>
      <c r="G620" s="28"/>
      <c r="T620"/>
    </row>
    <row r="621" spans="1:20" ht="15" customHeight="1" x14ac:dyDescent="0.3">
      <c r="A621" s="25">
        <v>44503.066562499997</v>
      </c>
      <c r="B621" s="32"/>
      <c r="C621" s="27" t="s">
        <v>16</v>
      </c>
      <c r="D621" s="28">
        <v>1</v>
      </c>
      <c r="E621" s="36" t="s">
        <v>617</v>
      </c>
      <c r="F621" s="35"/>
      <c r="G621" s="28"/>
      <c r="T621"/>
    </row>
    <row r="622" spans="1:20" ht="15" customHeight="1" x14ac:dyDescent="0.3">
      <c r="A622" s="25">
        <v>44503.068333333336</v>
      </c>
      <c r="B622" s="32"/>
      <c r="C622" s="27" t="s">
        <v>12</v>
      </c>
      <c r="D622" s="28">
        <v>-1</v>
      </c>
      <c r="E622" s="36" t="s">
        <v>618</v>
      </c>
      <c r="F622" s="35"/>
      <c r="G622" s="28"/>
      <c r="T622"/>
    </row>
    <row r="623" spans="1:20" ht="15" customHeight="1" x14ac:dyDescent="0.3">
      <c r="A623" s="21">
        <v>44289.707037037035</v>
      </c>
      <c r="B623" s="31"/>
      <c r="C623" s="23" t="s">
        <v>17</v>
      </c>
      <c r="D623" s="24">
        <v>-1</v>
      </c>
      <c r="E623" s="34" t="s">
        <v>19</v>
      </c>
      <c r="F623" s="35"/>
      <c r="G623" s="28"/>
      <c r="T623"/>
    </row>
    <row r="624" spans="1:20" ht="15" customHeight="1" x14ac:dyDescent="0.3">
      <c r="A624" s="25">
        <v>44289.708148148151</v>
      </c>
      <c r="B624" s="32"/>
      <c r="C624" s="27" t="s">
        <v>14</v>
      </c>
      <c r="D624" s="28">
        <v>2</v>
      </c>
      <c r="E624" s="34" t="s">
        <v>284</v>
      </c>
      <c r="F624" s="35"/>
      <c r="G624" s="28"/>
      <c r="T624"/>
    </row>
    <row r="625" spans="1:20" ht="15" customHeight="1" x14ac:dyDescent="0.3">
      <c r="A625" s="25">
        <v>44289.708564814813</v>
      </c>
      <c r="B625" s="32"/>
      <c r="C625" s="27" t="s">
        <v>16</v>
      </c>
      <c r="D625" s="28">
        <v>-1</v>
      </c>
      <c r="E625" s="34" t="s">
        <v>285</v>
      </c>
      <c r="F625" s="35"/>
      <c r="G625" s="28"/>
      <c r="T625"/>
    </row>
    <row r="626" spans="1:20" ht="15" customHeight="1" x14ac:dyDescent="0.3">
      <c r="A626" s="21">
        <v>44289.709039351852</v>
      </c>
      <c r="B626" s="31"/>
      <c r="C626" s="23" t="s">
        <v>12</v>
      </c>
      <c r="D626" s="24">
        <v>-2</v>
      </c>
      <c r="E626" s="34" t="s">
        <v>23</v>
      </c>
      <c r="F626" s="35"/>
      <c r="G626" s="28"/>
      <c r="T626"/>
    </row>
    <row r="627" spans="1:20" ht="15" customHeight="1" x14ac:dyDescent="0.3">
      <c r="A627" s="25">
        <v>44319.517106481479</v>
      </c>
      <c r="B627" s="32"/>
      <c r="C627" s="27" t="s">
        <v>17</v>
      </c>
      <c r="D627" s="28">
        <v>2</v>
      </c>
      <c r="E627" s="36" t="s">
        <v>286</v>
      </c>
      <c r="F627" s="35"/>
      <c r="G627" s="28"/>
      <c r="T627"/>
    </row>
    <row r="628" spans="1:20" ht="15" customHeight="1" x14ac:dyDescent="0.3">
      <c r="A628" s="21">
        <v>44319.517777777779</v>
      </c>
      <c r="B628" s="31"/>
      <c r="C628" s="23" t="s">
        <v>14</v>
      </c>
      <c r="D628" s="29">
        <v>2</v>
      </c>
      <c r="E628" s="34" t="s">
        <v>115</v>
      </c>
      <c r="F628" s="35"/>
      <c r="G628" s="28"/>
      <c r="T628"/>
    </row>
    <row r="629" spans="1:20" ht="15" customHeight="1" x14ac:dyDescent="0.3">
      <c r="A629" s="21">
        <v>44319.518148148149</v>
      </c>
      <c r="B629" s="31"/>
      <c r="C629" s="23" t="s">
        <v>16</v>
      </c>
      <c r="D629" s="29">
        <v>-2</v>
      </c>
      <c r="E629" s="34" t="s">
        <v>115</v>
      </c>
      <c r="F629" s="35"/>
      <c r="G629" s="28"/>
      <c r="T629"/>
    </row>
    <row r="630" spans="1:20" ht="15" customHeight="1" x14ac:dyDescent="0.3">
      <c r="A630" s="21">
        <v>44319.51971064815</v>
      </c>
      <c r="B630" s="31"/>
      <c r="C630" s="23" t="s">
        <v>12</v>
      </c>
      <c r="D630" s="24">
        <v>2</v>
      </c>
      <c r="E630" s="34" t="s">
        <v>116</v>
      </c>
      <c r="F630" s="35"/>
      <c r="G630" s="28"/>
      <c r="T630"/>
    </row>
    <row r="631" spans="1:20" ht="15" customHeight="1" x14ac:dyDescent="0.3">
      <c r="A631" s="25">
        <v>44289.976597222223</v>
      </c>
      <c r="B631" s="32"/>
      <c r="C631" s="27" t="s">
        <v>17</v>
      </c>
      <c r="D631" s="28">
        <v>0</v>
      </c>
      <c r="E631" s="36" t="s">
        <v>287</v>
      </c>
      <c r="F631" s="35"/>
      <c r="G631" s="28"/>
      <c r="T631"/>
    </row>
    <row r="632" spans="1:20" ht="15" customHeight="1" x14ac:dyDescent="0.3">
      <c r="A632" s="25">
        <v>44289.977349537039</v>
      </c>
      <c r="B632" s="32"/>
      <c r="C632" s="27" t="s">
        <v>14</v>
      </c>
      <c r="D632" s="28">
        <v>2</v>
      </c>
      <c r="E632" s="36" t="s">
        <v>288</v>
      </c>
      <c r="F632" s="35"/>
      <c r="G632" s="28"/>
      <c r="T632"/>
    </row>
    <row r="633" spans="1:20" ht="15" customHeight="1" x14ac:dyDescent="0.3">
      <c r="A633" s="21">
        <v>44289.977847222224</v>
      </c>
      <c r="B633" s="31"/>
      <c r="C633" s="23" t="s">
        <v>16</v>
      </c>
      <c r="D633" s="24">
        <v>1</v>
      </c>
      <c r="E633" s="34" t="s">
        <v>100</v>
      </c>
      <c r="F633" s="35"/>
      <c r="G633" s="28"/>
      <c r="T633"/>
    </row>
    <row r="634" spans="1:20" ht="15" customHeight="1" x14ac:dyDescent="0.3">
      <c r="A634" s="25">
        <v>44289.978171296294</v>
      </c>
      <c r="B634" s="32"/>
      <c r="C634" s="27" t="s">
        <v>12</v>
      </c>
      <c r="D634" s="28">
        <v>2</v>
      </c>
      <c r="E634" s="36" t="s">
        <v>289</v>
      </c>
      <c r="F634" s="35"/>
      <c r="G634" s="28"/>
      <c r="T634"/>
    </row>
    <row r="635" spans="1:20" ht="15" customHeight="1" x14ac:dyDescent="0.3">
      <c r="A635" s="25">
        <v>44319.613900462966</v>
      </c>
      <c r="B635" s="32"/>
      <c r="C635" s="27" t="s">
        <v>16</v>
      </c>
      <c r="D635" s="28">
        <v>1</v>
      </c>
      <c r="E635" s="36" t="s">
        <v>290</v>
      </c>
      <c r="F635" s="35"/>
      <c r="G635" s="28"/>
      <c r="T635"/>
    </row>
    <row r="636" spans="1:20" ht="15" customHeight="1" x14ac:dyDescent="0.3">
      <c r="A636" s="21">
        <v>44319.615798611114</v>
      </c>
      <c r="B636" s="31"/>
      <c r="C636" s="23" t="s">
        <v>12</v>
      </c>
      <c r="D636" s="30">
        <v>0</v>
      </c>
      <c r="E636" s="34" t="s">
        <v>449</v>
      </c>
      <c r="F636" s="35"/>
      <c r="G636" s="28"/>
      <c r="T636"/>
    </row>
    <row r="637" spans="1:20" ht="15" customHeight="1" x14ac:dyDescent="0.3">
      <c r="A637" s="21">
        <v>44289.734525462962</v>
      </c>
      <c r="B637" s="31"/>
      <c r="C637" s="23" t="s">
        <v>16</v>
      </c>
      <c r="D637" s="30">
        <v>0</v>
      </c>
      <c r="E637" s="34" t="s">
        <v>319</v>
      </c>
      <c r="F637" s="35"/>
      <c r="G637" s="28"/>
      <c r="T637"/>
    </row>
    <row r="638" spans="1:20" ht="15" customHeight="1" x14ac:dyDescent="0.3">
      <c r="A638" s="25">
        <v>44289.735983796294</v>
      </c>
      <c r="B638" s="32"/>
      <c r="C638" s="27" t="s">
        <v>12</v>
      </c>
      <c r="D638" s="28">
        <v>0</v>
      </c>
      <c r="E638" s="36" t="s">
        <v>291</v>
      </c>
      <c r="F638" s="35"/>
      <c r="G638" s="28"/>
      <c r="T638"/>
    </row>
    <row r="639" spans="1:20" ht="15" customHeight="1" x14ac:dyDescent="0.3">
      <c r="A639" s="21">
        <v>44289.984247685185</v>
      </c>
      <c r="B639" s="31"/>
      <c r="C639" s="23" t="s">
        <v>16</v>
      </c>
      <c r="D639" s="29">
        <v>-1</v>
      </c>
      <c r="E639" s="34" t="s">
        <v>101</v>
      </c>
      <c r="F639" s="35"/>
      <c r="G639" s="28"/>
      <c r="T639"/>
    </row>
    <row r="640" spans="1:20" ht="15" customHeight="1" x14ac:dyDescent="0.3">
      <c r="A640" s="25">
        <v>44289.985011574077</v>
      </c>
      <c r="B640" s="32"/>
      <c r="C640" s="27" t="s">
        <v>12</v>
      </c>
      <c r="D640" s="28">
        <v>1</v>
      </c>
      <c r="E640" s="36" t="s">
        <v>292</v>
      </c>
      <c r="F640" s="35"/>
      <c r="G640" s="28"/>
      <c r="T640"/>
    </row>
    <row r="641" spans="1:20" ht="15" customHeight="1" x14ac:dyDescent="0.3">
      <c r="A641" s="21">
        <v>44289.859918981485</v>
      </c>
      <c r="B641" s="31"/>
      <c r="C641" s="23" t="s">
        <v>16</v>
      </c>
      <c r="D641" s="24">
        <v>-1</v>
      </c>
      <c r="E641" s="34" t="s">
        <v>89</v>
      </c>
      <c r="F641" s="35"/>
      <c r="G641" s="28"/>
      <c r="T641"/>
    </row>
    <row r="642" spans="1:20" ht="15" customHeight="1" x14ac:dyDescent="0.3">
      <c r="A642" s="25">
        <v>44289.861712962964</v>
      </c>
      <c r="B642" s="32"/>
      <c r="C642" s="27" t="s">
        <v>12</v>
      </c>
      <c r="D642" s="28">
        <v>2</v>
      </c>
      <c r="E642" s="36" t="s">
        <v>293</v>
      </c>
      <c r="F642" s="35"/>
      <c r="G642" s="28"/>
      <c r="T642"/>
    </row>
    <row r="643" spans="1:20" ht="15" customHeight="1" x14ac:dyDescent="0.3">
      <c r="A643" s="21">
        <v>44289.734201388892</v>
      </c>
      <c r="B643" s="31"/>
      <c r="C643" s="23" t="s">
        <v>16</v>
      </c>
      <c r="D643" s="29">
        <v>0</v>
      </c>
      <c r="E643" s="34" t="s">
        <v>46</v>
      </c>
      <c r="F643" s="35"/>
      <c r="G643" s="28"/>
      <c r="T643"/>
    </row>
    <row r="644" spans="1:20" ht="15" customHeight="1" x14ac:dyDescent="0.3">
      <c r="A644" s="25">
        <v>44289.73636574074</v>
      </c>
      <c r="B644" s="32"/>
      <c r="C644" s="27" t="s">
        <v>12</v>
      </c>
      <c r="D644" s="28">
        <v>-2</v>
      </c>
      <c r="E644" s="36" t="s">
        <v>294</v>
      </c>
      <c r="F644" s="35"/>
      <c r="G644" s="28"/>
      <c r="T644"/>
    </row>
    <row r="645" spans="1:20" ht="15" customHeight="1" x14ac:dyDescent="0.3">
      <c r="A645" s="25">
        <v>44319.103750000002</v>
      </c>
      <c r="B645" s="32"/>
      <c r="C645" s="27" t="s">
        <v>16</v>
      </c>
      <c r="D645" s="28">
        <v>1</v>
      </c>
      <c r="E645" s="36" t="s">
        <v>295</v>
      </c>
      <c r="F645" s="35"/>
      <c r="G645" s="28"/>
      <c r="T645"/>
    </row>
    <row r="646" spans="1:20" ht="15" customHeight="1" x14ac:dyDescent="0.3">
      <c r="A646" s="25">
        <v>44319.104375000003</v>
      </c>
      <c r="B646" s="32"/>
      <c r="C646" s="27" t="s">
        <v>12</v>
      </c>
      <c r="D646" s="28">
        <v>-1</v>
      </c>
      <c r="E646" s="36" t="s">
        <v>296</v>
      </c>
      <c r="F646" s="35"/>
      <c r="G646" s="28"/>
      <c r="T646"/>
    </row>
    <row r="647" spans="1:20" ht="15" customHeight="1" x14ac:dyDescent="0.3">
      <c r="A647" s="21">
        <v>44319.042175925926</v>
      </c>
      <c r="B647" s="31"/>
      <c r="C647" s="23" t="s">
        <v>16</v>
      </c>
      <c r="D647" s="24">
        <v>2</v>
      </c>
      <c r="E647" s="34" t="s">
        <v>102</v>
      </c>
      <c r="F647" s="35"/>
      <c r="G647" s="28"/>
      <c r="T647"/>
    </row>
    <row r="648" spans="1:20" ht="15" customHeight="1" x14ac:dyDescent="0.3">
      <c r="A648" s="21">
        <v>44319.043055555558</v>
      </c>
      <c r="B648" s="31"/>
      <c r="C648" s="23" t="s">
        <v>12</v>
      </c>
      <c r="D648" s="24">
        <v>-1</v>
      </c>
      <c r="E648" s="34" t="s">
        <v>141</v>
      </c>
      <c r="F648" s="35"/>
      <c r="G648" s="28"/>
      <c r="T648"/>
    </row>
    <row r="649" spans="1:20" ht="15" customHeight="1" x14ac:dyDescent="0.3">
      <c r="A649" s="21">
        <v>44289.798877314817</v>
      </c>
      <c r="B649" s="31"/>
      <c r="C649" s="23" t="s">
        <v>16</v>
      </c>
      <c r="D649" s="24">
        <v>-1</v>
      </c>
      <c r="E649" s="34" t="s">
        <v>80</v>
      </c>
      <c r="F649" s="35"/>
      <c r="G649" s="28"/>
      <c r="T649"/>
    </row>
    <row r="650" spans="1:20" ht="15" customHeight="1" x14ac:dyDescent="0.3">
      <c r="A650" s="21">
        <v>44289.79960648148</v>
      </c>
      <c r="B650" s="31"/>
      <c r="C650" s="23" t="s">
        <v>12</v>
      </c>
      <c r="D650" s="24">
        <v>-1</v>
      </c>
      <c r="E650" s="34" t="s">
        <v>81</v>
      </c>
      <c r="F650" s="35"/>
      <c r="G650" s="28"/>
      <c r="T650"/>
    </row>
    <row r="651" spans="1:20" ht="15" customHeight="1" x14ac:dyDescent="0.3">
      <c r="A651" s="25">
        <v>44319.698530092595</v>
      </c>
      <c r="B651" s="32"/>
      <c r="C651" s="27" t="s">
        <v>16</v>
      </c>
      <c r="D651" s="28">
        <v>-1</v>
      </c>
      <c r="E651" s="36" t="s">
        <v>297</v>
      </c>
      <c r="F651" s="35"/>
      <c r="G651" s="28"/>
      <c r="T651"/>
    </row>
    <row r="652" spans="1:20" ht="15" customHeight="1" x14ac:dyDescent="0.3">
      <c r="A652" s="21">
        <v>44319.439641203702</v>
      </c>
      <c r="B652" s="31"/>
      <c r="C652" s="23" t="s">
        <v>16</v>
      </c>
      <c r="D652" s="24">
        <v>-1</v>
      </c>
      <c r="E652" s="34" t="s">
        <v>109</v>
      </c>
      <c r="F652" s="35"/>
      <c r="G652" s="28"/>
      <c r="T652"/>
    </row>
    <row r="653" spans="1:20" ht="15" customHeight="1" x14ac:dyDescent="0.3">
      <c r="A653" s="25">
        <v>44319.440023148149</v>
      </c>
      <c r="B653" s="32"/>
      <c r="C653" s="27" t="s">
        <v>12</v>
      </c>
      <c r="D653" s="28">
        <v>1</v>
      </c>
      <c r="E653" s="36" t="s">
        <v>298</v>
      </c>
      <c r="F653" s="35"/>
      <c r="G653" s="28"/>
      <c r="T653"/>
    </row>
    <row r="654" spans="1:20" ht="15" customHeight="1" x14ac:dyDescent="0.3">
      <c r="A654" s="25">
        <v>44319.440138888887</v>
      </c>
      <c r="B654" s="32"/>
      <c r="C654" s="27" t="s">
        <v>12</v>
      </c>
      <c r="D654" s="28">
        <v>1</v>
      </c>
      <c r="E654" s="36" t="s">
        <v>298</v>
      </c>
      <c r="F654" s="35"/>
      <c r="G654" s="28"/>
      <c r="T654"/>
    </row>
    <row r="655" spans="1:20" ht="15" customHeight="1" x14ac:dyDescent="0.3">
      <c r="A655" s="25">
        <v>44411.642083333332</v>
      </c>
      <c r="B655" s="32"/>
      <c r="C655" s="27" t="s">
        <v>16</v>
      </c>
      <c r="D655" s="28">
        <v>2</v>
      </c>
      <c r="E655" s="36" t="s">
        <v>483</v>
      </c>
      <c r="F655" s="35"/>
      <c r="G655" s="28"/>
      <c r="T655"/>
    </row>
    <row r="656" spans="1:20" ht="15" customHeight="1" x14ac:dyDescent="0.3">
      <c r="A656" s="21">
        <v>44411.642650462964</v>
      </c>
      <c r="B656" s="31"/>
      <c r="C656" s="23" t="s">
        <v>16</v>
      </c>
      <c r="D656" s="29">
        <v>0</v>
      </c>
      <c r="E656" s="34" t="s">
        <v>327</v>
      </c>
      <c r="F656" s="35"/>
      <c r="G656" s="28"/>
      <c r="T656"/>
    </row>
    <row r="657" spans="1:20" ht="15" customHeight="1" x14ac:dyDescent="0.3">
      <c r="A657" s="25">
        <v>44411.643101851849</v>
      </c>
      <c r="B657" s="32"/>
      <c r="C657" s="27" t="s">
        <v>12</v>
      </c>
      <c r="D657" s="28">
        <v>-2</v>
      </c>
      <c r="E657" s="36" t="s">
        <v>485</v>
      </c>
      <c r="F657" s="35"/>
      <c r="G657" s="28"/>
      <c r="T657"/>
    </row>
    <row r="658" spans="1:20" ht="15" customHeight="1" x14ac:dyDescent="0.3">
      <c r="A658" s="21">
        <v>44411.658090277779</v>
      </c>
      <c r="B658" s="31"/>
      <c r="C658" s="23" t="s">
        <v>16</v>
      </c>
      <c r="D658" s="24">
        <v>1</v>
      </c>
      <c r="E658" s="34" t="s">
        <v>330</v>
      </c>
      <c r="F658" s="35"/>
      <c r="G658" s="28"/>
      <c r="T658"/>
    </row>
    <row r="659" spans="1:20" ht="15" customHeight="1" x14ac:dyDescent="0.3">
      <c r="A659" s="21">
        <v>44411.658877314818</v>
      </c>
      <c r="B659" s="31"/>
      <c r="C659" s="23" t="s">
        <v>12</v>
      </c>
      <c r="D659" s="24">
        <v>1</v>
      </c>
      <c r="E659" s="34" t="s">
        <v>331</v>
      </c>
      <c r="F659" s="35"/>
      <c r="G659" s="28"/>
      <c r="T659"/>
    </row>
    <row r="660" spans="1:20" ht="15" customHeight="1" x14ac:dyDescent="0.3">
      <c r="A660" s="25">
        <v>44289.724849537037</v>
      </c>
      <c r="B660" s="32"/>
      <c r="C660" s="27" t="s">
        <v>16</v>
      </c>
      <c r="D660" s="28">
        <v>1</v>
      </c>
      <c r="E660" s="36" t="s">
        <v>299</v>
      </c>
      <c r="F660" s="35"/>
      <c r="G660" s="28"/>
      <c r="T660"/>
    </row>
    <row r="661" spans="1:20" ht="15" customHeight="1" x14ac:dyDescent="0.3">
      <c r="A661" s="21">
        <v>44289.725069444445</v>
      </c>
      <c r="B661" s="31"/>
      <c r="C661" s="23" t="s">
        <v>12</v>
      </c>
      <c r="D661" s="29">
        <v>-1</v>
      </c>
      <c r="E661" s="34" t="s">
        <v>318</v>
      </c>
      <c r="F661" s="35"/>
      <c r="G661" s="28"/>
      <c r="T661"/>
    </row>
    <row r="662" spans="1:20" ht="15" customHeight="1" x14ac:dyDescent="0.3">
      <c r="A662" s="21">
        <v>44411.71234953704</v>
      </c>
      <c r="B662" s="31"/>
      <c r="C662" s="23" t="s">
        <v>12</v>
      </c>
      <c r="D662" s="24">
        <v>1</v>
      </c>
      <c r="E662" s="34" t="s">
        <v>451</v>
      </c>
      <c r="F662" s="35"/>
      <c r="G662" s="28"/>
      <c r="T662"/>
    </row>
    <row r="663" spans="1:20" ht="15" customHeight="1" x14ac:dyDescent="0.3">
      <c r="A663" s="25">
        <v>44289.706689814811</v>
      </c>
      <c r="B663" s="32"/>
      <c r="C663" s="27" t="s">
        <v>16</v>
      </c>
      <c r="D663" s="28">
        <v>2</v>
      </c>
      <c r="E663" s="34" t="s">
        <v>470</v>
      </c>
      <c r="F663" s="35"/>
      <c r="G663" s="28"/>
      <c r="T663"/>
    </row>
    <row r="664" spans="1:20" ht="15" customHeight="1" x14ac:dyDescent="0.3">
      <c r="A664" s="21">
        <v>44289.708495370367</v>
      </c>
      <c r="B664" s="31"/>
      <c r="C664" s="23" t="s">
        <v>12</v>
      </c>
      <c r="D664" s="30">
        <v>-2</v>
      </c>
      <c r="E664" s="34" t="s">
        <v>446</v>
      </c>
      <c r="F664" s="35"/>
      <c r="G664" s="28"/>
      <c r="T664"/>
    </row>
    <row r="665" spans="1:20" ht="15" customHeight="1" x14ac:dyDescent="0.3">
      <c r="A665" s="21">
        <v>44289.706585648149</v>
      </c>
      <c r="B665" s="31"/>
      <c r="C665" s="23" t="s">
        <v>16</v>
      </c>
      <c r="D665" s="24">
        <v>1</v>
      </c>
      <c r="E665" s="34" t="s">
        <v>142</v>
      </c>
      <c r="F665" s="35"/>
      <c r="G665" s="28"/>
      <c r="T665"/>
    </row>
    <row r="666" spans="1:20" ht="15" customHeight="1" x14ac:dyDescent="0.3">
      <c r="A666" s="21">
        <v>44289.707685185182</v>
      </c>
      <c r="B666" s="31"/>
      <c r="C666" s="23" t="s">
        <v>12</v>
      </c>
      <c r="D666" s="24">
        <v>1</v>
      </c>
      <c r="E666" s="34" t="s">
        <v>143</v>
      </c>
      <c r="F666" s="35"/>
      <c r="G666" s="28"/>
      <c r="T666"/>
    </row>
    <row r="667" spans="1:20" ht="15" customHeight="1" x14ac:dyDescent="0.3">
      <c r="A667" s="21">
        <v>44289.706990740742</v>
      </c>
      <c r="B667" s="31"/>
      <c r="C667" s="23" t="s">
        <v>16</v>
      </c>
      <c r="D667" s="24">
        <v>-2</v>
      </c>
      <c r="E667" s="34" t="s">
        <v>314</v>
      </c>
      <c r="F667" s="35"/>
      <c r="G667" s="28"/>
      <c r="T667"/>
    </row>
    <row r="668" spans="1:20" ht="15" customHeight="1" x14ac:dyDescent="0.3">
      <c r="A668" s="25">
        <v>44289.708680555559</v>
      </c>
      <c r="B668" s="32"/>
      <c r="C668" s="27" t="s">
        <v>12</v>
      </c>
      <c r="D668" s="28">
        <v>2</v>
      </c>
      <c r="E668" s="34" t="s">
        <v>300</v>
      </c>
      <c r="F668" s="35"/>
      <c r="G668" s="28"/>
      <c r="T668"/>
    </row>
    <row r="669" spans="1:20" ht="15" customHeight="1" x14ac:dyDescent="0.3">
      <c r="A669" s="25">
        <v>44289.976875</v>
      </c>
      <c r="B669" s="32"/>
      <c r="C669" s="27" t="s">
        <v>16</v>
      </c>
      <c r="D669" s="28">
        <v>2</v>
      </c>
      <c r="E669" s="36" t="s">
        <v>473</v>
      </c>
      <c r="F669" s="35"/>
      <c r="G669" s="28"/>
      <c r="T669"/>
    </row>
    <row r="670" spans="1:20" ht="15" customHeight="1" x14ac:dyDescent="0.3">
      <c r="A670" s="25">
        <v>44289.979247685187</v>
      </c>
      <c r="B670" s="32"/>
      <c r="C670" s="27" t="s">
        <v>12</v>
      </c>
      <c r="D670" s="28">
        <v>-2</v>
      </c>
      <c r="E670" s="36" t="s">
        <v>301</v>
      </c>
      <c r="F670" s="35"/>
      <c r="G670" s="28"/>
      <c r="T670"/>
    </row>
    <row r="671" spans="1:20" ht="15" customHeight="1" x14ac:dyDescent="0.3">
      <c r="A671" s="25">
        <v>44289.712152777778</v>
      </c>
      <c r="B671" s="32"/>
      <c r="C671" s="27" t="s">
        <v>16</v>
      </c>
      <c r="D671" s="28">
        <v>2</v>
      </c>
      <c r="E671" s="34" t="s">
        <v>302</v>
      </c>
      <c r="F671" s="35"/>
      <c r="G671" s="28"/>
      <c r="T671"/>
    </row>
    <row r="672" spans="1:20" ht="15" customHeight="1" x14ac:dyDescent="0.3">
      <c r="A672" s="25">
        <v>44289.712592592594</v>
      </c>
      <c r="B672" s="32"/>
      <c r="C672" s="27" t="s">
        <v>12</v>
      </c>
      <c r="D672" s="28">
        <v>2</v>
      </c>
      <c r="E672" s="34" t="s">
        <v>303</v>
      </c>
      <c r="F672" s="35"/>
      <c r="G672" s="28"/>
      <c r="T672"/>
    </row>
    <row r="673" spans="1:20" ht="15" customHeight="1" x14ac:dyDescent="0.3">
      <c r="A673" s="25">
        <v>44289.703518518516</v>
      </c>
      <c r="B673" s="32"/>
      <c r="C673" s="27" t="s">
        <v>16</v>
      </c>
      <c r="D673" s="28">
        <v>2</v>
      </c>
      <c r="E673" s="34" t="s">
        <v>304</v>
      </c>
      <c r="F673" s="35"/>
      <c r="G673" s="28"/>
      <c r="T673"/>
    </row>
    <row r="674" spans="1:20" ht="15" customHeight="1" x14ac:dyDescent="0.3">
      <c r="A674" s="21">
        <v>44289.703738425924</v>
      </c>
      <c r="B674" s="31"/>
      <c r="C674" s="23" t="s">
        <v>12</v>
      </c>
      <c r="D674" s="29">
        <v>-2</v>
      </c>
      <c r="E674" s="34" t="s">
        <v>13</v>
      </c>
      <c r="F674" s="35"/>
      <c r="G674" s="28"/>
      <c r="T674"/>
    </row>
    <row r="675" spans="1:20" ht="15" customHeight="1" x14ac:dyDescent="0.3">
      <c r="A675" s="21">
        <v>44289.722824074073</v>
      </c>
      <c r="B675" s="31"/>
      <c r="C675" s="23" t="s">
        <v>16</v>
      </c>
      <c r="D675" s="24">
        <v>-2</v>
      </c>
      <c r="E675" s="34" t="s">
        <v>43</v>
      </c>
      <c r="F675" s="35"/>
      <c r="G675" s="28"/>
      <c r="T675"/>
    </row>
    <row r="676" spans="1:20" ht="15" customHeight="1" x14ac:dyDescent="0.3">
      <c r="A676" s="21">
        <v>44289.724374999998</v>
      </c>
      <c r="B676" s="31"/>
      <c r="C676" s="23" t="s">
        <v>12</v>
      </c>
      <c r="D676" s="24">
        <v>-2</v>
      </c>
      <c r="E676" s="34" t="s">
        <v>44</v>
      </c>
      <c r="F676" s="35"/>
      <c r="G676" s="28"/>
      <c r="T676"/>
    </row>
    <row r="677" spans="1:20" ht="15" customHeight="1" x14ac:dyDescent="0.3">
      <c r="A677" s="21">
        <v>44289.877893518518</v>
      </c>
      <c r="B677" s="31"/>
      <c r="C677" s="23" t="s">
        <v>16</v>
      </c>
      <c r="D677" s="30">
        <v>2</v>
      </c>
      <c r="E677" s="37" t="s">
        <v>675</v>
      </c>
      <c r="F677" s="35"/>
      <c r="G677" s="28"/>
      <c r="T677"/>
    </row>
    <row r="678" spans="1:20" ht="15" customHeight="1" x14ac:dyDescent="0.3">
      <c r="A678" s="25">
        <v>44289.884386574071</v>
      </c>
      <c r="B678" s="32"/>
      <c r="C678" s="27" t="s">
        <v>12</v>
      </c>
      <c r="D678" s="28">
        <v>2</v>
      </c>
      <c r="E678" s="36" t="s">
        <v>305</v>
      </c>
      <c r="F678" s="35"/>
      <c r="G678" s="28"/>
      <c r="T678"/>
    </row>
    <row r="679" spans="1:20" ht="15" customHeight="1" x14ac:dyDescent="0.3">
      <c r="A679" s="25">
        <v>44289.838182870371</v>
      </c>
      <c r="B679" s="32"/>
      <c r="C679" s="27" t="s">
        <v>16</v>
      </c>
      <c r="D679" s="28">
        <v>-2</v>
      </c>
      <c r="E679" s="36" t="s">
        <v>306</v>
      </c>
      <c r="F679" s="35"/>
      <c r="G679" s="28"/>
      <c r="T679"/>
    </row>
    <row r="680" spans="1:20" ht="15" customHeight="1" x14ac:dyDescent="0.3">
      <c r="A680" s="25">
        <v>44289.866319444445</v>
      </c>
      <c r="B680" s="32"/>
      <c r="C680" s="27" t="s">
        <v>16</v>
      </c>
      <c r="D680" s="28">
        <v>1</v>
      </c>
      <c r="E680" s="36" t="s">
        <v>307</v>
      </c>
      <c r="F680" s="35"/>
      <c r="G680" s="28"/>
      <c r="T680"/>
    </row>
    <row r="681" spans="1:20" ht="15" customHeight="1" x14ac:dyDescent="0.3">
      <c r="A681" s="21">
        <v>44289.867893518516</v>
      </c>
      <c r="B681" s="31"/>
      <c r="C681" s="23" t="s">
        <v>12</v>
      </c>
      <c r="D681" s="24">
        <v>1</v>
      </c>
      <c r="E681" s="34" t="s">
        <v>90</v>
      </c>
      <c r="F681" s="35"/>
      <c r="G681" s="28"/>
      <c r="T681"/>
    </row>
    <row r="682" spans="1:20" ht="15" customHeight="1" x14ac:dyDescent="0.3">
      <c r="A682" s="25">
        <v>44442.659351851849</v>
      </c>
      <c r="B682" s="32"/>
      <c r="C682" s="27" t="s">
        <v>16</v>
      </c>
      <c r="D682" s="28">
        <v>-2</v>
      </c>
      <c r="E682" s="36" t="s">
        <v>563</v>
      </c>
      <c r="F682" s="35"/>
      <c r="G682" s="28"/>
      <c r="T682"/>
    </row>
    <row r="683" spans="1:20" ht="15" customHeight="1" x14ac:dyDescent="0.3">
      <c r="A683" s="25">
        <v>44442.659791666665</v>
      </c>
      <c r="B683" s="32"/>
      <c r="C683" s="27" t="s">
        <v>12</v>
      </c>
      <c r="D683" s="28">
        <v>-2</v>
      </c>
      <c r="E683" s="36" t="s">
        <v>563</v>
      </c>
      <c r="F683" s="35"/>
      <c r="G683" s="28"/>
      <c r="T683"/>
    </row>
    <row r="684" spans="1:20" ht="15" customHeight="1" x14ac:dyDescent="0.3">
      <c r="A684" s="25">
        <v>44411.717627314814</v>
      </c>
      <c r="B684" s="32"/>
      <c r="C684" s="27" t="s">
        <v>16</v>
      </c>
      <c r="D684" s="28">
        <v>1</v>
      </c>
      <c r="E684" s="36" t="s">
        <v>367</v>
      </c>
      <c r="F684" s="35"/>
      <c r="G684" s="28"/>
      <c r="T684"/>
    </row>
    <row r="685" spans="1:20" ht="15" customHeight="1" x14ac:dyDescent="0.3">
      <c r="A685" s="21">
        <v>44411.718101851853</v>
      </c>
      <c r="B685" s="31"/>
      <c r="C685" s="23" t="s">
        <v>12</v>
      </c>
      <c r="D685" s="29">
        <v>-2</v>
      </c>
      <c r="E685" s="34" t="s">
        <v>367</v>
      </c>
      <c r="F685" s="35"/>
      <c r="G685" s="28"/>
      <c r="T685"/>
    </row>
    <row r="686" spans="1:20" ht="15" customHeight="1" x14ac:dyDescent="0.3">
      <c r="A686" s="25">
        <v>44289.725624999999</v>
      </c>
      <c r="B686" s="32"/>
      <c r="C686" s="27" t="s">
        <v>16</v>
      </c>
      <c r="D686" s="28">
        <v>1</v>
      </c>
      <c r="E686" s="36" t="s">
        <v>308</v>
      </c>
      <c r="F686" s="35"/>
      <c r="G686" s="28"/>
      <c r="T686"/>
    </row>
    <row r="687" spans="1:20" ht="15" customHeight="1" x14ac:dyDescent="0.3">
      <c r="A687" s="21">
        <v>44289.725983796299</v>
      </c>
      <c r="B687" s="31"/>
      <c r="C687" s="23" t="s">
        <v>12</v>
      </c>
      <c r="D687" s="29">
        <v>-1</v>
      </c>
      <c r="E687" s="34" t="s">
        <v>45</v>
      </c>
      <c r="F687" s="35"/>
      <c r="G687" s="28"/>
      <c r="T687"/>
    </row>
    <row r="688" spans="1:20" ht="15" customHeight="1" x14ac:dyDescent="0.3">
      <c r="A688" s="21">
        <v>44319.012962962966</v>
      </c>
      <c r="B688" s="31"/>
      <c r="C688" s="23" t="s">
        <v>16</v>
      </c>
      <c r="D688" s="24">
        <v>2</v>
      </c>
      <c r="E688" s="34" t="s">
        <v>322</v>
      </c>
      <c r="F688" s="35"/>
      <c r="G688" s="28"/>
      <c r="T688"/>
    </row>
    <row r="689" spans="1:33" ht="15" customHeight="1" x14ac:dyDescent="0.3">
      <c r="A689" s="25">
        <v>44319.014467592591</v>
      </c>
      <c r="B689" s="32"/>
      <c r="C689" s="27" t="s">
        <v>12</v>
      </c>
      <c r="D689" s="28">
        <v>2</v>
      </c>
      <c r="E689" s="36" t="s">
        <v>474</v>
      </c>
      <c r="F689" s="35"/>
      <c r="G689" s="28"/>
      <c r="T689"/>
    </row>
    <row r="690" spans="1:33" ht="15" customHeight="1" x14ac:dyDescent="0.3">
      <c r="A690" s="28"/>
      <c r="B690" s="26"/>
      <c r="C690" s="27"/>
      <c r="D690" s="28"/>
      <c r="E690" s="36"/>
      <c r="F690" s="35"/>
      <c r="G690" s="28"/>
    </row>
    <row r="691" spans="1:33" ht="15" customHeight="1" x14ac:dyDescent="0.3">
      <c r="A691" s="11"/>
      <c r="B691" s="9"/>
      <c r="C691" s="10"/>
      <c r="D691" s="11"/>
      <c r="E691" s="38"/>
      <c r="F691" s="39"/>
      <c r="G691" s="40"/>
      <c r="L691" s="33"/>
      <c r="M691" s="33"/>
      <c r="N691" s="33"/>
      <c r="O691" s="33"/>
      <c r="R691" s="14"/>
      <c r="S691" s="14"/>
      <c r="T691" s="20"/>
      <c r="U691" s="20"/>
      <c r="Y691" s="14"/>
      <c r="Z691" s="14"/>
      <c r="AE691" s="13"/>
      <c r="AF691" s="13"/>
      <c r="AG691" s="13"/>
    </row>
    <row r="696" spans="1:33" ht="15" customHeight="1" x14ac:dyDescent="0.3">
      <c r="F696"/>
    </row>
    <row r="697" spans="1:33" ht="15" customHeight="1" x14ac:dyDescent="0.3">
      <c r="F697"/>
    </row>
    <row r="698" spans="1:33" ht="15" customHeight="1" x14ac:dyDescent="0.3">
      <c r="F698"/>
      <c r="G698" s="1" t="s">
        <v>311</v>
      </c>
      <c r="H698" t="s">
        <v>636</v>
      </c>
      <c r="J698" s="18" t="s">
        <v>637</v>
      </c>
      <c r="K698" s="15" t="s">
        <v>638</v>
      </c>
      <c r="L698" s="16"/>
      <c r="M698" s="16"/>
      <c r="N698" s="16"/>
      <c r="O698" s="17"/>
    </row>
    <row r="699" spans="1:33" ht="15" customHeight="1" x14ac:dyDescent="0.3">
      <c r="F699"/>
      <c r="G699" s="1" t="s">
        <v>629</v>
      </c>
      <c r="H699">
        <f>COUNTIF(D:D,-2)</f>
        <v>128</v>
      </c>
      <c r="J699" s="19"/>
      <c r="K699" s="6">
        <v>-2</v>
      </c>
      <c r="L699" s="6">
        <v>-1</v>
      </c>
      <c r="M699" s="6">
        <v>0</v>
      </c>
      <c r="N699" s="6">
        <v>1</v>
      </c>
      <c r="O699" s="6">
        <v>2</v>
      </c>
    </row>
    <row r="700" spans="1:33" ht="15" customHeight="1" x14ac:dyDescent="0.3">
      <c r="F700"/>
      <c r="G700" s="1" t="s">
        <v>630</v>
      </c>
      <c r="H700">
        <f>COUNTIF(D:D,-1)</f>
        <v>73</v>
      </c>
      <c r="J700" s="6" t="s">
        <v>5</v>
      </c>
      <c r="K700" s="6">
        <f>COUNTIFS(D:D,-2,C:C,"1/2561")</f>
        <v>16</v>
      </c>
      <c r="L700" s="6">
        <f>COUNTIFS(D:D,-1,C:C,"1/2561")</f>
        <v>15</v>
      </c>
      <c r="M700" s="6">
        <f>COUNTIFS(D:D,0,C:C,"1/2561")</f>
        <v>16</v>
      </c>
      <c r="N700" s="6">
        <f>COUNTIFS(D:D,1,C:C,"1/2561")</f>
        <v>23</v>
      </c>
      <c r="O700" s="6">
        <f>COUNTIFS(D:D,2,C:C,"1/2561")</f>
        <v>40</v>
      </c>
      <c r="P700">
        <f>SUM(K700:O700)</f>
        <v>110</v>
      </c>
    </row>
    <row r="701" spans="1:33" ht="15" customHeight="1" x14ac:dyDescent="0.3">
      <c r="F701"/>
      <c r="G701" s="1" t="s">
        <v>631</v>
      </c>
      <c r="H701">
        <f>COUNTIF(D:D,0)</f>
        <v>64</v>
      </c>
      <c r="J701" s="6" t="s">
        <v>7</v>
      </c>
      <c r="K701" s="6">
        <f>COUNTIFS(D:D,-2,C:C,"2/2561")</f>
        <v>20</v>
      </c>
      <c r="L701" s="6">
        <f>COUNTIFS(D:D,-1,C:C,"2/2561")</f>
        <v>9</v>
      </c>
      <c r="M701" s="6">
        <f>COUNTIFS(D:D,0,C:C,"2/2561")</f>
        <v>5</v>
      </c>
      <c r="N701" s="6">
        <f>COUNTIFS(D:D,1,C:C,"2/2561")</f>
        <v>14</v>
      </c>
      <c r="O701" s="6">
        <f>COUNTIFS(D:D,2,C:C,"2/2561")</f>
        <v>34</v>
      </c>
      <c r="P701">
        <f t="shared" ref="P701:P704" si="0">SUM(K701:O701)</f>
        <v>82</v>
      </c>
    </row>
    <row r="702" spans="1:33" ht="15" customHeight="1" x14ac:dyDescent="0.3">
      <c r="F702"/>
      <c r="G702" s="1" t="s">
        <v>309</v>
      </c>
      <c r="H702">
        <f>COUNTIF(D:D,1)</f>
        <v>110</v>
      </c>
      <c r="J702" s="6" t="s">
        <v>17</v>
      </c>
      <c r="K702" s="6">
        <f>COUNTIFS(D:D,-2,C:C,"1/2562")</f>
        <v>20</v>
      </c>
      <c r="L702" s="6">
        <f>COUNTIFS(D:D,-1,C:C,"1/2562")</f>
        <v>12</v>
      </c>
      <c r="M702" s="6">
        <f>COUNTIFS(D:D,0,C:C,"1/2562")</f>
        <v>11</v>
      </c>
      <c r="N702" s="6">
        <f>COUNTIFS(D:D,1,C:C,"1/2562")</f>
        <v>10</v>
      </c>
      <c r="O702" s="6">
        <f>COUNTIFS(D:D,2,C:C,"1/2562")</f>
        <v>59</v>
      </c>
      <c r="P702">
        <f t="shared" si="0"/>
        <v>112</v>
      </c>
    </row>
    <row r="703" spans="1:33" ht="15" customHeight="1" x14ac:dyDescent="0.3">
      <c r="F703"/>
      <c r="G703" s="1" t="s">
        <v>310</v>
      </c>
      <c r="H703">
        <f>COUNTIF(D:D,2)</f>
        <v>313</v>
      </c>
      <c r="J703" s="6" t="s">
        <v>14</v>
      </c>
      <c r="K703" s="6">
        <f>COUNTIFS(D:D,-2,C:C,"2/2562")</f>
        <v>15</v>
      </c>
      <c r="L703" s="6">
        <f>COUNTIFS(D:D,-1,C:C,"2/2562")</f>
        <v>8</v>
      </c>
      <c r="M703" s="6">
        <f>COUNTIFS(D:D,0,C:C,"2/2562")</f>
        <v>5</v>
      </c>
      <c r="N703" s="6">
        <f>COUNTIFS(D:D,1,C:C,"2/2562")</f>
        <v>20</v>
      </c>
      <c r="O703" s="6">
        <f>COUNTIFS(D:D,2,C:C,"2/2562")</f>
        <v>65</v>
      </c>
      <c r="P703">
        <f t="shared" si="0"/>
        <v>113</v>
      </c>
    </row>
    <row r="704" spans="1:33" ht="15" customHeight="1" x14ac:dyDescent="0.3">
      <c r="F704"/>
      <c r="G704" s="1" t="s">
        <v>312</v>
      </c>
      <c r="H704">
        <f>SUM(H699:H703)</f>
        <v>688</v>
      </c>
      <c r="J704" s="6" t="s">
        <v>16</v>
      </c>
      <c r="K704" s="6">
        <f>COUNTIFS(D:D,-2,C:C,"1/2563")</f>
        <v>28</v>
      </c>
      <c r="L704" s="6">
        <f>COUNTIFS(D:D,-1,C:C,"1/2563")</f>
        <v>15</v>
      </c>
      <c r="M704" s="6">
        <f>COUNTIFS(D:D,0,C:C,"1/2563")</f>
        <v>10</v>
      </c>
      <c r="N704" s="6">
        <f>COUNTIFS(D:D,1,C:C,"1/2563")</f>
        <v>28</v>
      </c>
      <c r="O704" s="6">
        <f>COUNTIFS(D:D,2,C:C,"1/2563")</f>
        <v>59</v>
      </c>
      <c r="P704">
        <f t="shared" si="0"/>
        <v>140</v>
      </c>
    </row>
    <row r="705" spans="6:27" ht="15" customHeight="1" x14ac:dyDescent="0.3">
      <c r="F705"/>
      <c r="G705" s="1"/>
      <c r="J705" s="6" t="s">
        <v>12</v>
      </c>
      <c r="K705" s="6">
        <f>COUNTIFS(D:D,-2,C:C,"2/2563")</f>
        <v>29</v>
      </c>
      <c r="L705" s="6">
        <f>COUNTIFS(D:D,-1,C:C,"2/2563")</f>
        <v>14</v>
      </c>
      <c r="M705" s="6">
        <f>COUNTIFS(D:D,0,C:C,"2/2563")</f>
        <v>17</v>
      </c>
      <c r="N705" s="6">
        <f>COUNTIFS(D:D,1,C:C,"2/2563")</f>
        <v>15</v>
      </c>
      <c r="O705" s="6">
        <f>COUNTIFS(D:D,2,C:C,"2/2563")</f>
        <v>56</v>
      </c>
      <c r="P705">
        <f>SUM(K705:O705)</f>
        <v>131</v>
      </c>
    </row>
    <row r="706" spans="6:27" ht="15" customHeight="1" x14ac:dyDescent="0.3">
      <c r="F706"/>
      <c r="J706" s="5" t="s">
        <v>312</v>
      </c>
      <c r="K706" s="7">
        <f t="shared" ref="K706:N706" si="1">SUM(K700:K705)</f>
        <v>128</v>
      </c>
      <c r="L706" s="7">
        <f t="shared" si="1"/>
        <v>73</v>
      </c>
      <c r="M706" s="7">
        <f t="shared" si="1"/>
        <v>64</v>
      </c>
      <c r="N706" s="7">
        <f t="shared" si="1"/>
        <v>110</v>
      </c>
      <c r="O706" s="7">
        <f>SUM(O700:O705)</f>
        <v>313</v>
      </c>
      <c r="P706">
        <f>SUM(K706:O706)</f>
        <v>688</v>
      </c>
    </row>
    <row r="707" spans="6:27" ht="15" customHeight="1" x14ac:dyDescent="0.3">
      <c r="F707"/>
      <c r="G707" s="1"/>
      <c r="J707" s="1"/>
    </row>
    <row r="708" spans="6:27" ht="15" customHeight="1" x14ac:dyDescent="0.3">
      <c r="F708"/>
      <c r="G708" s="1" t="s">
        <v>671</v>
      </c>
      <c r="H708" s="8">
        <f>AVERAGE(D:D)</f>
        <v>0.59156976744186052</v>
      </c>
      <c r="J708" s="1"/>
    </row>
    <row r="709" spans="6:27" ht="15" customHeight="1" x14ac:dyDescent="0.3">
      <c r="F709"/>
      <c r="G709" t="s">
        <v>672</v>
      </c>
      <c r="H709" s="8">
        <f>_xlfn.STDEV.P(D:D)</f>
        <v>1.5747974697445699</v>
      </c>
    </row>
    <row r="710" spans="6:27" ht="15" customHeight="1" x14ac:dyDescent="0.3">
      <c r="F710"/>
    </row>
    <row r="711" spans="6:27" ht="15" customHeight="1" x14ac:dyDescent="0.3">
      <c r="F711"/>
      <c r="G711" t="s">
        <v>674</v>
      </c>
      <c r="H711">
        <f>((H702+H703)/H704)*100</f>
        <v>61.482558139534881</v>
      </c>
    </row>
    <row r="716" spans="6:27" ht="15" customHeight="1" x14ac:dyDescent="0.3">
      <c r="AA716" s="1"/>
    </row>
    <row r="717" spans="6:27" ht="15" customHeight="1" x14ac:dyDescent="0.3">
      <c r="AA717" s="1"/>
    </row>
    <row r="718" spans="6:27" ht="15" customHeight="1" x14ac:dyDescent="0.3">
      <c r="AA718" s="1"/>
    </row>
    <row r="719" spans="6:27" ht="15" customHeight="1" x14ac:dyDescent="0.3">
      <c r="AA719" s="1"/>
    </row>
    <row r="720" spans="6:27" ht="15" customHeight="1" x14ac:dyDescent="0.3">
      <c r="AA720" s="1"/>
    </row>
    <row r="721" spans="27:27" ht="15" customHeight="1" x14ac:dyDescent="0.3">
      <c r="AA721" s="1"/>
    </row>
    <row r="722" spans="27:27" ht="15" customHeight="1" x14ac:dyDescent="0.3">
      <c r="AA722" s="1"/>
    </row>
    <row r="723" spans="27:27" ht="15" customHeight="1" x14ac:dyDescent="0.3">
      <c r="AA723" s="1"/>
    </row>
    <row r="724" spans="27:27" ht="15" customHeight="1" x14ac:dyDescent="0.3">
      <c r="AA724" s="1"/>
    </row>
    <row r="725" spans="27:27" ht="15" customHeight="1" x14ac:dyDescent="0.3">
      <c r="AA725" s="1"/>
    </row>
    <row r="726" spans="27:27" ht="15" customHeight="1" x14ac:dyDescent="0.3">
      <c r="AA726" s="1"/>
    </row>
    <row r="727" spans="27:27" ht="15" customHeight="1" x14ac:dyDescent="0.3">
      <c r="AA727" s="1"/>
    </row>
    <row r="728" spans="27:27" ht="15" customHeight="1" x14ac:dyDescent="0.3">
      <c r="AA728" s="1"/>
    </row>
    <row r="729" spans="27:27" ht="15" customHeight="1" x14ac:dyDescent="0.3">
      <c r="AA729" s="1"/>
    </row>
    <row r="730" spans="27:27" ht="15" customHeight="1" x14ac:dyDescent="0.3">
      <c r="AA730" s="1"/>
    </row>
    <row r="731" spans="27:27" ht="15" customHeight="1" x14ac:dyDescent="0.3">
      <c r="AA731" s="1"/>
    </row>
    <row r="732" spans="27:27" ht="15" customHeight="1" x14ac:dyDescent="0.3">
      <c r="AA732" s="1"/>
    </row>
    <row r="733" spans="27:27" ht="15" customHeight="1" x14ac:dyDescent="0.3">
      <c r="AA733" s="1"/>
    </row>
  </sheetData>
  <sortState xmlns:xlrd2="http://schemas.microsoft.com/office/spreadsheetml/2017/richdata2" ref="A2:E733">
    <sortCondition ref="B2:B733"/>
    <sortCondition ref="C2:C733"/>
    <sortCondition descending="1" ref="D2:D733"/>
  </sortState>
  <mergeCells count="8">
    <mergeCell ref="K698:O698"/>
    <mergeCell ref="J698:J699"/>
    <mergeCell ref="T691:U691"/>
    <mergeCell ref="R691:S691"/>
    <mergeCell ref="Y691:Z691"/>
    <mergeCell ref="AC1:AH1"/>
    <mergeCell ref="Y1:AA1"/>
    <mergeCell ref="Q1:V1"/>
  </mergeCells>
  <phoneticPr fontId="1" type="noConversion"/>
  <conditionalFormatting sqref="J700:O705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{4CDBB424-1464-48BD-8D50-D5434D40A6E1}</x14:id>
        </ext>
      </extLst>
    </cfRule>
  </conditionalFormatting>
  <conditionalFormatting sqref="K699:O69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706:O70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{47F3757E-A09D-437E-AEC8-D0DE331B9C66}</x14:id>
        </ext>
      </extLst>
    </cfRule>
  </conditionalFormatting>
  <conditionalFormatting sqref="K700:O705">
    <cfRule type="dataBar" priority="2">
      <dataBar>
        <cfvo type="min"/>
        <cfvo type="max"/>
        <color rgb="FF7DCDFA"/>
      </dataBar>
      <extLst>
        <ext xmlns:x14="http://schemas.microsoft.com/office/spreadsheetml/2009/9/main" uri="{B025F937-C7B1-47D3-B67F-A62EFF666E3E}">
          <x14:id>{A1B4B574-4710-4856-B410-899DC345D621}</x14:id>
        </ext>
      </extLst>
    </cfRule>
  </conditionalFormatting>
  <conditionalFormatting sqref="AC716:AC733 H71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{4042C389-141D-4293-A757-1F3BC888D7AC}</x14:id>
        </ext>
      </extLst>
    </cfRule>
  </conditionalFormatting>
  <pageMargins left="0.7" right="0.7" top="0.75" bottom="0.75" header="0.3" footer="0.3"/>
  <pageSetup paperSize="9" orientation="portrait" horizontalDpi="1200" verticalDpi="12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DBB424-1464-48BD-8D50-D5434D40A6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J700:O705</xm:sqref>
        </x14:conditionalFormatting>
        <x14:conditionalFormatting xmlns:xm="http://schemas.microsoft.com/office/excel/2006/main">
          <x14:cfRule type="dataBar" id="{47F3757E-A09D-437E-AEC8-D0DE331B9C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K706:O706</xm:sqref>
        </x14:conditionalFormatting>
        <x14:conditionalFormatting xmlns:xm="http://schemas.microsoft.com/office/excel/2006/main">
          <x14:cfRule type="dataBar" id="{A1B4B574-4710-4856-B410-899DC345D6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K700:O705</xm:sqref>
        </x14:conditionalFormatting>
        <x14:conditionalFormatting xmlns:xm="http://schemas.microsoft.com/office/excel/2006/main">
          <x14:cfRule type="dataBar" id="{4042C389-141D-4293-A757-1F3BC888D7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AC716:AC733 H712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thanawong saneewong na ayutthaya</dc:creator>
  <cp:lastModifiedBy>thanawong saneewong na ayutthaya</cp:lastModifiedBy>
  <dcterms:created xsi:type="dcterms:W3CDTF">2021-03-08T08:22:48Z</dcterms:created>
  <dcterms:modified xsi:type="dcterms:W3CDTF">2021-04-05T09:24:56Z</dcterms:modified>
</cp:coreProperties>
</file>