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code\photogrammetry\HW1\"/>
    </mc:Choice>
  </mc:AlternateContent>
  <xr:revisionPtr revIDLastSave="0" documentId="13_ncr:1_{D7D97D2B-0259-4162-B228-48C2FCCB383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L15" i="1"/>
  <c r="L14" i="1"/>
  <c r="L13" i="1"/>
  <c r="G15" i="1"/>
  <c r="G14" i="1"/>
  <c r="G13" i="1"/>
  <c r="L4" i="1"/>
  <c r="L3" i="1"/>
  <c r="L2" i="1"/>
  <c r="F7" i="1"/>
  <c r="B7" i="1"/>
  <c r="G2" i="1"/>
  <c r="B4" i="1"/>
  <c r="G4" i="1" s="1"/>
  <c r="B3" i="1"/>
  <c r="F4" i="1" s="1"/>
  <c r="B2" i="1"/>
  <c r="E4" i="1" s="1"/>
  <c r="J14" i="1" l="1"/>
  <c r="J15" i="1"/>
  <c r="F13" i="1"/>
  <c r="K4" i="1"/>
  <c r="F14" i="1"/>
  <c r="K13" i="1"/>
  <c r="K2" i="1"/>
  <c r="K3" i="1"/>
  <c r="K14" i="1"/>
  <c r="K15" i="1"/>
  <c r="J2" i="1"/>
  <c r="E15" i="1"/>
  <c r="F15" i="1"/>
  <c r="E13" i="1"/>
  <c r="J3" i="1"/>
  <c r="J4" i="1"/>
  <c r="E14" i="1"/>
  <c r="J13" i="1"/>
  <c r="E3" i="1"/>
  <c r="G3" i="1"/>
  <c r="E2" i="1"/>
  <c r="F2" i="1"/>
  <c r="F3" i="1"/>
</calcChain>
</file>

<file path=xl/sharedStrings.xml><?xml version="1.0" encoding="utf-8"?>
<sst xmlns="http://schemas.openxmlformats.org/spreadsheetml/2006/main" count="44" uniqueCount="35">
  <si>
    <t>ID</t>
  </si>
  <si>
    <t>XA</t>
  </si>
  <si>
    <t>YA</t>
  </si>
  <si>
    <t>ZA</t>
  </si>
  <si>
    <t>deg</t>
  </si>
  <si>
    <t>min</t>
  </si>
  <si>
    <t>sec</t>
  </si>
  <si>
    <t>A_omega</t>
  </si>
  <si>
    <t>A_psi</t>
  </si>
  <si>
    <t>A_kappa</t>
  </si>
  <si>
    <t>XB</t>
    <phoneticPr fontId="2" type="noConversion"/>
  </si>
  <si>
    <t>YB</t>
    <phoneticPr fontId="2" type="noConversion"/>
  </si>
  <si>
    <t>ZB</t>
    <phoneticPr fontId="2" type="noConversion"/>
  </si>
  <si>
    <t>B_omega</t>
    <phoneticPr fontId="2" type="noConversion"/>
  </si>
  <si>
    <t>B_psi</t>
    <phoneticPr fontId="2" type="noConversion"/>
  </si>
  <si>
    <t>B_kappa</t>
    <phoneticPr fontId="2" type="noConversion"/>
  </si>
  <si>
    <t>XC</t>
    <phoneticPr fontId="2" type="noConversion"/>
  </si>
  <si>
    <t>YC</t>
    <phoneticPr fontId="2" type="noConversion"/>
  </si>
  <si>
    <t>ZC</t>
    <phoneticPr fontId="2" type="noConversion"/>
  </si>
  <si>
    <t>C_omega</t>
    <phoneticPr fontId="2" type="noConversion"/>
  </si>
  <si>
    <t>C_psi</t>
    <phoneticPr fontId="2" type="noConversion"/>
  </si>
  <si>
    <t>C_kappa</t>
    <phoneticPr fontId="2" type="noConversion"/>
  </si>
  <si>
    <t>XD</t>
    <phoneticPr fontId="2" type="noConversion"/>
  </si>
  <si>
    <t>YD</t>
    <phoneticPr fontId="2" type="noConversion"/>
  </si>
  <si>
    <t>ZD</t>
    <phoneticPr fontId="2" type="noConversion"/>
  </si>
  <si>
    <t>D_omega</t>
    <phoneticPr fontId="2" type="noConversion"/>
  </si>
  <si>
    <t>D_psi</t>
    <phoneticPr fontId="2" type="noConversion"/>
  </si>
  <si>
    <t>D_kappa</t>
    <phoneticPr fontId="2" type="noConversion"/>
  </si>
  <si>
    <t>f(mm)</t>
    <phoneticPr fontId="2" type="noConversion"/>
  </si>
  <si>
    <t>XP(m)</t>
    <phoneticPr fontId="2" type="noConversion"/>
  </si>
  <si>
    <t>YP(m)</t>
    <phoneticPr fontId="2" type="noConversion"/>
  </si>
  <si>
    <t>ZP(m)</t>
    <phoneticPr fontId="2" type="noConversion"/>
  </si>
  <si>
    <t>X0(mm)</t>
    <phoneticPr fontId="2" type="noConversion"/>
  </si>
  <si>
    <t>Y0(mm)</t>
    <phoneticPr fontId="2" type="noConversion"/>
  </si>
  <si>
    <t>F64091091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</si>
</sst>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left"/>
    </xf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/>
    <xf numFmtId="3" fontId="1" fillId="0" borderId="0" xfId="0" applyNumberFormat="1" applyFont="1" applyAlignment="1">
      <alignment horizontal="right"/>
    </xf>
    <xf numFmtId="176" fontId="1" fillId="0" borderId="1" xfId="0" applyNumberFormat="1" applyFont="1" applyFill="1" applyBorder="1" applyAlignment="1">
      <alignment horizontal="left"/>
    </xf>
    <xf numFmtId="176" fontId="1" fillId="0" borderId="0" xfId="0" applyNumberFormat="1" applyFont="1"/>
    <xf numFmtId="176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"/>
  <sheetViews>
    <sheetView tabSelected="1" workbookViewId="0">
      <selection activeCell="F1" sqref="F1:F1048576"/>
    </sheetView>
  </sheetViews>
  <sheetFormatPr defaultRowHeight="14.5" x14ac:dyDescent="0.35"/>
  <cols>
    <col min="1" max="1" width="14.09765625" style="5" bestFit="1" customWidth="1"/>
    <col min="2" max="2" width="12.8984375" style="5" customWidth="1"/>
    <col min="3" max="3" width="14.09765625" style="5" bestFit="1" customWidth="1"/>
    <col min="4" max="4" width="14.09765625" style="6" bestFit="1" customWidth="1"/>
    <col min="5" max="5" width="14.09765625" style="13" bestFit="1" customWidth="1"/>
    <col min="6" max="6" width="14.3984375" style="13" bestFit="1" customWidth="1"/>
    <col min="7" max="7" width="14.09765625" style="8" bestFit="1" customWidth="1"/>
    <col min="8" max="9" width="8.796875" style="7"/>
    <col min="10" max="10" width="12.59765625" style="10" bestFit="1" customWidth="1"/>
    <col min="11" max="11" width="14.3984375" style="10" bestFit="1" customWidth="1"/>
    <col min="12" max="16384" width="8.796875" style="7"/>
  </cols>
  <sheetData>
    <row r="1" spans="1:12" ht="19.5" customHeight="1" x14ac:dyDescent="0.35">
      <c r="A1" s="2" t="s">
        <v>0</v>
      </c>
      <c r="B1" s="2" t="s">
        <v>34</v>
      </c>
      <c r="E1" s="11" t="s">
        <v>1</v>
      </c>
      <c r="F1" s="11" t="s">
        <v>2</v>
      </c>
      <c r="G1" s="1" t="s">
        <v>3</v>
      </c>
      <c r="H1" s="1"/>
      <c r="J1" s="9" t="s">
        <v>10</v>
      </c>
      <c r="K1" s="9" t="s">
        <v>11</v>
      </c>
      <c r="L1" s="4" t="s">
        <v>12</v>
      </c>
    </row>
    <row r="2" spans="1:12" ht="19.5" customHeight="1" x14ac:dyDescent="0.35">
      <c r="A2" s="2" t="s">
        <v>29</v>
      </c>
      <c r="B2" s="2" t="str">
        <f>CONCATENATE(18,MID(B1,3,4),".",RIGHT(B1,3))</f>
        <v>184091.091</v>
      </c>
      <c r="D2" s="3">
        <v>1</v>
      </c>
      <c r="E2" s="12">
        <f>B2-40</f>
        <v>184051.09099999999</v>
      </c>
      <c r="F2" s="12">
        <f>B3-40</f>
        <v>2521861.9040000001</v>
      </c>
      <c r="G2" s="3">
        <f>B4+50</f>
        <v>360</v>
      </c>
      <c r="H2" s="3"/>
      <c r="I2" s="7">
        <v>1</v>
      </c>
      <c r="J2" s="10">
        <f>B2+40</f>
        <v>184131.09099999999</v>
      </c>
      <c r="K2" s="10">
        <f>B3-40</f>
        <v>2521861.9040000001</v>
      </c>
      <c r="L2" s="7">
        <f>B4+50</f>
        <v>360</v>
      </c>
    </row>
    <row r="3" spans="1:12" ht="19.5" customHeight="1" x14ac:dyDescent="0.35">
      <c r="A3" s="2" t="s">
        <v>30</v>
      </c>
      <c r="B3" s="2" t="str">
        <f>CONCATENATE(252,MID(B1,9,1),MID(B1,8,1),MID(B1,7,1),MID(B1,6,1),".",MID(B1,5,1),MID(B1,4,1),MID(B1,3,1))</f>
        <v>2521901.904</v>
      </c>
      <c r="D3" s="3">
        <v>2</v>
      </c>
      <c r="E3" s="12">
        <f>B2+0</f>
        <v>184091.09099999999</v>
      </c>
      <c r="F3" s="12">
        <f>B3-40</f>
        <v>2521861.9040000001</v>
      </c>
      <c r="G3" s="3">
        <f>B4+50</f>
        <v>360</v>
      </c>
      <c r="H3" s="3"/>
      <c r="I3" s="7">
        <v>2</v>
      </c>
      <c r="J3" s="10">
        <f>B2+40</f>
        <v>184131.09099999999</v>
      </c>
      <c r="K3" s="10">
        <f>B3+0</f>
        <v>2521901.9040000001</v>
      </c>
      <c r="L3" s="7">
        <f>B4+50</f>
        <v>360</v>
      </c>
    </row>
    <row r="4" spans="1:12" ht="19.5" customHeight="1" x14ac:dyDescent="0.35">
      <c r="A4" s="2" t="s">
        <v>31</v>
      </c>
      <c r="B4" s="2" t="str">
        <f>CONCATENATE(310)</f>
        <v>310</v>
      </c>
      <c r="D4" s="3">
        <v>3</v>
      </c>
      <c r="E4" s="12">
        <f>B2+40</f>
        <v>184131.09099999999</v>
      </c>
      <c r="F4" s="12">
        <f>B3-40</f>
        <v>2521861.9040000001</v>
      </c>
      <c r="G4" s="3">
        <f>B4+50</f>
        <v>360</v>
      </c>
      <c r="H4" s="3"/>
      <c r="I4" s="7">
        <v>3</v>
      </c>
      <c r="J4" s="10">
        <f>B2+40</f>
        <v>184131.09099999999</v>
      </c>
      <c r="K4" s="10">
        <f>B3+40</f>
        <v>2521941.9040000001</v>
      </c>
      <c r="L4" s="7">
        <f>B4+50</f>
        <v>360</v>
      </c>
    </row>
    <row r="5" spans="1:12" ht="19.5" customHeight="1" x14ac:dyDescent="0.35">
      <c r="A5" s="2" t="s">
        <v>28</v>
      </c>
      <c r="B5" s="2" t="str">
        <f>CONCATENATE(5*10)</f>
        <v>50</v>
      </c>
      <c r="H5" s="8"/>
    </row>
    <row r="6" spans="1:12" ht="19.5" customHeight="1" x14ac:dyDescent="0.35">
      <c r="A6" s="2" t="s">
        <v>32</v>
      </c>
      <c r="B6" s="2" t="str">
        <f>CONCATENATE(0)</f>
        <v>0</v>
      </c>
      <c r="E6" s="11" t="s">
        <v>4</v>
      </c>
      <c r="F6" s="11" t="s">
        <v>5</v>
      </c>
      <c r="G6" s="1" t="s">
        <v>6</v>
      </c>
      <c r="H6" s="1"/>
      <c r="I6" s="6"/>
      <c r="J6" s="11" t="s">
        <v>4</v>
      </c>
      <c r="K6" s="11" t="s">
        <v>5</v>
      </c>
      <c r="L6" s="1" t="s">
        <v>6</v>
      </c>
    </row>
    <row r="7" spans="1:12" ht="19.5" customHeight="1" x14ac:dyDescent="0.35">
      <c r="A7" s="2" t="s">
        <v>33</v>
      </c>
      <c r="B7" s="2" t="str">
        <f>CONCATENATE(0)</f>
        <v>0</v>
      </c>
      <c r="D7" s="1" t="s">
        <v>7</v>
      </c>
      <c r="E7" s="12">
        <v>0</v>
      </c>
      <c r="F7" s="12">
        <f>11</f>
        <v>11</v>
      </c>
      <c r="G7" s="3">
        <v>23</v>
      </c>
      <c r="H7" s="3"/>
      <c r="I7" s="1" t="s">
        <v>13</v>
      </c>
      <c r="J7" s="12">
        <v>0</v>
      </c>
      <c r="K7" s="12">
        <v>24</v>
      </c>
      <c r="L7" s="3">
        <v>36</v>
      </c>
    </row>
    <row r="8" spans="1:12" ht="19.5" customHeight="1" x14ac:dyDescent="0.35">
      <c r="D8" s="1" t="s">
        <v>8</v>
      </c>
      <c r="E8" s="12">
        <v>0</v>
      </c>
      <c r="F8" s="12">
        <v>6</v>
      </c>
      <c r="G8" s="3">
        <v>12</v>
      </c>
      <c r="H8" s="3"/>
      <c r="I8" s="1" t="s">
        <v>14</v>
      </c>
      <c r="J8" s="12">
        <v>0</v>
      </c>
      <c r="K8" s="12">
        <v>17</v>
      </c>
      <c r="L8" s="3">
        <v>28</v>
      </c>
    </row>
    <row r="9" spans="1:12" ht="19.5" customHeight="1" x14ac:dyDescent="0.35">
      <c r="D9" s="1" t="s">
        <v>9</v>
      </c>
      <c r="E9" s="12">
        <v>0</v>
      </c>
      <c r="F9" s="12">
        <v>3</v>
      </c>
      <c r="G9" s="3">
        <v>18</v>
      </c>
      <c r="H9" s="3"/>
      <c r="I9" s="1" t="s">
        <v>15</v>
      </c>
      <c r="J9" s="12">
        <v>90</v>
      </c>
      <c r="K9" s="12">
        <v>6</v>
      </c>
      <c r="L9" s="3">
        <v>15</v>
      </c>
    </row>
    <row r="10" spans="1:12" x14ac:dyDescent="0.35">
      <c r="H10" s="8"/>
    </row>
    <row r="11" spans="1:12" x14ac:dyDescent="0.35">
      <c r="H11" s="8"/>
    </row>
    <row r="12" spans="1:12" x14ac:dyDescent="0.35">
      <c r="D12" s="7"/>
      <c r="E12" s="9" t="s">
        <v>16</v>
      </c>
      <c r="F12" s="9" t="s">
        <v>17</v>
      </c>
      <c r="G12" s="4" t="s">
        <v>18</v>
      </c>
      <c r="H12" s="8"/>
      <c r="J12" s="9" t="s">
        <v>22</v>
      </c>
      <c r="K12" s="9" t="s">
        <v>23</v>
      </c>
      <c r="L12" s="4" t="s">
        <v>24</v>
      </c>
    </row>
    <row r="13" spans="1:12" x14ac:dyDescent="0.35">
      <c r="D13" s="7">
        <v>1</v>
      </c>
      <c r="E13" s="10">
        <f>B2-40</f>
        <v>184051.09099999999</v>
      </c>
      <c r="F13" s="10">
        <f>B3-40</f>
        <v>2521861.9040000001</v>
      </c>
      <c r="G13" s="7">
        <f>B4+250</f>
        <v>560</v>
      </c>
      <c r="H13" s="8"/>
      <c r="I13" s="7">
        <v>1</v>
      </c>
      <c r="J13" s="10">
        <f>B2+40</f>
        <v>184131.09099999999</v>
      </c>
      <c r="K13" s="10">
        <f>B3-40</f>
        <v>2521861.9040000001</v>
      </c>
      <c r="L13" s="7">
        <f>B4+250</f>
        <v>560</v>
      </c>
    </row>
    <row r="14" spans="1:12" x14ac:dyDescent="0.35">
      <c r="D14" s="7">
        <v>2</v>
      </c>
      <c r="E14" s="10">
        <f>B2+0</f>
        <v>184091.09099999999</v>
      </c>
      <c r="F14" s="10">
        <f>B3-40</f>
        <v>2521861.9040000001</v>
      </c>
      <c r="G14" s="7">
        <f>B4+250</f>
        <v>560</v>
      </c>
      <c r="H14" s="8"/>
      <c r="I14" s="7">
        <v>2</v>
      </c>
      <c r="J14" s="10">
        <f>B2+40</f>
        <v>184131.09099999999</v>
      </c>
      <c r="K14" s="10">
        <f>B3+0</f>
        <v>2521901.9040000001</v>
      </c>
      <c r="L14" s="7">
        <f>B4+250</f>
        <v>560</v>
      </c>
    </row>
    <row r="15" spans="1:12" x14ac:dyDescent="0.35">
      <c r="D15" s="7">
        <v>3</v>
      </c>
      <c r="E15" s="10">
        <f>B2+40</f>
        <v>184131.09099999999</v>
      </c>
      <c r="F15" s="10">
        <f>B3-40</f>
        <v>2521861.9040000001</v>
      </c>
      <c r="G15" s="7">
        <f>B4+250</f>
        <v>560</v>
      </c>
      <c r="H15" s="8"/>
      <c r="I15" s="7">
        <v>3</v>
      </c>
      <c r="J15" s="10">
        <f>B2+40</f>
        <v>184131.09099999999</v>
      </c>
      <c r="K15" s="10">
        <f>B3+40</f>
        <v>2521941.9040000001</v>
      </c>
      <c r="L15" s="7">
        <f>B4+250</f>
        <v>560</v>
      </c>
    </row>
    <row r="16" spans="1:12" x14ac:dyDescent="0.35">
      <c r="D16" s="7"/>
      <c r="E16" s="10"/>
      <c r="F16" s="10"/>
      <c r="G16" s="7"/>
    </row>
    <row r="17" spans="4:12" x14ac:dyDescent="0.35">
      <c r="E17" s="11" t="s">
        <v>4</v>
      </c>
      <c r="F17" s="11" t="s">
        <v>5</v>
      </c>
      <c r="G17" s="1" t="s">
        <v>6</v>
      </c>
      <c r="I17" s="6"/>
      <c r="J17" s="11" t="s">
        <v>4</v>
      </c>
      <c r="K17" s="11" t="s">
        <v>5</v>
      </c>
      <c r="L17" s="1" t="s">
        <v>6</v>
      </c>
    </row>
    <row r="18" spans="4:12" x14ac:dyDescent="0.35">
      <c r="D18" s="1" t="s">
        <v>19</v>
      </c>
      <c r="E18" s="12">
        <v>0</v>
      </c>
      <c r="F18" s="12">
        <v>3</v>
      </c>
      <c r="G18" s="3">
        <v>12</v>
      </c>
      <c r="I18" s="1" t="s">
        <v>25</v>
      </c>
      <c r="J18" s="12">
        <v>0</v>
      </c>
      <c r="K18" s="12">
        <v>9</v>
      </c>
      <c r="L18" s="3">
        <v>40</v>
      </c>
    </row>
    <row r="19" spans="4:12" x14ac:dyDescent="0.35">
      <c r="D19" s="1" t="s">
        <v>20</v>
      </c>
      <c r="E19" s="12">
        <v>0</v>
      </c>
      <c r="F19" s="12">
        <v>27</v>
      </c>
      <c r="G19" s="3">
        <v>30</v>
      </c>
      <c r="I19" s="1" t="s">
        <v>26</v>
      </c>
      <c r="J19" s="12">
        <v>0</v>
      </c>
      <c r="K19" s="12">
        <v>36</v>
      </c>
      <c r="L19" s="3">
        <v>50</v>
      </c>
    </row>
    <row r="20" spans="4:12" x14ac:dyDescent="0.35">
      <c r="D20" s="1" t="s">
        <v>21</v>
      </c>
      <c r="E20" s="12">
        <v>0</v>
      </c>
      <c r="F20" s="12">
        <v>9</v>
      </c>
      <c r="G20" s="3">
        <v>35</v>
      </c>
      <c r="I20" s="1" t="s">
        <v>27</v>
      </c>
      <c r="J20" s="12">
        <v>90</v>
      </c>
      <c r="K20" s="12">
        <v>14</v>
      </c>
      <c r="L20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許晋嘉</cp:lastModifiedBy>
  <dcterms:created xsi:type="dcterms:W3CDTF">2022-09-22T14:56:22Z</dcterms:created>
  <dcterms:modified xsi:type="dcterms:W3CDTF">2022-09-27T14:43:52Z</dcterms:modified>
</cp:coreProperties>
</file>