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Exact ATT" sheetId="2" r:id="rId5"/>
    <sheet state="visible" name="Random match 1" sheetId="3" r:id="rId6"/>
    <sheet state="visible" name="Random match 2" sheetId="4" r:id="rId7"/>
    <sheet state="visible" name="Optimal match" sheetId="5" r:id="rId8"/>
    <sheet state="visible" name="Sheet13" sheetId="6" r:id="rId9"/>
    <sheet state="visible" name="Exact ATE" sheetId="7" r:id="rId10"/>
    <sheet state="visible" name="Failed ATE Exact match" sheetId="8" r:id="rId11"/>
    <sheet state="visible" name="All three" sheetId="9" r:id="rId12"/>
    <sheet state="visible" name="Maha" sheetId="10" r:id="rId13"/>
  </sheets>
  <definedNames/>
  <calcPr/>
</workbook>
</file>

<file path=xl/sharedStrings.xml><?xml version="1.0" encoding="utf-8"?>
<sst xmlns="http://schemas.openxmlformats.org/spreadsheetml/2006/main" count="227" uniqueCount="86">
  <si>
    <t>Trainee sample</t>
  </si>
  <si>
    <t>Comparison group</t>
  </si>
  <si>
    <t>unit1</t>
  </si>
  <si>
    <t>age1</t>
  </si>
  <si>
    <t>gpa1</t>
  </si>
  <si>
    <t>earnings1</t>
  </si>
  <si>
    <t>unit2</t>
  </si>
  <si>
    <t>age2</t>
  </si>
  <si>
    <t>gpa2</t>
  </si>
  <si>
    <t>earnings2</t>
  </si>
  <si>
    <t>Mean</t>
  </si>
  <si>
    <t>SDO</t>
  </si>
  <si>
    <t>CBT sample</t>
  </si>
  <si>
    <t>Matched CBT sample</t>
  </si>
  <si>
    <t xml:space="preserve">Non-random selection into cognitive behavioral therapy (CBT). And we want to see if being in CBT has any effect on earnings. </t>
  </si>
  <si>
    <t>10 patients on CBT with their earnings post-treatment</t>
  </si>
  <si>
    <t>20 non-patients not on CBT with their earnings post-treatment (post treatment group's treatment)</t>
  </si>
  <si>
    <t>And our DAG suggests this:</t>
  </si>
  <si>
    <t>We will calculate differences in earnings for the CBT sample and the EXACTLY MATCHED sample from the comparison group and then take the average per matched row.</t>
  </si>
  <si>
    <t>Your algorithm</t>
  </si>
  <si>
    <t>1. For each row, write down that person in the treatment group's age. (e.g., unit 1 is 18yo).</t>
  </si>
  <si>
    <t>2. Find someone in the comparison group with that EXACT age (e.g., unit 14 is 18yo) and write that person's unit2 number under G column row for whichever treatment person you're looking at (e.g., person 1)</t>
  </si>
  <si>
    <t>3. Copy down age2 and earnings 2 for that person you just matched fromthe control group.</t>
  </si>
  <si>
    <t xml:space="preserve">4. Do this for all 10 people in the treatment group, calculate the average age1 and age2, </t>
  </si>
  <si>
    <t>5.  Calculate the average earnings1 and earnings2 and use them to estimate the ATT</t>
  </si>
  <si>
    <t>ATT</t>
  </si>
  <si>
    <t>Random Match sample #1</t>
  </si>
  <si>
    <t>Squared gaps</t>
  </si>
  <si>
    <t>Unit</t>
  </si>
  <si>
    <t>Age</t>
  </si>
  <si>
    <t>GPA</t>
  </si>
  <si>
    <t>Earnings</t>
  </si>
  <si>
    <t>AGE_DIFF</t>
  </si>
  <si>
    <t>GPA_DIFF</t>
  </si>
  <si>
    <t>Sum squared gaps</t>
  </si>
  <si>
    <t>SQRT of sum</t>
  </si>
  <si>
    <t xml:space="preserve">Sample ATT </t>
  </si>
  <si>
    <t>Random match sample #2</t>
  </si>
  <si>
    <t>Sample ATT</t>
  </si>
  <si>
    <t>Minimized euclidean distance</t>
  </si>
  <si>
    <t>Matching Discrepancy</t>
  </si>
  <si>
    <t>Estimated treatment effect</t>
  </si>
  <si>
    <t>SUM squared gaps</t>
  </si>
  <si>
    <t>ATT estimate</t>
  </si>
  <si>
    <t>True ATT</t>
  </si>
  <si>
    <t>ATT est - True ATT</t>
  </si>
  <si>
    <t>This ATT estimate is a biased estimate of the ATT.</t>
  </si>
  <si>
    <t>Why? Because there are matching discrepancies.</t>
  </si>
  <si>
    <t>Now the bias has been minimized, but not to zero</t>
  </si>
  <si>
    <t>X1</t>
  </si>
  <si>
    <t>X0</t>
  </si>
  <si>
    <t>synth weights (W)</t>
  </si>
  <si>
    <t>Sum of squared matching discreprancy</t>
  </si>
  <si>
    <t xml:space="preserve">Depending on whether you place higher weight on X1 or X0 when estimating W*, you'll be estimating different values of W*. </t>
  </si>
  <si>
    <t>What the V matrix is doing is it's telling your program which of the variales beings used for estimatino will you place the largest emphasis on ("Importance") when minimizing the distanc3e formula.</t>
  </si>
  <si>
    <t>Matched Control group</t>
  </si>
  <si>
    <t>Treatment</t>
  </si>
  <si>
    <t>Exact match to estimate the ATE</t>
  </si>
  <si>
    <t>Create exact matches for everyone in the treatment group (which we did)</t>
  </si>
  <si>
    <t>Create exact matches for everyone in the comparison group (which we have not done).</t>
  </si>
  <si>
    <t>unit</t>
  </si>
  <si>
    <t>treat</t>
  </si>
  <si>
    <t>age</t>
  </si>
  <si>
    <t>earnings</t>
  </si>
  <si>
    <t>Avg Y D=1</t>
  </si>
  <si>
    <t>Avg Y match D=0</t>
  </si>
  <si>
    <t>n/a</t>
  </si>
  <si>
    <t>Minimized</t>
  </si>
  <si>
    <t>Random 1</t>
  </si>
  <si>
    <t>Random 2</t>
  </si>
  <si>
    <t>Minimized Euclidean</t>
  </si>
  <si>
    <t>Random matched #1</t>
  </si>
  <si>
    <t>Random matched sample #2</t>
  </si>
  <si>
    <t>SQRT Discreprancy</t>
  </si>
  <si>
    <t>SUM</t>
  </si>
  <si>
    <t>Can you estimate the effect of the job training program using the following methods</t>
  </si>
  <si>
    <t>Compare D13 to H23 (SDO)</t>
  </si>
  <si>
    <t>Compare D13 to L13 (ATT using minimized Euclidean distance)</t>
  </si>
  <si>
    <t>Compare D13 to P13 (ATT using bad random match)</t>
  </si>
  <si>
    <t>Compare D13 to T13 (ATT using bad random match #2)</t>
  </si>
  <si>
    <t>Treatment group</t>
  </si>
  <si>
    <t>matched</t>
  </si>
  <si>
    <t>Matched sample</t>
  </si>
  <si>
    <t>pool min ATT</t>
  </si>
  <si>
    <t>gpa</t>
  </si>
  <si>
    <t>Full comparison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</si>
</sst>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5">
    <font>
      <sz val="10.0"/>
      <color rgb="FF000000"/>
      <name val="Arial"/>
      <scheme val="minor"/>
    </font>
    <font>
      <b/>
      <sz val="12.0"/>
      <color rgb="FF000000"/>
      <name val="Calibri"/>
    </font>
    <font/>
    <font>
      <sz val="12.0"/>
      <color rgb="FF000000"/>
      <name val="Calibri"/>
    </font>
    <font>
      <color theme="1"/>
      <name val="Arial"/>
      <scheme val="minor"/>
    </font>
    <font>
      <sz val="12.0"/>
      <color rgb="FFFF0000"/>
      <name val="Calibri"/>
    </font>
    <font>
      <color rgb="FF000000"/>
      <name val="Arial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b/>
      <color theme="1"/>
      <name val="Arial"/>
      <scheme val="minor"/>
    </font>
    <font>
      <b/>
      <sz val="10.0"/>
      <color rgb="FF000000"/>
      <name val="Calibri"/>
    </font>
    <font>
      <sz val="10.0"/>
      <color theme="1"/>
      <name val="Arial"/>
      <scheme val="minor"/>
    </font>
    <font>
      <sz val="10.0"/>
      <color rgb="FF000000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D5ADB"/>
        <bgColor rgb="FF0D5ADB"/>
      </patternFill>
    </fill>
    <fill>
      <patternFill patternType="solid">
        <fgColor rgb="FF46BDC6"/>
        <bgColor rgb="FF46BDC6"/>
      </patternFill>
    </fill>
    <fill>
      <patternFill patternType="solid">
        <fgColor rgb="FFD9E7FD"/>
        <bgColor rgb="FFD9E7FD"/>
      </patternFill>
    </fill>
    <fill>
      <patternFill patternType="solid">
        <fgColor rgb="FFEA4335"/>
        <bgColor rgb="FFEA4335"/>
      </patternFill>
    </fill>
    <fill>
      <patternFill patternType="solid">
        <fgColor rgb="FFBC8E03"/>
        <bgColor rgb="FFBC8E03"/>
      </patternFill>
    </fill>
    <fill>
      <patternFill patternType="solid">
        <fgColor rgb="FFF7B4AE"/>
        <bgColor rgb="FFF7B4AE"/>
      </patternFill>
    </fill>
    <fill>
      <patternFill patternType="solid">
        <fgColor rgb="FFA6E3B7"/>
        <bgColor rgb="FFA6E3B7"/>
      </patternFill>
    </fill>
    <fill>
      <patternFill patternType="solid">
        <fgColor rgb="FF8ED7DD"/>
        <bgColor rgb="FF8ED7DD"/>
      </patternFill>
    </fill>
    <fill>
      <patternFill patternType="solid">
        <fgColor rgb="FF2F9299"/>
        <bgColor rgb="FF2F9299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2" fillId="3" fontId="1" numFmtId="0" xfId="0" applyAlignment="1" applyBorder="1" applyFill="1" applyFont="1">
      <alignment horizontal="center" readingOrder="0" shrinkToFit="0" vertical="bottom" wrapText="0"/>
    </xf>
    <xf borderId="3" fillId="0" fontId="2" numFmtId="0" xfId="0" applyBorder="1" applyFont="1"/>
    <xf borderId="4" fillId="4" fontId="1" numFmtId="0" xfId="0" applyAlignment="1" applyBorder="1" applyFill="1" applyFont="1">
      <alignment readingOrder="0" shrinkToFit="0" vertical="bottom" wrapText="0"/>
    </xf>
    <xf borderId="5" fillId="5" fontId="1" numFmtId="0" xfId="0" applyAlignment="1" applyBorder="1" applyFill="1" applyFont="1">
      <alignment readingOrder="0" shrinkToFit="0" vertical="bottom" wrapText="0"/>
    </xf>
    <xf borderId="4" fillId="5" fontId="1" numFmtId="0" xfId="0" applyAlignment="1" applyBorder="1" applyFont="1">
      <alignment readingOrder="0" shrinkToFit="0" vertical="bottom" wrapText="0"/>
    </xf>
    <xf borderId="6" fillId="5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horizontal="right" readingOrder="0" shrinkToFit="0" vertical="bottom" wrapText="0"/>
    </xf>
    <xf borderId="0" fillId="0" fontId="4" numFmtId="0" xfId="0" applyFont="1"/>
    <xf borderId="2" fillId="6" fontId="1" numFmtId="0" xfId="0" applyAlignment="1" applyBorder="1" applyFill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4" fillId="7" fontId="1" numFmtId="0" xfId="0" applyAlignment="1" applyBorder="1" applyFill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0" fillId="8" fontId="3" numFmtId="0" xfId="0" applyAlignment="1" applyFill="1" applyFont="1">
      <alignment horizontal="right" readingOrder="0" shrinkToFit="0" vertical="bottom" wrapText="0"/>
    </xf>
    <xf borderId="0" fillId="9" fontId="3" numFmtId="0" xfId="0" applyAlignment="1" applyFill="1" applyFont="1">
      <alignment horizontal="right" readingOrder="0" shrinkToFit="0" vertical="bottom" wrapText="0"/>
    </xf>
    <xf borderId="0" fillId="10" fontId="3" numFmtId="0" xfId="0" applyAlignment="1" applyFill="1" applyFont="1">
      <alignment horizontal="right" readingOrder="0" shrinkToFit="0" vertical="bottom" wrapText="0"/>
    </xf>
    <xf borderId="0" fillId="11" fontId="3" numFmtId="0" xfId="0" applyAlignment="1" applyFill="1" applyFont="1">
      <alignment horizontal="right" readingOrder="0" shrinkToFit="0" vertical="bottom" wrapText="0"/>
    </xf>
    <xf borderId="0" fillId="12" fontId="3" numFmtId="0" xfId="0" applyAlignment="1" applyFill="1" applyFont="1">
      <alignment horizontal="right" readingOrder="0" shrinkToFit="0" vertical="bottom" wrapText="0"/>
    </xf>
    <xf borderId="0" fillId="13" fontId="3" numFmtId="0" xfId="0" applyAlignment="1" applyFill="1" applyFont="1">
      <alignment horizontal="right" readingOrder="0" shrinkToFit="0" vertical="bottom" wrapText="0"/>
    </xf>
    <xf borderId="0" fillId="14" fontId="3" numFmtId="0" xfId="0" applyAlignment="1" applyFill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8" fillId="0" fontId="5" numFmtId="0" xfId="0" applyAlignment="1" applyBorder="1" applyFont="1">
      <alignment horizontal="right" readingOrder="0" shrinkToFit="0" vertical="bottom" wrapText="0"/>
    </xf>
    <xf borderId="0" fillId="15" fontId="3" numFmtId="0" xfId="0" applyAlignment="1" applyFill="1" applyFont="1">
      <alignment horizontal="right" readingOrder="0" shrinkToFit="0" vertical="bottom" wrapText="0"/>
    </xf>
    <xf borderId="0" fillId="16" fontId="3" numFmtId="0" xfId="0" applyAlignment="1" applyFill="1" applyFont="1">
      <alignment horizontal="right" readingOrder="0" shrinkToFit="0" vertical="bottom" wrapText="0"/>
    </xf>
    <xf borderId="0" fillId="14" fontId="5" numFmtId="0" xfId="0" applyAlignment="1" applyFont="1">
      <alignment horizontal="right" readingOrder="0" shrinkToFit="0" vertical="bottom" wrapText="0"/>
    </xf>
    <xf borderId="9" fillId="17" fontId="3" numFmtId="0" xfId="0" applyAlignment="1" applyBorder="1" applyFill="1" applyFont="1">
      <alignment horizontal="right" readingOrder="0" shrinkToFit="0" vertical="bottom" wrapText="0"/>
    </xf>
    <xf borderId="0" fillId="17" fontId="3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2" fontId="7" numFmtId="0" xfId="0" applyAlignment="1" applyBorder="1" applyFont="1">
      <alignment horizontal="center" readingOrder="0" shrinkToFit="0" vertical="bottom" wrapText="0"/>
    </xf>
    <xf borderId="2" fillId="3" fontId="7" numFmtId="0" xfId="0" applyAlignment="1" applyBorder="1" applyFont="1">
      <alignment horizontal="center" readingOrder="0" shrinkToFit="0" vertical="bottom" wrapText="0"/>
    </xf>
    <xf borderId="1" fillId="18" fontId="7" numFmtId="0" xfId="0" applyAlignment="1" applyBorder="1" applyFill="1" applyFont="1">
      <alignment horizontal="center" readingOrder="0" shrinkToFit="0" vertical="bottom" wrapText="0"/>
    </xf>
    <xf borderId="0" fillId="0" fontId="8" numFmtId="0" xfId="0" applyFont="1"/>
    <xf borderId="5" fillId="4" fontId="7" numFmtId="0" xfId="0" applyAlignment="1" applyBorder="1" applyFont="1">
      <alignment horizontal="center" readingOrder="0" shrinkToFit="0" vertical="bottom" wrapText="0"/>
    </xf>
    <xf borderId="6" fillId="0" fontId="2" numFmtId="0" xfId="0" applyBorder="1" applyFont="1"/>
    <xf borderId="4" fillId="4" fontId="7" numFmtId="0" xfId="0" applyAlignment="1" applyBorder="1" applyFont="1">
      <alignment readingOrder="0" shrinkToFit="0" vertical="bottom" wrapText="0"/>
    </xf>
    <xf borderId="5" fillId="5" fontId="7" numFmtId="0" xfId="0" applyAlignment="1" applyBorder="1" applyFont="1">
      <alignment readingOrder="0" shrinkToFit="0" vertical="bottom" wrapText="0"/>
    </xf>
    <xf borderId="4" fillId="5" fontId="7" numFmtId="0" xfId="0" applyAlignment="1" applyBorder="1" applyFont="1">
      <alignment readingOrder="0" shrinkToFit="0" vertical="bottom" wrapText="0"/>
    </xf>
    <xf borderId="6" fillId="5" fontId="7" numFmtId="0" xfId="0" applyAlignment="1" applyBorder="1" applyFont="1">
      <alignment readingOrder="0" shrinkToFit="0" vertical="bottom" wrapText="0"/>
    </xf>
    <xf borderId="1" fillId="19" fontId="7" numFmtId="0" xfId="0" applyAlignment="1" applyBorder="1" applyFill="1" applyFont="1">
      <alignment readingOrder="0" shrinkToFit="0" vertical="bottom" wrapText="0"/>
    </xf>
    <xf borderId="2" fillId="19" fontId="7" numFmtId="0" xfId="0" applyAlignment="1" applyBorder="1" applyFont="1">
      <alignment readingOrder="0" shrinkToFit="0" vertical="bottom" wrapText="0"/>
    </xf>
    <xf borderId="3" fillId="19" fontId="7" numFmtId="0" xfId="0" applyAlignment="1" applyBorder="1" applyFont="1">
      <alignment readingOrder="0" shrinkToFit="0" vertical="bottom" wrapText="0"/>
    </xf>
    <xf borderId="0" fillId="0" fontId="9" numFmtId="0" xfId="0" applyFont="1"/>
    <xf borderId="7" fillId="18" fontId="7" numFmtId="0" xfId="0" applyAlignment="1" applyBorder="1" applyFont="1">
      <alignment readingOrder="0" shrinkToFit="0" vertical="bottom" wrapText="0"/>
    </xf>
    <xf borderId="8" fillId="18" fontId="7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7" fillId="0" fontId="10" numFmtId="0" xfId="0" applyAlignment="1" applyBorder="1" applyFont="1">
      <alignment horizontal="right" readingOrder="0" shrinkToFit="0" vertical="bottom" wrapText="0"/>
    </xf>
    <xf borderId="8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10" numFmtId="0" xfId="0" applyAlignment="1" applyBorder="1" applyFont="1">
      <alignment horizontal="right" readingOrder="0" shrinkToFit="0" vertical="bottom" wrapText="0"/>
    </xf>
    <xf borderId="3" fillId="0" fontId="10" numFmtId="0" xfId="0" applyAlignment="1" applyBorder="1" applyFont="1">
      <alignment horizontal="right" readingOrder="0" shrinkToFit="0" vertical="bottom" wrapText="0"/>
    </xf>
    <xf borderId="12" fillId="0" fontId="10" numFmtId="0" xfId="0" applyAlignment="1" applyBorder="1" applyFont="1">
      <alignment horizontal="right" readingOrder="0" shrinkToFit="0" vertical="bottom" wrapText="0"/>
    </xf>
    <xf borderId="9" fillId="0" fontId="10" numFmtId="0" xfId="0" applyAlignment="1" applyBorder="1" applyFont="1">
      <alignment horizontal="right" readingOrder="0" shrinkToFit="0" vertical="bottom" wrapText="0"/>
    </xf>
    <xf borderId="10" fillId="0" fontId="10" numFmtId="0" xfId="0" applyAlignment="1" applyBorder="1" applyFont="1">
      <alignment horizontal="right" readingOrder="0" shrinkToFit="0" vertical="bottom" wrapText="0"/>
    </xf>
    <xf borderId="11" fillId="0" fontId="10" numFmtId="0" xfId="0" applyAlignment="1" applyBorder="1" applyFont="1">
      <alignment horizontal="right" readingOrder="0" shrinkToFit="0" vertical="bottom" wrapText="0"/>
    </xf>
    <xf borderId="5" fillId="0" fontId="10" numFmtId="0" xfId="0" applyAlignment="1" applyBorder="1" applyFont="1">
      <alignment horizontal="right" readingOrder="0" shrinkToFit="0" vertical="bottom" wrapText="0"/>
    </xf>
    <xf borderId="13" fillId="0" fontId="10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/>
    </xf>
    <xf borderId="10" fillId="0" fontId="7" numFmtId="0" xfId="0" applyAlignment="1" applyBorder="1" applyFont="1">
      <alignment readingOrder="0" shrinkToFit="0" vertical="bottom" wrapText="0"/>
    </xf>
    <xf borderId="14" fillId="0" fontId="10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19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1" fillId="18" fontId="1" numFmtId="0" xfId="0" applyAlignment="1" applyBorder="1" applyFont="1">
      <alignment horizontal="center" readingOrder="0" shrinkToFit="0" vertical="bottom" wrapText="0"/>
    </xf>
    <xf borderId="5" fillId="19" fontId="1" numFmtId="0" xfId="0" applyAlignment="1" applyBorder="1" applyFont="1">
      <alignment readingOrder="0" shrinkToFit="0" vertical="bottom" wrapText="0"/>
    </xf>
    <xf borderId="4" fillId="19" fontId="1" numFmtId="0" xfId="0" applyAlignment="1" applyBorder="1" applyFont="1">
      <alignment readingOrder="0" shrinkToFit="0" vertical="bottom" wrapText="0"/>
    </xf>
    <xf borderId="6" fillId="19" fontId="1" numFmtId="0" xfId="0" applyAlignment="1" applyBorder="1" applyFont="1">
      <alignment readingOrder="0" shrinkToFit="0" vertical="bottom" wrapText="0"/>
    </xf>
    <xf borderId="0" fillId="0" fontId="11" numFmtId="0" xfId="0" applyFont="1"/>
    <xf borderId="10" fillId="18" fontId="12" numFmtId="0" xfId="0" applyAlignment="1" applyBorder="1" applyFont="1">
      <alignment readingOrder="0" shrinkToFit="0" vertical="bottom" wrapText="0"/>
    </xf>
    <xf borderId="11" fillId="18" fontId="12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left" readingOrder="0"/>
    </xf>
    <xf borderId="5" fillId="0" fontId="4" numFmtId="0" xfId="0" applyBorder="1" applyFont="1"/>
    <xf borderId="13" fillId="0" fontId="3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19" fontId="3" numFmtId="0" xfId="0" applyAlignment="1" applyFont="1">
      <alignment shrinkToFit="0" vertical="bottom" wrapText="0"/>
    </xf>
    <xf borderId="0" fillId="0" fontId="13" numFmtId="0" xfId="0" applyFont="1"/>
    <xf borderId="2" fillId="18" fontId="1" numFmtId="0" xfId="0" applyAlignment="1" applyBorder="1" applyFont="1">
      <alignment horizontal="center" readingOrder="0" shrinkToFit="0" vertical="bottom" wrapText="0"/>
    </xf>
    <xf borderId="5" fillId="4" fontId="1" numFmtId="0" xfId="0" applyAlignment="1" applyBorder="1" applyFont="1">
      <alignment horizontal="center" readingOrder="0" shrinkToFit="0" vertical="bottom" wrapText="0"/>
    </xf>
    <xf borderId="6" fillId="4" fontId="1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3" fillId="4" fontId="3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readingOrder="0" shrinkToFit="0" vertical="bottom" wrapText="0"/>
    </xf>
    <xf borderId="5" fillId="7" fontId="1" numFmtId="0" xfId="0" applyAlignment="1" applyBorder="1" applyFont="1">
      <alignment readingOrder="0" shrinkToFit="0" vertical="bottom" wrapText="0"/>
    </xf>
    <xf borderId="13" fillId="5" fontId="1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right" readingOrder="0" shrinkToFit="0" vertical="bottom" wrapText="0"/>
    </xf>
    <xf borderId="8" fillId="8" fontId="3" numFmtId="0" xfId="0" applyAlignment="1" applyBorder="1" applyFont="1">
      <alignment horizontal="right" readingOrder="0" shrinkToFit="0" vertical="bottom" wrapText="0"/>
    </xf>
    <xf borderId="14" fillId="0" fontId="3" numFmtId="0" xfId="0" applyAlignment="1" applyBorder="1" applyFont="1">
      <alignment horizontal="right" readingOrder="0" shrinkToFit="0" vertical="bottom" wrapText="0"/>
    </xf>
    <xf borderId="10" fillId="8" fontId="3" numFmtId="0" xfId="0" applyAlignment="1" applyBorder="1" applyFont="1">
      <alignment horizontal="right" readingOrder="0" shrinkToFit="0" vertical="bottom" wrapText="0"/>
    </xf>
    <xf borderId="9" fillId="8" fontId="3" numFmtId="0" xfId="0" applyAlignment="1" applyBorder="1" applyFont="1">
      <alignment horizontal="right" readingOrder="0" shrinkToFit="0" vertical="bottom" wrapText="0"/>
    </xf>
    <xf borderId="11" fillId="8" fontId="3" numFmtId="0" xfId="0" applyAlignment="1" applyBorder="1" applyFont="1">
      <alignment horizontal="right" readingOrder="0" shrinkToFit="0" vertical="bottom" wrapText="0"/>
    </xf>
    <xf borderId="5" fillId="18" fontId="11" numFmtId="0" xfId="0" applyAlignment="1" applyBorder="1" applyFont="1">
      <alignment readingOrder="0"/>
    </xf>
    <xf borderId="4" fillId="18" fontId="11" numFmtId="0" xfId="0" applyAlignment="1" applyBorder="1" applyFont="1">
      <alignment readingOrder="0"/>
    </xf>
    <xf borderId="6" fillId="18" fontId="11" numFmtId="0" xfId="0" applyAlignment="1" applyBorder="1" applyFont="1">
      <alignment readingOrder="0"/>
    </xf>
    <xf borderId="7" fillId="18" fontId="4" numFmtId="0" xfId="0" applyAlignment="1" applyBorder="1" applyFont="1">
      <alignment readingOrder="0"/>
    </xf>
    <xf borderId="0" fillId="18" fontId="4" numFmtId="0" xfId="0" applyAlignment="1" applyFont="1">
      <alignment readingOrder="0"/>
    </xf>
    <xf borderId="8" fillId="18" fontId="4" numFmtId="0" xfId="0" applyAlignment="1" applyBorder="1" applyFont="1">
      <alignment readingOrder="0"/>
    </xf>
    <xf borderId="10" fillId="20" fontId="4" numFmtId="0" xfId="0" applyAlignment="1" applyBorder="1" applyFill="1" applyFont="1">
      <alignment readingOrder="0"/>
    </xf>
    <xf borderId="9" fillId="20" fontId="4" numFmtId="0" xfId="0" applyAlignment="1" applyBorder="1" applyFont="1">
      <alignment readingOrder="0"/>
    </xf>
    <xf borderId="11" fillId="20" fontId="4" numFmtId="0" xfId="0" applyAlignment="1" applyBorder="1" applyFont="1">
      <alignment readingOrder="0"/>
    </xf>
    <xf borderId="7" fillId="20" fontId="4" numFmtId="0" xfId="0" applyAlignment="1" applyBorder="1" applyFont="1">
      <alignment readingOrder="0"/>
    </xf>
    <xf borderId="0" fillId="20" fontId="4" numFmtId="0" xfId="0" applyAlignment="1" applyFont="1">
      <alignment readingOrder="0"/>
    </xf>
    <xf borderId="8" fillId="20" fontId="4" numFmtId="0" xfId="0" applyAlignment="1" applyBorder="1" applyFont="1">
      <alignment readingOrder="0"/>
    </xf>
    <xf borderId="1" fillId="20" fontId="4" numFmtId="0" xfId="0" applyAlignment="1" applyBorder="1" applyFont="1">
      <alignment readingOrder="0"/>
    </xf>
    <xf borderId="2" fillId="20" fontId="4" numFmtId="0" xfId="0" applyAlignment="1" applyBorder="1" applyFont="1">
      <alignment readingOrder="0"/>
    </xf>
    <xf borderId="3" fillId="20" fontId="4" numFmtId="0" xfId="0" applyAlignment="1" applyBorder="1" applyFont="1">
      <alignment readingOrder="0"/>
    </xf>
    <xf borderId="10" fillId="18" fontId="4" numFmtId="0" xfId="0" applyAlignment="1" applyBorder="1" applyFont="1">
      <alignment readingOrder="0"/>
    </xf>
    <xf borderId="9" fillId="18" fontId="4" numFmtId="0" xfId="0" applyAlignment="1" applyBorder="1" applyFont="1">
      <alignment readingOrder="0"/>
    </xf>
    <xf borderId="11" fillId="18" fontId="4" numFmtId="0" xfId="0" applyAlignment="1" applyBorder="1" applyFont="1">
      <alignment readingOrder="0"/>
    </xf>
    <xf borderId="2" fillId="19" fontId="1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5" fillId="19" fontId="1" numFmtId="0" xfId="0" applyAlignment="1" applyBorder="1" applyFont="1">
      <alignment horizontal="center" readingOrder="0" shrinkToFit="0" vertical="bottom" wrapText="0"/>
    </xf>
    <xf borderId="7" fillId="18" fontId="12" numFmtId="0" xfId="0" applyAlignment="1" applyBorder="1" applyFont="1">
      <alignment readingOrder="0" shrinkToFit="0" vertical="bottom" wrapText="0"/>
    </xf>
    <xf borderId="8" fillId="18" fontId="1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0" fillId="4" fontId="11" numFmtId="0" xfId="0" applyAlignment="1" applyFont="1">
      <alignment horizontal="center" readingOrder="0"/>
    </xf>
    <xf borderId="12" fillId="21" fontId="11" numFmtId="0" xfId="0" applyAlignment="1" applyBorder="1" applyFill="1" applyFont="1">
      <alignment horizontal="center" readingOrder="0"/>
    </xf>
    <xf borderId="0" fillId="22" fontId="11" numFmtId="0" xfId="0" applyAlignment="1" applyFill="1" applyFont="1">
      <alignment horizontal="center" readingOrder="0"/>
    </xf>
    <xf borderId="5" fillId="23" fontId="11" numFmtId="0" xfId="0" applyAlignment="1" applyBorder="1" applyFill="1" applyFont="1">
      <alignment readingOrder="0"/>
    </xf>
    <xf borderId="4" fillId="23" fontId="11" numFmtId="0" xfId="0" applyAlignment="1" applyBorder="1" applyFont="1">
      <alignment readingOrder="0"/>
    </xf>
    <xf borderId="6" fillId="23" fontId="11" numFmtId="0" xfId="0" applyAlignment="1" applyBorder="1" applyFont="1">
      <alignment readingOrder="0"/>
    </xf>
    <xf borderId="14" fillId="21" fontId="11" numFmtId="0" xfId="0" applyAlignment="1" applyBorder="1" applyFont="1">
      <alignment horizontal="center" readingOrder="0"/>
    </xf>
    <xf borderId="5" fillId="24" fontId="11" numFmtId="0" xfId="0" applyAlignment="1" applyBorder="1" applyFill="1" applyFont="1">
      <alignment readingOrder="0"/>
    </xf>
    <xf borderId="4" fillId="24" fontId="11" numFmtId="0" xfId="0" applyAlignment="1" applyBorder="1" applyFont="1">
      <alignment readingOrder="0"/>
    </xf>
    <xf borderId="6" fillId="24" fontId="11" numFmtId="0" xfId="0" applyAlignment="1" applyBorder="1" applyFont="1">
      <alignment readingOrder="0"/>
    </xf>
    <xf borderId="7" fillId="23" fontId="4" numFmtId="0" xfId="0" applyAlignment="1" applyBorder="1" applyFont="1">
      <alignment readingOrder="0"/>
    </xf>
    <xf borderId="0" fillId="23" fontId="4" numFmtId="0" xfId="0" applyAlignment="1" applyFont="1">
      <alignment readingOrder="0"/>
    </xf>
    <xf borderId="8" fillId="23" fontId="4" numFmtId="0" xfId="0" applyAlignment="1" applyBorder="1" applyFont="1">
      <alignment readingOrder="0"/>
    </xf>
    <xf borderId="12" fillId="25" fontId="4" numFmtId="0" xfId="0" applyAlignment="1" applyBorder="1" applyFill="1" applyFont="1">
      <alignment horizontal="center" readingOrder="0"/>
    </xf>
    <xf borderId="7" fillId="24" fontId="4" numFmtId="0" xfId="0" applyAlignment="1" applyBorder="1" applyFont="1">
      <alignment readingOrder="0"/>
    </xf>
    <xf borderId="0" fillId="24" fontId="4" numFmtId="0" xfId="0" applyAlignment="1" applyFont="1">
      <alignment readingOrder="0"/>
    </xf>
    <xf borderId="8" fillId="24" fontId="4" numFmtId="0" xfId="0" applyAlignment="1" applyBorder="1" applyFont="1">
      <alignment readingOrder="0"/>
    </xf>
    <xf borderId="15" fillId="25" fontId="4" numFmtId="0" xfId="0" applyAlignment="1" applyBorder="1" applyFont="1">
      <alignment horizontal="center" readingOrder="0"/>
    </xf>
    <xf borderId="10" fillId="23" fontId="4" numFmtId="0" xfId="0" applyAlignment="1" applyBorder="1" applyFont="1">
      <alignment readingOrder="0"/>
    </xf>
    <xf borderId="9" fillId="23" fontId="4" numFmtId="0" xfId="0" applyAlignment="1" applyBorder="1" applyFont="1">
      <alignment readingOrder="0"/>
    </xf>
    <xf borderId="11" fillId="23" fontId="4" numFmtId="0" xfId="0" applyAlignment="1" applyBorder="1" applyFont="1">
      <alignment readingOrder="0"/>
    </xf>
    <xf borderId="14" fillId="25" fontId="4" numFmtId="0" xfId="0" applyAlignment="1" applyBorder="1" applyFont="1">
      <alignment horizontal="center" readingOrder="0"/>
    </xf>
    <xf borderId="10" fillId="24" fontId="4" numFmtId="0" xfId="0" applyAlignment="1" applyBorder="1" applyFont="1">
      <alignment readingOrder="0"/>
    </xf>
    <xf borderId="9" fillId="24" fontId="4" numFmtId="0" xfId="0" applyAlignment="1" applyBorder="1" applyFont="1">
      <alignment readingOrder="0"/>
    </xf>
    <xf borderId="11" fillId="24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5" fillId="26" fontId="11" numFmtId="0" xfId="0" applyAlignment="1" applyBorder="1" applyFill="1" applyFont="1">
      <alignment horizontal="center" readingOrder="0"/>
    </xf>
    <xf borderId="4" fillId="0" fontId="2" numFmtId="0" xfId="0" applyBorder="1" applyFont="1"/>
    <xf borderId="1" fillId="25" fontId="4" numFmtId="0" xfId="0" applyAlignment="1" applyBorder="1" applyFont="1">
      <alignment readingOrder="0"/>
    </xf>
    <xf borderId="2" fillId="25" fontId="4" numFmtId="0" xfId="0" applyAlignment="1" applyBorder="1" applyFont="1">
      <alignment readingOrder="0"/>
    </xf>
    <xf borderId="3" fillId="25" fontId="4" numFmtId="0" xfId="0" applyAlignment="1" applyBorder="1" applyFont="1">
      <alignment readingOrder="0"/>
    </xf>
    <xf borderId="7" fillId="25" fontId="4" numFmtId="0" xfId="0" applyAlignment="1" applyBorder="1" applyFont="1">
      <alignment readingOrder="0"/>
    </xf>
    <xf borderId="0" fillId="25" fontId="4" numFmtId="0" xfId="0" applyAlignment="1" applyFont="1">
      <alignment readingOrder="0"/>
    </xf>
    <xf borderId="8" fillId="25" fontId="4" numFmtId="0" xfId="0" applyAlignment="1" applyBorder="1" applyFont="1">
      <alignment readingOrder="0"/>
    </xf>
    <xf borderId="10" fillId="25" fontId="4" numFmtId="0" xfId="0" applyAlignment="1" applyBorder="1" applyFont="1">
      <alignment readingOrder="0"/>
    </xf>
    <xf borderId="9" fillId="25" fontId="4" numFmtId="0" xfId="0" applyAlignment="1" applyBorder="1" applyFont="1">
      <alignment readingOrder="0"/>
    </xf>
    <xf borderId="11" fillId="25" fontId="4" numFmtId="0" xfId="0" applyAlignment="1" applyBorder="1" applyFont="1">
      <alignment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 t="s">
        <v>1</v>
      </c>
      <c r="F1" s="2"/>
      <c r="G1" s="2"/>
      <c r="H1" s="4"/>
    </row>
    <row r="2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</row>
    <row r="3">
      <c r="A3" s="9">
        <v>1.0</v>
      </c>
      <c r="B3" s="9">
        <v>18.0</v>
      </c>
      <c r="C3" s="9">
        <v>1.28</v>
      </c>
      <c r="D3" s="9">
        <v>9500.0</v>
      </c>
      <c r="E3" s="10">
        <v>1.0</v>
      </c>
      <c r="F3" s="9">
        <v>20.0</v>
      </c>
      <c r="G3" s="9">
        <v>1.89</v>
      </c>
      <c r="H3" s="11">
        <v>8500.0</v>
      </c>
    </row>
    <row r="4">
      <c r="A4" s="9">
        <v>2.0</v>
      </c>
      <c r="B4" s="9">
        <v>29.0</v>
      </c>
      <c r="C4" s="9">
        <v>2.8</v>
      </c>
      <c r="D4" s="9">
        <v>12250.0</v>
      </c>
      <c r="E4" s="10">
        <v>2.0</v>
      </c>
      <c r="F4" s="9">
        <v>27.0</v>
      </c>
      <c r="G4" s="9">
        <v>1.78</v>
      </c>
      <c r="H4" s="11">
        <v>10075.0</v>
      </c>
    </row>
    <row r="5">
      <c r="A5" s="9">
        <v>3.0</v>
      </c>
      <c r="B5" s="9">
        <v>24.0</v>
      </c>
      <c r="C5" s="9">
        <v>3.92</v>
      </c>
      <c r="D5" s="9">
        <v>11000.0</v>
      </c>
      <c r="E5" s="10">
        <v>3.0</v>
      </c>
      <c r="F5" s="9">
        <v>21.0</v>
      </c>
      <c r="G5" s="9">
        <v>1.84</v>
      </c>
      <c r="H5" s="11">
        <v>8725.0</v>
      </c>
    </row>
    <row r="6">
      <c r="A6" s="9">
        <v>4.0</v>
      </c>
      <c r="B6" s="9">
        <v>27.0</v>
      </c>
      <c r="C6" s="9">
        <v>2.29</v>
      </c>
      <c r="D6" s="9">
        <v>11750.0</v>
      </c>
      <c r="E6" s="10">
        <v>4.0</v>
      </c>
      <c r="F6" s="9">
        <v>39.0</v>
      </c>
      <c r="G6" s="9">
        <v>1.76</v>
      </c>
      <c r="H6" s="11">
        <v>12775.0</v>
      </c>
    </row>
    <row r="7">
      <c r="A7" s="9">
        <v>5.0</v>
      </c>
      <c r="B7" s="9">
        <v>33.0</v>
      </c>
      <c r="C7" s="9">
        <v>2.5</v>
      </c>
      <c r="D7" s="9">
        <v>13250.0</v>
      </c>
      <c r="E7" s="10">
        <v>5.0</v>
      </c>
      <c r="F7" s="9">
        <v>38.0</v>
      </c>
      <c r="G7" s="9">
        <v>1.61</v>
      </c>
      <c r="H7" s="11">
        <v>12550.0</v>
      </c>
    </row>
    <row r="8">
      <c r="A8" s="9">
        <v>6.0</v>
      </c>
      <c r="B8" s="9">
        <v>22.0</v>
      </c>
      <c r="C8" s="9">
        <v>1.34</v>
      </c>
      <c r="D8" s="9">
        <v>10500.0</v>
      </c>
      <c r="E8" s="10">
        <v>6.0</v>
      </c>
      <c r="F8" s="9">
        <v>29.0</v>
      </c>
      <c r="G8" s="9">
        <v>1.74</v>
      </c>
      <c r="H8" s="11">
        <v>10525.0</v>
      </c>
    </row>
    <row r="9">
      <c r="A9" s="9">
        <v>7.0</v>
      </c>
      <c r="B9" s="9">
        <v>19.0</v>
      </c>
      <c r="C9" s="9">
        <v>1.66</v>
      </c>
      <c r="D9" s="9">
        <v>9750.0</v>
      </c>
      <c r="E9" s="10">
        <v>7.0</v>
      </c>
      <c r="F9" s="9">
        <v>39.0</v>
      </c>
      <c r="G9" s="9">
        <v>1.57</v>
      </c>
      <c r="H9" s="11">
        <v>12775.0</v>
      </c>
    </row>
    <row r="10">
      <c r="A10" s="9">
        <v>8.0</v>
      </c>
      <c r="B10" s="9">
        <v>20.0</v>
      </c>
      <c r="C10" s="9">
        <v>2.6</v>
      </c>
      <c r="D10" s="9">
        <v>10000.0</v>
      </c>
      <c r="E10" s="10">
        <v>8.0</v>
      </c>
      <c r="F10" s="9">
        <v>33.0</v>
      </c>
      <c r="G10" s="9">
        <v>1.97</v>
      </c>
      <c r="H10" s="11">
        <v>11425.0</v>
      </c>
    </row>
    <row r="11">
      <c r="A11" s="9">
        <v>9.0</v>
      </c>
      <c r="B11" s="9">
        <v>21.0</v>
      </c>
      <c r="C11" s="9">
        <v>1.94</v>
      </c>
      <c r="D11" s="9">
        <v>10250.0</v>
      </c>
      <c r="E11" s="10">
        <v>9.0</v>
      </c>
      <c r="F11" s="9">
        <v>24.0</v>
      </c>
      <c r="G11" s="9">
        <v>1.81</v>
      </c>
      <c r="H11" s="11">
        <v>9400.0</v>
      </c>
    </row>
    <row r="12">
      <c r="A12" s="12">
        <v>10.0</v>
      </c>
      <c r="B12" s="12">
        <v>30.0</v>
      </c>
      <c r="C12" s="12">
        <v>3.37</v>
      </c>
      <c r="D12" s="12">
        <v>12500.0</v>
      </c>
      <c r="E12" s="10">
        <v>10.0</v>
      </c>
      <c r="F12" s="9">
        <v>30.0</v>
      </c>
      <c r="G12" s="9">
        <v>2.02</v>
      </c>
      <c r="H12" s="11">
        <v>10750.0</v>
      </c>
    </row>
    <row r="13">
      <c r="A13" s="13" t="s">
        <v>10</v>
      </c>
      <c r="B13" s="9">
        <f t="shared" ref="B13:D13" si="1">AVERAGE(B3:B12)</f>
        <v>24.3</v>
      </c>
      <c r="C13" s="9">
        <f t="shared" si="1"/>
        <v>2.37</v>
      </c>
      <c r="D13" s="9">
        <f t="shared" si="1"/>
        <v>11075</v>
      </c>
      <c r="E13" s="10">
        <v>11.0</v>
      </c>
      <c r="F13" s="9">
        <v>33.0</v>
      </c>
      <c r="G13" s="9">
        <v>1.64</v>
      </c>
      <c r="H13" s="11">
        <v>11425.0</v>
      </c>
    </row>
    <row r="14">
      <c r="A14" s="14"/>
      <c r="B14" s="14"/>
      <c r="C14" s="14"/>
      <c r="D14" s="14"/>
      <c r="E14" s="10">
        <v>12.0</v>
      </c>
      <c r="F14" s="9">
        <v>36.0</v>
      </c>
      <c r="G14" s="9">
        <v>1.7</v>
      </c>
      <c r="H14" s="11">
        <v>12100.0</v>
      </c>
    </row>
    <row r="15">
      <c r="A15" s="14"/>
      <c r="B15" s="14"/>
      <c r="C15" s="14"/>
      <c r="D15" s="14"/>
      <c r="E15" s="10">
        <v>13.0</v>
      </c>
      <c r="F15" s="9">
        <v>22.0</v>
      </c>
      <c r="G15" s="9">
        <v>1.66</v>
      </c>
      <c r="H15" s="11">
        <v>8950.0</v>
      </c>
    </row>
    <row r="16">
      <c r="A16" s="15" t="s">
        <v>11</v>
      </c>
      <c r="B16" s="14">
        <f>average(D3:D12)-average(H3:H22)</f>
        <v>-26.25</v>
      </c>
      <c r="C16" s="14"/>
      <c r="D16" s="14"/>
      <c r="E16" s="10">
        <v>14.0</v>
      </c>
      <c r="F16" s="9">
        <v>18.0</v>
      </c>
      <c r="G16" s="9">
        <v>1.89</v>
      </c>
      <c r="H16" s="11">
        <v>8050.0</v>
      </c>
    </row>
    <row r="17">
      <c r="A17" s="14"/>
      <c r="B17" s="14"/>
      <c r="C17" s="14"/>
      <c r="D17" s="14"/>
      <c r="E17" s="10">
        <v>15.0</v>
      </c>
      <c r="F17" s="9">
        <v>43.0</v>
      </c>
      <c r="G17" s="9">
        <v>1.45</v>
      </c>
      <c r="H17" s="11">
        <v>13675.0</v>
      </c>
    </row>
    <row r="18">
      <c r="A18" s="14"/>
      <c r="B18" s="14"/>
      <c r="C18" s="14"/>
      <c r="D18" s="14"/>
      <c r="E18" s="10">
        <v>16.0</v>
      </c>
      <c r="F18" s="9">
        <v>39.0</v>
      </c>
      <c r="G18" s="9">
        <v>1.88</v>
      </c>
      <c r="H18" s="11">
        <v>12775.0</v>
      </c>
    </row>
    <row r="19">
      <c r="A19" s="14"/>
      <c r="B19" s="14"/>
      <c r="C19" s="14"/>
      <c r="D19" s="14"/>
      <c r="E19" s="10">
        <v>17.0</v>
      </c>
      <c r="F19" s="9">
        <v>19.0</v>
      </c>
      <c r="G19" s="9">
        <v>1.86</v>
      </c>
      <c r="H19" s="11">
        <v>8275.0</v>
      </c>
    </row>
    <row r="20">
      <c r="A20" s="14"/>
      <c r="B20" s="14"/>
      <c r="C20" s="14"/>
      <c r="D20" s="14"/>
      <c r="E20" s="10">
        <v>18.0</v>
      </c>
      <c r="F20" s="9">
        <v>30.0</v>
      </c>
      <c r="G20" s="9">
        <v>1.86</v>
      </c>
      <c r="H20" s="11">
        <v>9000.0</v>
      </c>
    </row>
    <row r="21">
      <c r="A21" s="14"/>
      <c r="B21" s="14"/>
      <c r="C21" s="14"/>
      <c r="D21" s="14"/>
      <c r="E21" s="10">
        <v>19.0</v>
      </c>
      <c r="F21" s="9">
        <v>51.0</v>
      </c>
      <c r="G21" s="9">
        <v>1.96</v>
      </c>
      <c r="H21" s="11">
        <v>15475.0</v>
      </c>
    </row>
    <row r="22">
      <c r="A22" s="14"/>
      <c r="B22" s="14"/>
      <c r="C22" s="14"/>
      <c r="D22" s="14"/>
      <c r="E22" s="16">
        <v>20.0</v>
      </c>
      <c r="F22" s="12">
        <v>48.0</v>
      </c>
      <c r="G22" s="12">
        <v>1.87</v>
      </c>
      <c r="H22" s="17">
        <v>14800.0</v>
      </c>
    </row>
    <row r="23">
      <c r="A23" s="14"/>
      <c r="B23" s="14"/>
      <c r="C23" s="14"/>
      <c r="D23" s="14"/>
      <c r="E23" s="14"/>
      <c r="F23" s="14">
        <f t="shared" ref="F23:H23" si="2">AVERAGE(F3:F22)</f>
        <v>31.95</v>
      </c>
      <c r="G23" s="14">
        <f t="shared" si="2"/>
        <v>1.788</v>
      </c>
      <c r="H23" s="14">
        <f t="shared" si="2"/>
        <v>11101.25</v>
      </c>
    </row>
    <row r="25">
      <c r="D25" s="18">
        <f>D13-H23</f>
        <v>-26.25</v>
      </c>
    </row>
  </sheetData>
  <mergeCells count="2">
    <mergeCell ref="A1:D1"/>
    <mergeCell ref="E1:H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7.13"/>
    <col customWidth="1" min="3" max="3" width="6.38"/>
    <col customWidth="1" min="4" max="6" width="15.13"/>
    <col customWidth="1" min="7" max="7" width="14.0"/>
    <col customWidth="1" min="8" max="8" width="6.38"/>
    <col customWidth="1" min="9" max="9" width="6.5"/>
    <col customWidth="1" min="10" max="10" width="10.5"/>
    <col customWidth="1" min="11" max="11" width="5.63"/>
  </cols>
  <sheetData>
    <row r="1">
      <c r="A1" s="137" t="s">
        <v>80</v>
      </c>
      <c r="F1" s="138" t="s">
        <v>81</v>
      </c>
      <c r="G1" s="139" t="s">
        <v>82</v>
      </c>
      <c r="L1" s="20" t="s">
        <v>83</v>
      </c>
    </row>
    <row r="2">
      <c r="A2" s="140" t="s">
        <v>60</v>
      </c>
      <c r="B2" s="141" t="s">
        <v>61</v>
      </c>
      <c r="C2" s="141" t="s">
        <v>62</v>
      </c>
      <c r="D2" s="141" t="s">
        <v>84</v>
      </c>
      <c r="E2" s="142" t="s">
        <v>63</v>
      </c>
      <c r="F2" s="143" t="s">
        <v>60</v>
      </c>
      <c r="G2" s="144" t="s">
        <v>61</v>
      </c>
      <c r="H2" s="145" t="s">
        <v>62</v>
      </c>
      <c r="I2" s="145" t="s">
        <v>84</v>
      </c>
      <c r="J2" s="146" t="s">
        <v>63</v>
      </c>
      <c r="K2" s="79"/>
    </row>
    <row r="3">
      <c r="A3" s="147">
        <v>8.0</v>
      </c>
      <c r="B3" s="148">
        <v>1.0</v>
      </c>
      <c r="C3" s="148">
        <v>20.0</v>
      </c>
      <c r="D3" s="148">
        <v>2.6</v>
      </c>
      <c r="E3" s="149">
        <v>10000.0</v>
      </c>
      <c r="F3" s="150">
        <v>11.0</v>
      </c>
      <c r="G3" s="151">
        <v>0.0</v>
      </c>
      <c r="H3" s="152">
        <v>20.0</v>
      </c>
      <c r="I3" s="152">
        <v>1.89</v>
      </c>
      <c r="J3" s="153">
        <v>8500.0</v>
      </c>
      <c r="L3" s="18">
        <f t="shared" ref="L3:L12" si="1">J3-$L$15</f>
        <v>7185</v>
      </c>
      <c r="M3" s="18">
        <f>AVERAGE(L3:L4)</f>
        <v>7185</v>
      </c>
      <c r="N3" s="18">
        <f t="shared" ref="N3:N4" si="2">(E3-$M$3)^2</f>
        <v>7924225</v>
      </c>
    </row>
    <row r="4">
      <c r="A4" s="147">
        <v>9.0</v>
      </c>
      <c r="B4" s="148">
        <v>1.0</v>
      </c>
      <c r="C4" s="148">
        <v>21.0</v>
      </c>
      <c r="D4" s="148">
        <v>1.94</v>
      </c>
      <c r="E4" s="149">
        <v>10250.0</v>
      </c>
      <c r="F4" s="154">
        <v>11.0</v>
      </c>
      <c r="G4" s="151">
        <v>0.0</v>
      </c>
      <c r="H4" s="152">
        <v>20.0</v>
      </c>
      <c r="I4" s="152">
        <v>1.89</v>
      </c>
      <c r="J4" s="153">
        <v>8500.0</v>
      </c>
      <c r="L4" s="18">
        <f t="shared" si="1"/>
        <v>7185</v>
      </c>
      <c r="N4" s="18">
        <f t="shared" si="2"/>
        <v>9394225</v>
      </c>
    </row>
    <row r="5">
      <c r="A5" s="147">
        <v>2.0</v>
      </c>
      <c r="B5" s="148">
        <v>1.0</v>
      </c>
      <c r="C5" s="148">
        <v>29.0</v>
      </c>
      <c r="D5" s="148">
        <v>2.8</v>
      </c>
      <c r="E5" s="149">
        <v>12250.0</v>
      </c>
      <c r="F5" s="154">
        <v>20.0</v>
      </c>
      <c r="G5" s="151">
        <v>0.0</v>
      </c>
      <c r="H5" s="152">
        <v>30.0</v>
      </c>
      <c r="I5" s="152">
        <v>2.02</v>
      </c>
      <c r="J5" s="153">
        <v>10750.0</v>
      </c>
      <c r="L5" s="18">
        <f t="shared" si="1"/>
        <v>9435</v>
      </c>
      <c r="M5" s="18">
        <f>AVERAGE(L5:L9)</f>
        <v>9435</v>
      </c>
      <c r="N5" s="18">
        <f>(E5-$M$5)^2</f>
        <v>7924225</v>
      </c>
    </row>
    <row r="6">
      <c r="A6" s="147">
        <v>3.0</v>
      </c>
      <c r="B6" s="148">
        <v>1.0</v>
      </c>
      <c r="C6" s="148">
        <v>24.0</v>
      </c>
      <c r="D6" s="148">
        <v>3.92</v>
      </c>
      <c r="E6" s="149">
        <v>11000.0</v>
      </c>
      <c r="F6" s="154">
        <v>20.0</v>
      </c>
      <c r="G6" s="151">
        <v>0.0</v>
      </c>
      <c r="H6" s="152">
        <v>30.0</v>
      </c>
      <c r="I6" s="152">
        <v>2.02</v>
      </c>
      <c r="J6" s="153">
        <v>10750.0</v>
      </c>
      <c r="L6" s="18">
        <f t="shared" si="1"/>
        <v>9435</v>
      </c>
    </row>
    <row r="7">
      <c r="A7" s="147">
        <v>4.0</v>
      </c>
      <c r="B7" s="148">
        <v>1.0</v>
      </c>
      <c r="C7" s="148">
        <v>27.0</v>
      </c>
      <c r="D7" s="148">
        <v>2.29</v>
      </c>
      <c r="E7" s="149">
        <v>11750.0</v>
      </c>
      <c r="F7" s="154">
        <v>20.0</v>
      </c>
      <c r="G7" s="151">
        <v>0.0</v>
      </c>
      <c r="H7" s="152">
        <v>30.0</v>
      </c>
      <c r="I7" s="152">
        <v>2.02</v>
      </c>
      <c r="J7" s="153">
        <v>10750.0</v>
      </c>
      <c r="L7" s="18">
        <f t="shared" si="1"/>
        <v>9435</v>
      </c>
    </row>
    <row r="8">
      <c r="A8" s="147">
        <v>5.0</v>
      </c>
      <c r="B8" s="148">
        <v>1.0</v>
      </c>
      <c r="C8" s="148">
        <v>33.0</v>
      </c>
      <c r="D8" s="148">
        <v>2.5</v>
      </c>
      <c r="E8" s="149">
        <v>13250.0</v>
      </c>
      <c r="F8" s="154">
        <v>20.0</v>
      </c>
      <c r="G8" s="151">
        <v>0.0</v>
      </c>
      <c r="H8" s="152">
        <v>30.0</v>
      </c>
      <c r="I8" s="152">
        <v>2.02</v>
      </c>
      <c r="J8" s="153">
        <v>10750.0</v>
      </c>
      <c r="L8" s="18">
        <f t="shared" si="1"/>
        <v>9435</v>
      </c>
    </row>
    <row r="9">
      <c r="A9" s="147">
        <v>10.0</v>
      </c>
      <c r="B9" s="148">
        <v>1.0</v>
      </c>
      <c r="C9" s="148">
        <v>30.0</v>
      </c>
      <c r="D9" s="148">
        <v>3.37</v>
      </c>
      <c r="E9" s="149">
        <v>12500.0</v>
      </c>
      <c r="F9" s="154">
        <v>20.0</v>
      </c>
      <c r="G9" s="151">
        <v>0.0</v>
      </c>
      <c r="H9" s="152">
        <v>30.0</v>
      </c>
      <c r="I9" s="152">
        <v>2.02</v>
      </c>
      <c r="J9" s="153">
        <v>10750.0</v>
      </c>
      <c r="L9" s="18">
        <f t="shared" si="1"/>
        <v>9435</v>
      </c>
    </row>
    <row r="10">
      <c r="A10" s="147">
        <v>1.0</v>
      </c>
      <c r="B10" s="148">
        <v>1.0</v>
      </c>
      <c r="C10" s="148">
        <v>18.0</v>
      </c>
      <c r="D10" s="148">
        <v>1.28</v>
      </c>
      <c r="E10" s="149">
        <v>9500.0</v>
      </c>
      <c r="F10" s="154">
        <v>23.0</v>
      </c>
      <c r="G10" s="151">
        <v>0.0</v>
      </c>
      <c r="H10" s="152">
        <v>22.0</v>
      </c>
      <c r="I10" s="152">
        <v>1.66</v>
      </c>
      <c r="J10" s="153">
        <v>8950.0</v>
      </c>
      <c r="L10" s="18">
        <f t="shared" si="1"/>
        <v>7635</v>
      </c>
      <c r="M10" s="18">
        <f>AVERAGE(L10:L12)</f>
        <v>7635</v>
      </c>
    </row>
    <row r="11">
      <c r="A11" s="147">
        <v>6.0</v>
      </c>
      <c r="B11" s="148">
        <v>1.0</v>
      </c>
      <c r="C11" s="148">
        <v>22.0</v>
      </c>
      <c r="D11" s="148">
        <v>1.34</v>
      </c>
      <c r="E11" s="149">
        <v>10500.0</v>
      </c>
      <c r="F11" s="154">
        <v>23.0</v>
      </c>
      <c r="G11" s="151">
        <v>0.0</v>
      </c>
      <c r="H11" s="152">
        <v>22.0</v>
      </c>
      <c r="I11" s="152">
        <v>1.66</v>
      </c>
      <c r="J11" s="153">
        <v>8950.0</v>
      </c>
      <c r="L11" s="18">
        <f t="shared" si="1"/>
        <v>7635</v>
      </c>
    </row>
    <row r="12">
      <c r="A12" s="155">
        <v>7.0</v>
      </c>
      <c r="B12" s="156">
        <v>1.0</v>
      </c>
      <c r="C12" s="156">
        <v>19.0</v>
      </c>
      <c r="D12" s="156">
        <v>1.66</v>
      </c>
      <c r="E12" s="157">
        <v>9750.0</v>
      </c>
      <c r="F12" s="158">
        <v>23.0</v>
      </c>
      <c r="G12" s="159">
        <v>0.0</v>
      </c>
      <c r="H12" s="160">
        <v>22.0</v>
      </c>
      <c r="I12" s="160">
        <v>1.66</v>
      </c>
      <c r="J12" s="161">
        <v>8950.0</v>
      </c>
      <c r="L12" s="18">
        <f t="shared" si="1"/>
        <v>7635</v>
      </c>
    </row>
    <row r="13">
      <c r="A13" s="20"/>
      <c r="B13" s="20"/>
      <c r="C13" s="20"/>
      <c r="D13" s="20"/>
      <c r="E13" s="20"/>
      <c r="F13" s="162"/>
      <c r="K13" s="163"/>
    </row>
    <row r="14">
      <c r="A14" s="20"/>
      <c r="B14" s="20"/>
      <c r="C14" s="20"/>
      <c r="D14" s="20"/>
      <c r="E14" s="20"/>
      <c r="F14" s="162"/>
      <c r="K14" s="163"/>
      <c r="L14" s="18">
        <f>AVERAGE(E3:E12)</f>
        <v>11075</v>
      </c>
      <c r="M14" s="18">
        <f>AVERAGE(J3:J12)</f>
        <v>9760</v>
      </c>
    </row>
    <row r="15">
      <c r="A15" s="164" t="s">
        <v>85</v>
      </c>
      <c r="B15" s="165"/>
      <c r="C15" s="165"/>
      <c r="D15" s="165"/>
      <c r="E15" s="44"/>
      <c r="F15" s="162"/>
      <c r="K15" s="163"/>
      <c r="L15" s="18">
        <f>L14-M14</f>
        <v>1315</v>
      </c>
    </row>
    <row r="16">
      <c r="A16" s="166">
        <v>11.0</v>
      </c>
      <c r="B16" s="167">
        <v>0.0</v>
      </c>
      <c r="C16" s="167">
        <v>20.0</v>
      </c>
      <c r="D16" s="167">
        <v>1.89</v>
      </c>
      <c r="E16" s="168">
        <v>8500.0</v>
      </c>
      <c r="F16" s="162"/>
    </row>
    <row r="17">
      <c r="A17" s="169">
        <v>12.0</v>
      </c>
      <c r="B17" s="170">
        <v>0.0</v>
      </c>
      <c r="C17" s="170">
        <v>27.0</v>
      </c>
      <c r="D17" s="170">
        <v>1.78</v>
      </c>
      <c r="E17" s="171">
        <v>10075.0</v>
      </c>
      <c r="F17" s="162"/>
    </row>
    <row r="18">
      <c r="A18" s="169">
        <v>13.0</v>
      </c>
      <c r="B18" s="170">
        <v>0.0</v>
      </c>
      <c r="C18" s="170">
        <v>21.0</v>
      </c>
      <c r="D18" s="170">
        <v>1.84</v>
      </c>
      <c r="E18" s="171">
        <v>8725.0</v>
      </c>
      <c r="F18" s="162"/>
    </row>
    <row r="19">
      <c r="A19" s="169">
        <v>14.0</v>
      </c>
      <c r="B19" s="170">
        <v>0.0</v>
      </c>
      <c r="C19" s="170">
        <v>39.0</v>
      </c>
      <c r="D19" s="170">
        <v>1.76</v>
      </c>
      <c r="E19" s="171">
        <v>12775.0</v>
      </c>
      <c r="F19" s="162"/>
    </row>
    <row r="20">
      <c r="A20" s="169">
        <v>15.0</v>
      </c>
      <c r="B20" s="170">
        <v>0.0</v>
      </c>
      <c r="C20" s="170">
        <v>38.0</v>
      </c>
      <c r="D20" s="170">
        <v>1.61</v>
      </c>
      <c r="E20" s="171">
        <v>12550.0</v>
      </c>
      <c r="F20" s="162"/>
    </row>
    <row r="21">
      <c r="A21" s="169">
        <v>16.0</v>
      </c>
      <c r="B21" s="170">
        <v>0.0</v>
      </c>
      <c r="C21" s="170">
        <v>29.0</v>
      </c>
      <c r="D21" s="170">
        <v>1.74</v>
      </c>
      <c r="E21" s="171">
        <v>10525.0</v>
      </c>
      <c r="F21" s="162"/>
    </row>
    <row r="22">
      <c r="A22" s="169">
        <v>17.0</v>
      </c>
      <c r="B22" s="170">
        <v>0.0</v>
      </c>
      <c r="C22" s="170">
        <v>39.0</v>
      </c>
      <c r="D22" s="170">
        <v>1.57</v>
      </c>
      <c r="E22" s="171">
        <v>12775.0</v>
      </c>
      <c r="F22" s="162"/>
    </row>
    <row r="23">
      <c r="A23" s="169">
        <v>18.0</v>
      </c>
      <c r="B23" s="170">
        <v>0.0</v>
      </c>
      <c r="C23" s="170">
        <v>33.0</v>
      </c>
      <c r="D23" s="170">
        <v>1.97</v>
      </c>
      <c r="E23" s="171">
        <v>11425.0</v>
      </c>
      <c r="F23" s="162"/>
    </row>
    <row r="24">
      <c r="A24" s="169">
        <v>19.0</v>
      </c>
      <c r="B24" s="170">
        <v>0.0</v>
      </c>
      <c r="C24" s="170">
        <v>24.0</v>
      </c>
      <c r="D24" s="170">
        <v>1.81</v>
      </c>
      <c r="E24" s="171">
        <v>9400.0</v>
      </c>
      <c r="F24" s="162"/>
    </row>
    <row r="25">
      <c r="A25" s="169">
        <v>20.0</v>
      </c>
      <c r="B25" s="170">
        <v>0.0</v>
      </c>
      <c r="C25" s="170">
        <v>30.0</v>
      </c>
      <c r="D25" s="170">
        <v>2.02</v>
      </c>
      <c r="E25" s="171">
        <v>10750.0</v>
      </c>
      <c r="F25" s="162"/>
    </row>
    <row r="26">
      <c r="A26" s="169">
        <v>21.0</v>
      </c>
      <c r="B26" s="170">
        <v>0.0</v>
      </c>
      <c r="C26" s="170">
        <v>33.0</v>
      </c>
      <c r="D26" s="170">
        <v>1.64</v>
      </c>
      <c r="E26" s="171">
        <v>11425.0</v>
      </c>
      <c r="F26" s="162"/>
    </row>
    <row r="27">
      <c r="A27" s="169">
        <v>22.0</v>
      </c>
      <c r="B27" s="170">
        <v>0.0</v>
      </c>
      <c r="C27" s="170">
        <v>36.0</v>
      </c>
      <c r="D27" s="170">
        <v>1.7</v>
      </c>
      <c r="E27" s="171">
        <v>12100.0</v>
      </c>
      <c r="F27" s="162"/>
    </row>
    <row r="28">
      <c r="A28" s="169">
        <v>23.0</v>
      </c>
      <c r="B28" s="170">
        <v>0.0</v>
      </c>
      <c r="C28" s="170">
        <v>22.0</v>
      </c>
      <c r="D28" s="170">
        <v>1.66</v>
      </c>
      <c r="E28" s="171">
        <v>8950.0</v>
      </c>
      <c r="F28" s="162"/>
    </row>
    <row r="29">
      <c r="A29" s="169">
        <v>24.0</v>
      </c>
      <c r="B29" s="170">
        <v>0.0</v>
      </c>
      <c r="C29" s="170">
        <v>18.0</v>
      </c>
      <c r="D29" s="170">
        <v>1.89</v>
      </c>
      <c r="E29" s="171">
        <v>8050.0</v>
      </c>
      <c r="F29" s="162"/>
    </row>
    <row r="30">
      <c r="A30" s="169">
        <v>25.0</v>
      </c>
      <c r="B30" s="170">
        <v>0.0</v>
      </c>
      <c r="C30" s="170">
        <v>43.0</v>
      </c>
      <c r="D30" s="170">
        <v>1.45</v>
      </c>
      <c r="E30" s="171">
        <v>13675.0</v>
      </c>
      <c r="F30" s="162"/>
    </row>
    <row r="31">
      <c r="A31" s="169">
        <v>26.0</v>
      </c>
      <c r="B31" s="170">
        <v>0.0</v>
      </c>
      <c r="C31" s="170">
        <v>39.0</v>
      </c>
      <c r="D31" s="170">
        <v>1.88</v>
      </c>
      <c r="E31" s="171">
        <v>12775.0</v>
      </c>
      <c r="F31" s="162"/>
    </row>
    <row r="32">
      <c r="A32" s="169">
        <v>27.0</v>
      </c>
      <c r="B32" s="170">
        <v>0.0</v>
      </c>
      <c r="C32" s="170">
        <v>19.0</v>
      </c>
      <c r="D32" s="170">
        <v>1.86</v>
      </c>
      <c r="E32" s="171">
        <v>8275.0</v>
      </c>
      <c r="F32" s="162"/>
    </row>
    <row r="33">
      <c r="A33" s="169">
        <v>28.0</v>
      </c>
      <c r="B33" s="170">
        <v>0.0</v>
      </c>
      <c r="C33" s="170">
        <v>30.0</v>
      </c>
      <c r="D33" s="170">
        <v>1.86</v>
      </c>
      <c r="E33" s="171">
        <v>9000.0</v>
      </c>
      <c r="F33" s="162"/>
    </row>
    <row r="34">
      <c r="A34" s="169">
        <v>29.0</v>
      </c>
      <c r="B34" s="170">
        <v>0.0</v>
      </c>
      <c r="C34" s="170">
        <v>51.0</v>
      </c>
      <c r="D34" s="170">
        <v>1.96</v>
      </c>
      <c r="E34" s="171">
        <v>15475.0</v>
      </c>
      <c r="F34" s="162"/>
    </row>
    <row r="35">
      <c r="A35" s="172">
        <v>30.0</v>
      </c>
      <c r="B35" s="173">
        <v>0.0</v>
      </c>
      <c r="C35" s="173">
        <v>48.0</v>
      </c>
      <c r="D35" s="173">
        <v>1.87</v>
      </c>
      <c r="E35" s="174">
        <v>14800.0</v>
      </c>
      <c r="F35" s="162"/>
    </row>
    <row r="36">
      <c r="F36" s="175"/>
    </row>
    <row r="37">
      <c r="F37" s="175"/>
    </row>
    <row r="38">
      <c r="F38" s="175"/>
    </row>
    <row r="39">
      <c r="F39" s="175"/>
    </row>
    <row r="40">
      <c r="F40" s="175"/>
    </row>
    <row r="41">
      <c r="F41" s="175"/>
    </row>
    <row r="42">
      <c r="F42" s="175"/>
    </row>
    <row r="43">
      <c r="F43" s="175"/>
    </row>
    <row r="44">
      <c r="F44" s="175"/>
    </row>
    <row r="45">
      <c r="F45" s="175"/>
    </row>
    <row r="46">
      <c r="F46" s="175"/>
    </row>
    <row r="47">
      <c r="F47" s="175"/>
    </row>
    <row r="48">
      <c r="F48" s="175"/>
    </row>
    <row r="49">
      <c r="F49" s="175"/>
    </row>
    <row r="50">
      <c r="F50" s="175"/>
    </row>
    <row r="51">
      <c r="F51" s="175"/>
    </row>
    <row r="52">
      <c r="F52" s="175"/>
    </row>
    <row r="53">
      <c r="F53" s="175"/>
    </row>
    <row r="54">
      <c r="F54" s="175"/>
    </row>
    <row r="55">
      <c r="F55" s="175"/>
    </row>
    <row r="56">
      <c r="F56" s="175"/>
    </row>
    <row r="57">
      <c r="F57" s="175"/>
    </row>
    <row r="58">
      <c r="F58" s="175"/>
    </row>
    <row r="59">
      <c r="F59" s="175"/>
    </row>
    <row r="60">
      <c r="F60" s="175"/>
    </row>
    <row r="61">
      <c r="F61" s="175"/>
    </row>
    <row r="62">
      <c r="F62" s="175"/>
    </row>
    <row r="63">
      <c r="F63" s="175"/>
    </row>
    <row r="64">
      <c r="F64" s="175"/>
    </row>
    <row r="65">
      <c r="F65" s="175"/>
    </row>
    <row r="66">
      <c r="F66" s="175"/>
    </row>
    <row r="67">
      <c r="F67" s="175"/>
    </row>
    <row r="68">
      <c r="F68" s="175"/>
    </row>
    <row r="69">
      <c r="F69" s="175"/>
    </row>
    <row r="70">
      <c r="F70" s="175"/>
    </row>
    <row r="71">
      <c r="F71" s="175"/>
    </row>
    <row r="72">
      <c r="F72" s="175"/>
    </row>
    <row r="73">
      <c r="F73" s="175"/>
    </row>
    <row r="74">
      <c r="F74" s="175"/>
    </row>
    <row r="75">
      <c r="F75" s="175"/>
    </row>
    <row r="76">
      <c r="F76" s="175"/>
    </row>
    <row r="77">
      <c r="F77" s="175"/>
    </row>
    <row r="78">
      <c r="F78" s="175"/>
    </row>
    <row r="79">
      <c r="F79" s="175"/>
    </row>
    <row r="80">
      <c r="F80" s="175"/>
    </row>
    <row r="81">
      <c r="F81" s="175"/>
    </row>
    <row r="82">
      <c r="F82" s="175"/>
    </row>
    <row r="83">
      <c r="F83" s="175"/>
    </row>
    <row r="84">
      <c r="F84" s="175"/>
    </row>
    <row r="85">
      <c r="F85" s="175"/>
    </row>
    <row r="86">
      <c r="F86" s="175"/>
    </row>
    <row r="87">
      <c r="F87" s="175"/>
    </row>
    <row r="88">
      <c r="F88" s="175"/>
    </row>
    <row r="89">
      <c r="F89" s="175"/>
    </row>
    <row r="90">
      <c r="F90" s="175"/>
    </row>
    <row r="91">
      <c r="F91" s="175"/>
    </row>
    <row r="92">
      <c r="F92" s="175"/>
    </row>
    <row r="93">
      <c r="F93" s="175"/>
    </row>
    <row r="94">
      <c r="F94" s="175"/>
    </row>
    <row r="95">
      <c r="F95" s="175"/>
    </row>
    <row r="96">
      <c r="F96" s="175"/>
    </row>
    <row r="97">
      <c r="F97" s="175"/>
    </row>
    <row r="98">
      <c r="F98" s="175"/>
    </row>
    <row r="99">
      <c r="F99" s="175"/>
    </row>
    <row r="100">
      <c r="F100" s="175"/>
    </row>
    <row r="101">
      <c r="F101" s="175"/>
    </row>
    <row r="102">
      <c r="F102" s="175"/>
    </row>
    <row r="103">
      <c r="F103" s="175"/>
    </row>
    <row r="104">
      <c r="F104" s="175"/>
    </row>
    <row r="105">
      <c r="F105" s="175"/>
    </row>
    <row r="106">
      <c r="F106" s="175"/>
    </row>
    <row r="107">
      <c r="F107" s="175"/>
    </row>
    <row r="108">
      <c r="F108" s="175"/>
    </row>
    <row r="109">
      <c r="F109" s="175"/>
    </row>
    <row r="110">
      <c r="F110" s="175"/>
    </row>
    <row r="111">
      <c r="F111" s="175"/>
    </row>
    <row r="112">
      <c r="F112" s="175"/>
    </row>
    <row r="113">
      <c r="F113" s="175"/>
    </row>
    <row r="114">
      <c r="F114" s="175"/>
    </row>
    <row r="115">
      <c r="F115" s="175"/>
    </row>
    <row r="116">
      <c r="F116" s="175"/>
    </row>
    <row r="117">
      <c r="F117" s="175"/>
    </row>
    <row r="118">
      <c r="F118" s="175"/>
    </row>
    <row r="119">
      <c r="F119" s="175"/>
    </row>
    <row r="120">
      <c r="F120" s="175"/>
    </row>
    <row r="121">
      <c r="F121" s="175"/>
    </row>
    <row r="122">
      <c r="F122" s="175"/>
    </row>
    <row r="123">
      <c r="F123" s="175"/>
    </row>
    <row r="124">
      <c r="F124" s="175"/>
    </row>
    <row r="125">
      <c r="F125" s="175"/>
    </row>
    <row r="126">
      <c r="F126" s="175"/>
    </row>
    <row r="127">
      <c r="F127" s="175"/>
    </row>
    <row r="128">
      <c r="F128" s="175"/>
    </row>
    <row r="129">
      <c r="F129" s="175"/>
    </row>
    <row r="130">
      <c r="F130" s="175"/>
    </row>
    <row r="131">
      <c r="F131" s="175"/>
    </row>
    <row r="132">
      <c r="F132" s="175"/>
    </row>
    <row r="133">
      <c r="F133" s="175"/>
    </row>
    <row r="134">
      <c r="F134" s="175"/>
    </row>
    <row r="135">
      <c r="F135" s="175"/>
    </row>
    <row r="136">
      <c r="F136" s="175"/>
    </row>
    <row r="137">
      <c r="F137" s="175"/>
    </row>
    <row r="138">
      <c r="F138" s="175"/>
    </row>
    <row r="139">
      <c r="F139" s="175"/>
    </row>
    <row r="140">
      <c r="F140" s="175"/>
    </row>
    <row r="141">
      <c r="F141" s="175"/>
    </row>
    <row r="142">
      <c r="F142" s="175"/>
    </row>
    <row r="143">
      <c r="F143" s="175"/>
    </row>
    <row r="144">
      <c r="F144" s="175"/>
    </row>
    <row r="145">
      <c r="F145" s="175"/>
    </row>
    <row r="146">
      <c r="F146" s="175"/>
    </row>
    <row r="147">
      <c r="F147" s="175"/>
    </row>
    <row r="148">
      <c r="F148" s="175"/>
    </row>
    <row r="149">
      <c r="F149" s="175"/>
    </row>
    <row r="150">
      <c r="F150" s="175"/>
    </row>
    <row r="151">
      <c r="F151" s="175"/>
    </row>
    <row r="152">
      <c r="F152" s="175"/>
    </row>
    <row r="153">
      <c r="F153" s="175"/>
    </row>
    <row r="154">
      <c r="F154" s="175"/>
    </row>
    <row r="155">
      <c r="F155" s="175"/>
    </row>
    <row r="156">
      <c r="F156" s="175"/>
    </row>
    <row r="157">
      <c r="F157" s="175"/>
    </row>
    <row r="158">
      <c r="F158" s="175"/>
    </row>
    <row r="159">
      <c r="F159" s="175"/>
    </row>
    <row r="160">
      <c r="F160" s="175"/>
    </row>
    <row r="161">
      <c r="F161" s="175"/>
    </row>
    <row r="162">
      <c r="F162" s="175"/>
    </row>
    <row r="163">
      <c r="F163" s="175"/>
    </row>
    <row r="164">
      <c r="F164" s="175"/>
    </row>
    <row r="165">
      <c r="F165" s="175"/>
    </row>
    <row r="166">
      <c r="F166" s="175"/>
    </row>
    <row r="167">
      <c r="F167" s="175"/>
    </row>
    <row r="168">
      <c r="F168" s="175"/>
    </row>
    <row r="169">
      <c r="F169" s="175"/>
    </row>
    <row r="170">
      <c r="F170" s="175"/>
    </row>
    <row r="171">
      <c r="F171" s="175"/>
    </row>
    <row r="172">
      <c r="F172" s="175"/>
    </row>
    <row r="173">
      <c r="F173" s="175"/>
    </row>
    <row r="174">
      <c r="F174" s="175"/>
    </row>
    <row r="175">
      <c r="F175" s="175"/>
    </row>
    <row r="176">
      <c r="F176" s="175"/>
    </row>
    <row r="177">
      <c r="F177" s="175"/>
    </row>
    <row r="178">
      <c r="F178" s="175"/>
    </row>
    <row r="179">
      <c r="F179" s="175"/>
    </row>
    <row r="180">
      <c r="F180" s="175"/>
    </row>
    <row r="181">
      <c r="F181" s="175"/>
    </row>
    <row r="182">
      <c r="F182" s="175"/>
    </row>
    <row r="183">
      <c r="F183" s="175"/>
    </row>
    <row r="184">
      <c r="F184" s="175"/>
    </row>
    <row r="185">
      <c r="F185" s="175"/>
    </row>
    <row r="186">
      <c r="F186" s="175"/>
    </row>
    <row r="187">
      <c r="F187" s="175"/>
    </row>
    <row r="188">
      <c r="F188" s="175"/>
    </row>
    <row r="189">
      <c r="F189" s="175"/>
    </row>
    <row r="190">
      <c r="F190" s="175"/>
    </row>
    <row r="191">
      <c r="F191" s="175"/>
    </row>
    <row r="192">
      <c r="F192" s="175"/>
    </row>
    <row r="193">
      <c r="F193" s="175"/>
    </row>
    <row r="194">
      <c r="F194" s="175"/>
    </row>
    <row r="195">
      <c r="F195" s="175"/>
    </row>
    <row r="196">
      <c r="F196" s="175"/>
    </row>
    <row r="197">
      <c r="F197" s="175"/>
    </row>
    <row r="198">
      <c r="F198" s="175"/>
    </row>
    <row r="199">
      <c r="F199" s="175"/>
    </row>
    <row r="200">
      <c r="F200" s="175"/>
    </row>
    <row r="201">
      <c r="F201" s="175"/>
    </row>
    <row r="202">
      <c r="F202" s="175"/>
    </row>
    <row r="203">
      <c r="F203" s="175"/>
    </row>
    <row r="204">
      <c r="F204" s="175"/>
    </row>
    <row r="205">
      <c r="F205" s="175"/>
    </row>
    <row r="206">
      <c r="F206" s="175"/>
    </row>
    <row r="207">
      <c r="F207" s="175"/>
    </row>
    <row r="208">
      <c r="F208" s="175"/>
    </row>
    <row r="209">
      <c r="F209" s="175"/>
    </row>
    <row r="210">
      <c r="F210" s="175"/>
    </row>
    <row r="211">
      <c r="F211" s="175"/>
    </row>
    <row r="212">
      <c r="F212" s="175"/>
    </row>
    <row r="213">
      <c r="F213" s="175"/>
    </row>
    <row r="214">
      <c r="F214" s="175"/>
    </row>
    <row r="215">
      <c r="F215" s="175"/>
    </row>
    <row r="216">
      <c r="F216" s="175"/>
    </row>
    <row r="217">
      <c r="F217" s="175"/>
    </row>
    <row r="218">
      <c r="F218" s="175"/>
    </row>
    <row r="219">
      <c r="F219" s="175"/>
    </row>
    <row r="220">
      <c r="F220" s="175"/>
    </row>
    <row r="221">
      <c r="F221" s="175"/>
    </row>
    <row r="222">
      <c r="F222" s="175"/>
    </row>
    <row r="223">
      <c r="F223" s="175"/>
    </row>
    <row r="224">
      <c r="F224" s="175"/>
    </row>
    <row r="225">
      <c r="F225" s="175"/>
    </row>
    <row r="226">
      <c r="F226" s="175"/>
    </row>
    <row r="227">
      <c r="F227" s="175"/>
    </row>
    <row r="228">
      <c r="F228" s="175"/>
    </row>
    <row r="229">
      <c r="F229" s="175"/>
    </row>
    <row r="230">
      <c r="F230" s="175"/>
    </row>
    <row r="231">
      <c r="F231" s="175"/>
    </row>
    <row r="232">
      <c r="F232" s="175"/>
    </row>
    <row r="233">
      <c r="F233" s="175"/>
    </row>
    <row r="234">
      <c r="F234" s="175"/>
    </row>
    <row r="235">
      <c r="F235" s="175"/>
    </row>
    <row r="236">
      <c r="F236" s="175"/>
    </row>
    <row r="237">
      <c r="F237" s="175"/>
    </row>
    <row r="238">
      <c r="F238" s="175"/>
    </row>
    <row r="239">
      <c r="F239" s="175"/>
    </row>
    <row r="240">
      <c r="F240" s="175"/>
    </row>
    <row r="241">
      <c r="F241" s="175"/>
    </row>
    <row r="242">
      <c r="F242" s="175"/>
    </row>
    <row r="243">
      <c r="F243" s="175"/>
    </row>
    <row r="244">
      <c r="F244" s="175"/>
    </row>
    <row r="245">
      <c r="F245" s="175"/>
    </row>
    <row r="246">
      <c r="F246" s="175"/>
    </row>
    <row r="247">
      <c r="F247" s="175"/>
    </row>
    <row r="248">
      <c r="F248" s="175"/>
    </row>
    <row r="249">
      <c r="F249" s="175"/>
    </row>
    <row r="250">
      <c r="F250" s="175"/>
    </row>
    <row r="251">
      <c r="F251" s="175"/>
    </row>
    <row r="252">
      <c r="F252" s="175"/>
    </row>
    <row r="253">
      <c r="F253" s="175"/>
    </row>
    <row r="254">
      <c r="F254" s="175"/>
    </row>
    <row r="255">
      <c r="F255" s="175"/>
    </row>
    <row r="256">
      <c r="F256" s="175"/>
    </row>
    <row r="257">
      <c r="F257" s="175"/>
    </row>
    <row r="258">
      <c r="F258" s="175"/>
    </row>
    <row r="259">
      <c r="F259" s="175"/>
    </row>
    <row r="260">
      <c r="F260" s="175"/>
    </row>
    <row r="261">
      <c r="F261" s="175"/>
    </row>
    <row r="262">
      <c r="F262" s="175"/>
    </row>
    <row r="263">
      <c r="F263" s="175"/>
    </row>
    <row r="264">
      <c r="F264" s="175"/>
    </row>
    <row r="265">
      <c r="F265" s="175"/>
    </row>
    <row r="266">
      <c r="F266" s="175"/>
    </row>
    <row r="267">
      <c r="F267" s="175"/>
    </row>
    <row r="268">
      <c r="F268" s="175"/>
    </row>
    <row r="269">
      <c r="F269" s="175"/>
    </row>
    <row r="270">
      <c r="F270" s="175"/>
    </row>
    <row r="271">
      <c r="F271" s="175"/>
    </row>
    <row r="272">
      <c r="F272" s="175"/>
    </row>
    <row r="273">
      <c r="F273" s="175"/>
    </row>
    <row r="274">
      <c r="F274" s="175"/>
    </row>
    <row r="275">
      <c r="F275" s="175"/>
    </row>
    <row r="276">
      <c r="F276" s="175"/>
    </row>
    <row r="277">
      <c r="F277" s="175"/>
    </row>
    <row r="278">
      <c r="F278" s="175"/>
    </row>
    <row r="279">
      <c r="F279" s="175"/>
    </row>
    <row r="280">
      <c r="F280" s="175"/>
    </row>
    <row r="281">
      <c r="F281" s="175"/>
    </row>
    <row r="282">
      <c r="F282" s="175"/>
    </row>
    <row r="283">
      <c r="F283" s="175"/>
    </row>
    <row r="284">
      <c r="F284" s="175"/>
    </row>
    <row r="285">
      <c r="F285" s="175"/>
    </row>
    <row r="286">
      <c r="F286" s="175"/>
    </row>
    <row r="287">
      <c r="F287" s="175"/>
    </row>
    <row r="288">
      <c r="F288" s="175"/>
    </row>
    <row r="289">
      <c r="F289" s="175"/>
    </row>
    <row r="290">
      <c r="F290" s="175"/>
    </row>
    <row r="291">
      <c r="F291" s="175"/>
    </row>
    <row r="292">
      <c r="F292" s="175"/>
    </row>
    <row r="293">
      <c r="F293" s="175"/>
    </row>
    <row r="294">
      <c r="F294" s="175"/>
    </row>
    <row r="295">
      <c r="F295" s="175"/>
    </row>
    <row r="296">
      <c r="F296" s="175"/>
    </row>
    <row r="297">
      <c r="F297" s="175"/>
    </row>
    <row r="298">
      <c r="F298" s="175"/>
    </row>
    <row r="299">
      <c r="F299" s="175"/>
    </row>
    <row r="300">
      <c r="F300" s="175"/>
    </row>
    <row r="301">
      <c r="F301" s="175"/>
    </row>
    <row r="302">
      <c r="F302" s="175"/>
    </row>
    <row r="303">
      <c r="F303" s="175"/>
    </row>
    <row r="304">
      <c r="F304" s="175"/>
    </row>
    <row r="305">
      <c r="F305" s="175"/>
    </row>
    <row r="306">
      <c r="F306" s="175"/>
    </row>
    <row r="307">
      <c r="F307" s="175"/>
    </row>
    <row r="308">
      <c r="F308" s="175"/>
    </row>
    <row r="309">
      <c r="F309" s="175"/>
    </row>
    <row r="310">
      <c r="F310" s="175"/>
    </row>
    <row r="311">
      <c r="F311" s="175"/>
    </row>
    <row r="312">
      <c r="F312" s="175"/>
    </row>
    <row r="313">
      <c r="F313" s="175"/>
    </row>
    <row r="314">
      <c r="F314" s="175"/>
    </row>
    <row r="315">
      <c r="F315" s="175"/>
    </row>
    <row r="316">
      <c r="F316" s="175"/>
    </row>
    <row r="317">
      <c r="F317" s="175"/>
    </row>
    <row r="318">
      <c r="F318" s="175"/>
    </row>
    <row r="319">
      <c r="F319" s="175"/>
    </row>
    <row r="320">
      <c r="F320" s="175"/>
    </row>
    <row r="321">
      <c r="F321" s="175"/>
    </row>
    <row r="322">
      <c r="F322" s="175"/>
    </row>
    <row r="323">
      <c r="F323" s="175"/>
    </row>
    <row r="324">
      <c r="F324" s="175"/>
    </row>
    <row r="325">
      <c r="F325" s="175"/>
    </row>
    <row r="326">
      <c r="F326" s="175"/>
    </row>
    <row r="327">
      <c r="F327" s="175"/>
    </row>
    <row r="328">
      <c r="F328" s="175"/>
    </row>
    <row r="329">
      <c r="F329" s="175"/>
    </row>
    <row r="330">
      <c r="F330" s="175"/>
    </row>
    <row r="331">
      <c r="F331" s="175"/>
    </row>
    <row r="332">
      <c r="F332" s="175"/>
    </row>
    <row r="333">
      <c r="F333" s="175"/>
    </row>
    <row r="334">
      <c r="F334" s="175"/>
    </row>
    <row r="335">
      <c r="F335" s="175"/>
    </row>
    <row r="336">
      <c r="F336" s="175"/>
    </row>
    <row r="337">
      <c r="F337" s="175"/>
    </row>
    <row r="338">
      <c r="F338" s="175"/>
    </row>
    <row r="339">
      <c r="F339" s="175"/>
    </row>
    <row r="340">
      <c r="F340" s="175"/>
    </row>
    <row r="341">
      <c r="F341" s="175"/>
    </row>
    <row r="342">
      <c r="F342" s="175"/>
    </row>
    <row r="343">
      <c r="F343" s="175"/>
    </row>
    <row r="344">
      <c r="F344" s="175"/>
    </row>
    <row r="345">
      <c r="F345" s="175"/>
    </row>
    <row r="346">
      <c r="F346" s="175"/>
    </row>
    <row r="347">
      <c r="F347" s="175"/>
    </row>
    <row r="348">
      <c r="F348" s="175"/>
    </row>
    <row r="349">
      <c r="F349" s="175"/>
    </row>
    <row r="350">
      <c r="F350" s="175"/>
    </row>
    <row r="351">
      <c r="F351" s="175"/>
    </row>
    <row r="352">
      <c r="F352" s="175"/>
    </row>
    <row r="353">
      <c r="F353" s="175"/>
    </row>
    <row r="354">
      <c r="F354" s="175"/>
    </row>
    <row r="355">
      <c r="F355" s="175"/>
    </row>
    <row r="356">
      <c r="F356" s="175"/>
    </row>
    <row r="357">
      <c r="F357" s="175"/>
    </row>
    <row r="358">
      <c r="F358" s="175"/>
    </row>
    <row r="359">
      <c r="F359" s="175"/>
    </row>
    <row r="360">
      <c r="F360" s="175"/>
    </row>
    <row r="361">
      <c r="F361" s="175"/>
    </row>
    <row r="362">
      <c r="F362" s="175"/>
    </row>
    <row r="363">
      <c r="F363" s="175"/>
    </row>
    <row r="364">
      <c r="F364" s="175"/>
    </row>
    <row r="365">
      <c r="F365" s="175"/>
    </row>
    <row r="366">
      <c r="F366" s="175"/>
    </row>
    <row r="367">
      <c r="F367" s="175"/>
    </row>
    <row r="368">
      <c r="F368" s="175"/>
    </row>
    <row r="369">
      <c r="F369" s="175"/>
    </row>
    <row r="370">
      <c r="F370" s="175"/>
    </row>
    <row r="371">
      <c r="F371" s="175"/>
    </row>
    <row r="372">
      <c r="F372" s="175"/>
    </row>
    <row r="373">
      <c r="F373" s="175"/>
    </row>
    <row r="374">
      <c r="F374" s="175"/>
    </row>
    <row r="375">
      <c r="F375" s="175"/>
    </row>
    <row r="376">
      <c r="F376" s="175"/>
    </row>
    <row r="377">
      <c r="F377" s="175"/>
    </row>
    <row r="378">
      <c r="F378" s="175"/>
    </row>
    <row r="379">
      <c r="F379" s="175"/>
    </row>
    <row r="380">
      <c r="F380" s="175"/>
    </row>
    <row r="381">
      <c r="F381" s="175"/>
    </row>
    <row r="382">
      <c r="F382" s="175"/>
    </row>
    <row r="383">
      <c r="F383" s="175"/>
    </row>
    <row r="384">
      <c r="F384" s="175"/>
    </row>
    <row r="385">
      <c r="F385" s="175"/>
    </row>
    <row r="386">
      <c r="F386" s="175"/>
    </row>
    <row r="387">
      <c r="F387" s="175"/>
    </row>
    <row r="388">
      <c r="F388" s="175"/>
    </row>
    <row r="389">
      <c r="F389" s="175"/>
    </row>
    <row r="390">
      <c r="F390" s="175"/>
    </row>
    <row r="391">
      <c r="F391" s="175"/>
    </row>
    <row r="392">
      <c r="F392" s="175"/>
    </row>
    <row r="393">
      <c r="F393" s="175"/>
    </row>
    <row r="394">
      <c r="F394" s="175"/>
    </row>
    <row r="395">
      <c r="F395" s="175"/>
    </row>
    <row r="396">
      <c r="F396" s="175"/>
    </row>
    <row r="397">
      <c r="F397" s="175"/>
    </row>
    <row r="398">
      <c r="F398" s="175"/>
    </row>
    <row r="399">
      <c r="F399" s="175"/>
    </row>
    <row r="400">
      <c r="F400" s="175"/>
    </row>
    <row r="401">
      <c r="F401" s="175"/>
    </row>
    <row r="402">
      <c r="F402" s="175"/>
    </row>
    <row r="403">
      <c r="F403" s="175"/>
    </row>
    <row r="404">
      <c r="F404" s="175"/>
    </row>
    <row r="405">
      <c r="F405" s="175"/>
    </row>
    <row r="406">
      <c r="F406" s="175"/>
    </row>
    <row r="407">
      <c r="F407" s="175"/>
    </row>
    <row r="408">
      <c r="F408" s="175"/>
    </row>
    <row r="409">
      <c r="F409" s="175"/>
    </row>
    <row r="410">
      <c r="F410" s="175"/>
    </row>
    <row r="411">
      <c r="F411" s="175"/>
    </row>
    <row r="412">
      <c r="F412" s="175"/>
    </row>
    <row r="413">
      <c r="F413" s="175"/>
    </row>
    <row r="414">
      <c r="F414" s="175"/>
    </row>
    <row r="415">
      <c r="F415" s="175"/>
    </row>
    <row r="416">
      <c r="F416" s="175"/>
    </row>
    <row r="417">
      <c r="F417" s="175"/>
    </row>
    <row r="418">
      <c r="F418" s="175"/>
    </row>
    <row r="419">
      <c r="F419" s="175"/>
    </row>
    <row r="420">
      <c r="F420" s="175"/>
    </row>
    <row r="421">
      <c r="F421" s="175"/>
    </row>
    <row r="422">
      <c r="F422" s="175"/>
    </row>
    <row r="423">
      <c r="F423" s="175"/>
    </row>
    <row r="424">
      <c r="F424" s="175"/>
    </row>
    <row r="425">
      <c r="F425" s="175"/>
    </row>
    <row r="426">
      <c r="F426" s="175"/>
    </row>
    <row r="427">
      <c r="F427" s="175"/>
    </row>
    <row r="428">
      <c r="F428" s="175"/>
    </row>
    <row r="429">
      <c r="F429" s="175"/>
    </row>
    <row r="430">
      <c r="F430" s="175"/>
    </row>
    <row r="431">
      <c r="F431" s="175"/>
    </row>
    <row r="432">
      <c r="F432" s="175"/>
    </row>
    <row r="433">
      <c r="F433" s="175"/>
    </row>
    <row r="434">
      <c r="F434" s="175"/>
    </row>
    <row r="435">
      <c r="F435" s="175"/>
    </row>
    <row r="436">
      <c r="F436" s="175"/>
    </row>
    <row r="437">
      <c r="F437" s="175"/>
    </row>
    <row r="438">
      <c r="F438" s="175"/>
    </row>
    <row r="439">
      <c r="F439" s="175"/>
    </row>
    <row r="440">
      <c r="F440" s="175"/>
    </row>
    <row r="441">
      <c r="F441" s="175"/>
    </row>
    <row r="442">
      <c r="F442" s="175"/>
    </row>
    <row r="443">
      <c r="F443" s="175"/>
    </row>
    <row r="444">
      <c r="F444" s="175"/>
    </row>
    <row r="445">
      <c r="F445" s="175"/>
    </row>
    <row r="446">
      <c r="F446" s="175"/>
    </row>
    <row r="447">
      <c r="F447" s="175"/>
    </row>
    <row r="448">
      <c r="F448" s="175"/>
    </row>
    <row r="449">
      <c r="F449" s="175"/>
    </row>
    <row r="450">
      <c r="F450" s="175"/>
    </row>
    <row r="451">
      <c r="F451" s="175"/>
    </row>
    <row r="452">
      <c r="F452" s="175"/>
    </row>
    <row r="453">
      <c r="F453" s="175"/>
    </row>
    <row r="454">
      <c r="F454" s="175"/>
    </row>
    <row r="455">
      <c r="F455" s="175"/>
    </row>
    <row r="456">
      <c r="F456" s="175"/>
    </row>
    <row r="457">
      <c r="F457" s="175"/>
    </row>
    <row r="458">
      <c r="F458" s="175"/>
    </row>
    <row r="459">
      <c r="F459" s="175"/>
    </row>
    <row r="460">
      <c r="F460" s="175"/>
    </row>
    <row r="461">
      <c r="F461" s="175"/>
    </row>
    <row r="462">
      <c r="F462" s="175"/>
    </row>
    <row r="463">
      <c r="F463" s="175"/>
    </row>
    <row r="464">
      <c r="F464" s="175"/>
    </row>
    <row r="465">
      <c r="F465" s="175"/>
    </row>
    <row r="466">
      <c r="F466" s="175"/>
    </row>
    <row r="467">
      <c r="F467" s="175"/>
    </row>
    <row r="468">
      <c r="F468" s="175"/>
    </row>
    <row r="469">
      <c r="F469" s="175"/>
    </row>
    <row r="470">
      <c r="F470" s="175"/>
    </row>
    <row r="471">
      <c r="F471" s="175"/>
    </row>
    <row r="472">
      <c r="F472" s="175"/>
    </row>
    <row r="473">
      <c r="F473" s="175"/>
    </row>
    <row r="474">
      <c r="F474" s="175"/>
    </row>
    <row r="475">
      <c r="F475" s="175"/>
    </row>
    <row r="476">
      <c r="F476" s="175"/>
    </row>
    <row r="477">
      <c r="F477" s="175"/>
    </row>
    <row r="478">
      <c r="F478" s="175"/>
    </row>
    <row r="479">
      <c r="F479" s="175"/>
    </row>
    <row r="480">
      <c r="F480" s="175"/>
    </row>
    <row r="481">
      <c r="F481" s="175"/>
    </row>
    <row r="482">
      <c r="F482" s="175"/>
    </row>
    <row r="483">
      <c r="F483" s="175"/>
    </row>
    <row r="484">
      <c r="F484" s="175"/>
    </row>
    <row r="485">
      <c r="F485" s="175"/>
    </row>
    <row r="486">
      <c r="F486" s="175"/>
    </row>
    <row r="487">
      <c r="F487" s="175"/>
    </row>
    <row r="488">
      <c r="F488" s="175"/>
    </row>
    <row r="489">
      <c r="F489" s="175"/>
    </row>
    <row r="490">
      <c r="F490" s="175"/>
    </row>
    <row r="491">
      <c r="F491" s="175"/>
    </row>
    <row r="492">
      <c r="F492" s="175"/>
    </row>
    <row r="493">
      <c r="F493" s="175"/>
    </row>
    <row r="494">
      <c r="F494" s="175"/>
    </row>
    <row r="495">
      <c r="F495" s="175"/>
    </row>
    <row r="496">
      <c r="F496" s="175"/>
    </row>
    <row r="497">
      <c r="F497" s="175"/>
    </row>
    <row r="498">
      <c r="F498" s="175"/>
    </row>
    <row r="499">
      <c r="F499" s="175"/>
    </row>
    <row r="500">
      <c r="F500" s="175"/>
    </row>
    <row r="501">
      <c r="F501" s="175"/>
    </row>
    <row r="502">
      <c r="F502" s="175"/>
    </row>
    <row r="503">
      <c r="F503" s="175"/>
    </row>
    <row r="504">
      <c r="F504" s="175"/>
    </row>
    <row r="505">
      <c r="F505" s="175"/>
    </row>
    <row r="506">
      <c r="F506" s="175"/>
    </row>
    <row r="507">
      <c r="F507" s="175"/>
    </row>
    <row r="508">
      <c r="F508" s="175"/>
    </row>
    <row r="509">
      <c r="F509" s="175"/>
    </row>
    <row r="510">
      <c r="F510" s="175"/>
    </row>
    <row r="511">
      <c r="F511" s="175"/>
    </row>
    <row r="512">
      <c r="F512" s="175"/>
    </row>
    <row r="513">
      <c r="F513" s="175"/>
    </row>
    <row r="514">
      <c r="F514" s="175"/>
    </row>
    <row r="515">
      <c r="F515" s="175"/>
    </row>
    <row r="516">
      <c r="F516" s="175"/>
    </row>
    <row r="517">
      <c r="F517" s="175"/>
    </row>
    <row r="518">
      <c r="F518" s="175"/>
    </row>
    <row r="519">
      <c r="F519" s="175"/>
    </row>
    <row r="520">
      <c r="F520" s="175"/>
    </row>
    <row r="521">
      <c r="F521" s="175"/>
    </row>
    <row r="522">
      <c r="F522" s="175"/>
    </row>
    <row r="523">
      <c r="F523" s="175"/>
    </row>
    <row r="524">
      <c r="F524" s="175"/>
    </row>
    <row r="525">
      <c r="F525" s="175"/>
    </row>
    <row r="526">
      <c r="F526" s="175"/>
    </row>
    <row r="527">
      <c r="F527" s="175"/>
    </row>
    <row r="528">
      <c r="F528" s="175"/>
    </row>
    <row r="529">
      <c r="F529" s="175"/>
    </row>
    <row r="530">
      <c r="F530" s="175"/>
    </row>
    <row r="531">
      <c r="F531" s="175"/>
    </row>
    <row r="532">
      <c r="F532" s="175"/>
    </row>
    <row r="533">
      <c r="F533" s="175"/>
    </row>
    <row r="534">
      <c r="F534" s="175"/>
    </row>
    <row r="535">
      <c r="F535" s="175"/>
    </row>
    <row r="536">
      <c r="F536" s="175"/>
    </row>
    <row r="537">
      <c r="F537" s="175"/>
    </row>
    <row r="538">
      <c r="F538" s="175"/>
    </row>
    <row r="539">
      <c r="F539" s="175"/>
    </row>
    <row r="540">
      <c r="F540" s="175"/>
    </row>
    <row r="541">
      <c r="F541" s="175"/>
    </row>
    <row r="542">
      <c r="F542" s="175"/>
    </row>
    <row r="543">
      <c r="F543" s="175"/>
    </row>
    <row r="544">
      <c r="F544" s="175"/>
    </row>
    <row r="545">
      <c r="F545" s="175"/>
    </row>
    <row r="546">
      <c r="F546" s="175"/>
    </row>
    <row r="547">
      <c r="F547" s="175"/>
    </row>
    <row r="548">
      <c r="F548" s="175"/>
    </row>
    <row r="549">
      <c r="F549" s="175"/>
    </row>
    <row r="550">
      <c r="F550" s="175"/>
    </row>
    <row r="551">
      <c r="F551" s="175"/>
    </row>
    <row r="552">
      <c r="F552" s="175"/>
    </row>
    <row r="553">
      <c r="F553" s="175"/>
    </row>
    <row r="554">
      <c r="F554" s="175"/>
    </row>
    <row r="555">
      <c r="F555" s="175"/>
    </row>
    <row r="556">
      <c r="F556" s="175"/>
    </row>
    <row r="557">
      <c r="F557" s="175"/>
    </row>
    <row r="558">
      <c r="F558" s="175"/>
    </row>
    <row r="559">
      <c r="F559" s="175"/>
    </row>
    <row r="560">
      <c r="F560" s="175"/>
    </row>
    <row r="561">
      <c r="F561" s="175"/>
    </row>
    <row r="562">
      <c r="F562" s="175"/>
    </row>
    <row r="563">
      <c r="F563" s="175"/>
    </row>
    <row r="564">
      <c r="F564" s="175"/>
    </row>
    <row r="565">
      <c r="F565" s="175"/>
    </row>
    <row r="566">
      <c r="F566" s="175"/>
    </row>
    <row r="567">
      <c r="F567" s="175"/>
    </row>
    <row r="568">
      <c r="F568" s="175"/>
    </row>
    <row r="569">
      <c r="F569" s="175"/>
    </row>
    <row r="570">
      <c r="F570" s="175"/>
    </row>
    <row r="571">
      <c r="F571" s="175"/>
    </row>
    <row r="572">
      <c r="F572" s="175"/>
    </row>
    <row r="573">
      <c r="F573" s="175"/>
    </row>
    <row r="574">
      <c r="F574" s="175"/>
    </row>
    <row r="575">
      <c r="F575" s="175"/>
    </row>
    <row r="576">
      <c r="F576" s="175"/>
    </row>
    <row r="577">
      <c r="F577" s="175"/>
    </row>
    <row r="578">
      <c r="F578" s="175"/>
    </row>
    <row r="579">
      <c r="F579" s="175"/>
    </row>
    <row r="580">
      <c r="F580" s="175"/>
    </row>
    <row r="581">
      <c r="F581" s="175"/>
    </row>
    <row r="582">
      <c r="F582" s="175"/>
    </row>
    <row r="583">
      <c r="F583" s="175"/>
    </row>
    <row r="584">
      <c r="F584" s="175"/>
    </row>
    <row r="585">
      <c r="F585" s="175"/>
    </row>
    <row r="586">
      <c r="F586" s="175"/>
    </row>
    <row r="587">
      <c r="F587" s="175"/>
    </row>
    <row r="588">
      <c r="F588" s="175"/>
    </row>
    <row r="589">
      <c r="F589" s="175"/>
    </row>
    <row r="590">
      <c r="F590" s="175"/>
    </row>
    <row r="591">
      <c r="F591" s="175"/>
    </row>
    <row r="592">
      <c r="F592" s="175"/>
    </row>
    <row r="593">
      <c r="F593" s="175"/>
    </row>
    <row r="594">
      <c r="F594" s="175"/>
    </row>
    <row r="595">
      <c r="F595" s="175"/>
    </row>
    <row r="596">
      <c r="F596" s="175"/>
    </row>
    <row r="597">
      <c r="F597" s="175"/>
    </row>
    <row r="598">
      <c r="F598" s="175"/>
    </row>
    <row r="599">
      <c r="F599" s="175"/>
    </row>
    <row r="600">
      <c r="F600" s="175"/>
    </row>
    <row r="601">
      <c r="F601" s="175"/>
    </row>
    <row r="602">
      <c r="F602" s="175"/>
    </row>
    <row r="603">
      <c r="F603" s="175"/>
    </row>
    <row r="604">
      <c r="F604" s="175"/>
    </row>
    <row r="605">
      <c r="F605" s="175"/>
    </row>
    <row r="606">
      <c r="F606" s="175"/>
    </row>
    <row r="607">
      <c r="F607" s="175"/>
    </row>
    <row r="608">
      <c r="F608" s="175"/>
    </row>
    <row r="609">
      <c r="F609" s="175"/>
    </row>
    <row r="610">
      <c r="F610" s="175"/>
    </row>
    <row r="611">
      <c r="F611" s="175"/>
    </row>
    <row r="612">
      <c r="F612" s="175"/>
    </row>
    <row r="613">
      <c r="F613" s="175"/>
    </row>
    <row r="614">
      <c r="F614" s="175"/>
    </row>
    <row r="615">
      <c r="F615" s="175"/>
    </row>
    <row r="616">
      <c r="F616" s="175"/>
    </row>
    <row r="617">
      <c r="F617" s="175"/>
    </row>
    <row r="618">
      <c r="F618" s="175"/>
    </row>
    <row r="619">
      <c r="F619" s="175"/>
    </row>
    <row r="620">
      <c r="F620" s="175"/>
    </row>
    <row r="621">
      <c r="F621" s="175"/>
    </row>
    <row r="622">
      <c r="F622" s="175"/>
    </row>
    <row r="623">
      <c r="F623" s="175"/>
    </row>
    <row r="624">
      <c r="F624" s="175"/>
    </row>
    <row r="625">
      <c r="F625" s="175"/>
    </row>
    <row r="626">
      <c r="F626" s="175"/>
    </row>
    <row r="627">
      <c r="F627" s="175"/>
    </row>
    <row r="628">
      <c r="F628" s="175"/>
    </row>
    <row r="629">
      <c r="F629" s="175"/>
    </row>
    <row r="630">
      <c r="F630" s="175"/>
    </row>
    <row r="631">
      <c r="F631" s="175"/>
    </row>
    <row r="632">
      <c r="F632" s="175"/>
    </row>
    <row r="633">
      <c r="F633" s="175"/>
    </row>
    <row r="634">
      <c r="F634" s="175"/>
    </row>
    <row r="635">
      <c r="F635" s="175"/>
    </row>
    <row r="636">
      <c r="F636" s="175"/>
    </row>
    <row r="637">
      <c r="F637" s="175"/>
    </row>
    <row r="638">
      <c r="F638" s="175"/>
    </row>
    <row r="639">
      <c r="F639" s="175"/>
    </row>
    <row r="640">
      <c r="F640" s="175"/>
    </row>
    <row r="641">
      <c r="F641" s="175"/>
    </row>
    <row r="642">
      <c r="F642" s="175"/>
    </row>
    <row r="643">
      <c r="F643" s="175"/>
    </row>
    <row r="644">
      <c r="F644" s="175"/>
    </row>
    <row r="645">
      <c r="F645" s="175"/>
    </row>
    <row r="646">
      <c r="F646" s="175"/>
    </row>
    <row r="647">
      <c r="F647" s="175"/>
    </row>
    <row r="648">
      <c r="F648" s="175"/>
    </row>
    <row r="649">
      <c r="F649" s="175"/>
    </row>
    <row r="650">
      <c r="F650" s="175"/>
    </row>
    <row r="651">
      <c r="F651" s="175"/>
    </row>
    <row r="652">
      <c r="F652" s="175"/>
    </row>
    <row r="653">
      <c r="F653" s="175"/>
    </row>
    <row r="654">
      <c r="F654" s="175"/>
    </row>
    <row r="655">
      <c r="F655" s="175"/>
    </row>
    <row r="656">
      <c r="F656" s="175"/>
    </row>
    <row r="657">
      <c r="F657" s="175"/>
    </row>
    <row r="658">
      <c r="F658" s="175"/>
    </row>
    <row r="659">
      <c r="F659" s="175"/>
    </row>
    <row r="660">
      <c r="F660" s="175"/>
    </row>
    <row r="661">
      <c r="F661" s="175"/>
    </row>
    <row r="662">
      <c r="F662" s="175"/>
    </row>
    <row r="663">
      <c r="F663" s="175"/>
    </row>
    <row r="664">
      <c r="F664" s="175"/>
    </row>
    <row r="665">
      <c r="F665" s="175"/>
    </row>
    <row r="666">
      <c r="F666" s="175"/>
    </row>
    <row r="667">
      <c r="F667" s="175"/>
    </row>
    <row r="668">
      <c r="F668" s="175"/>
    </row>
    <row r="669">
      <c r="F669" s="175"/>
    </row>
    <row r="670">
      <c r="F670" s="175"/>
    </row>
    <row r="671">
      <c r="F671" s="175"/>
    </row>
    <row r="672">
      <c r="F672" s="175"/>
    </row>
    <row r="673">
      <c r="F673" s="175"/>
    </row>
    <row r="674">
      <c r="F674" s="175"/>
    </row>
    <row r="675">
      <c r="F675" s="175"/>
    </row>
    <row r="676">
      <c r="F676" s="175"/>
    </row>
    <row r="677">
      <c r="F677" s="175"/>
    </row>
    <row r="678">
      <c r="F678" s="175"/>
    </row>
    <row r="679">
      <c r="F679" s="175"/>
    </row>
    <row r="680">
      <c r="F680" s="175"/>
    </row>
    <row r="681">
      <c r="F681" s="175"/>
    </row>
    <row r="682">
      <c r="F682" s="175"/>
    </row>
    <row r="683">
      <c r="F683" s="175"/>
    </row>
    <row r="684">
      <c r="F684" s="175"/>
    </row>
    <row r="685">
      <c r="F685" s="175"/>
    </row>
    <row r="686">
      <c r="F686" s="175"/>
    </row>
    <row r="687">
      <c r="F687" s="175"/>
    </row>
    <row r="688">
      <c r="F688" s="175"/>
    </row>
    <row r="689">
      <c r="F689" s="175"/>
    </row>
    <row r="690">
      <c r="F690" s="175"/>
    </row>
    <row r="691">
      <c r="F691" s="175"/>
    </row>
    <row r="692">
      <c r="F692" s="175"/>
    </row>
    <row r="693">
      <c r="F693" s="175"/>
    </row>
    <row r="694">
      <c r="F694" s="175"/>
    </row>
    <row r="695">
      <c r="F695" s="175"/>
    </row>
    <row r="696">
      <c r="F696" s="175"/>
    </row>
    <row r="697">
      <c r="F697" s="175"/>
    </row>
    <row r="698">
      <c r="F698" s="175"/>
    </row>
    <row r="699">
      <c r="F699" s="175"/>
    </row>
    <row r="700">
      <c r="F700" s="175"/>
    </row>
    <row r="701">
      <c r="F701" s="175"/>
    </row>
    <row r="702">
      <c r="F702" s="175"/>
    </row>
    <row r="703">
      <c r="F703" s="175"/>
    </row>
    <row r="704">
      <c r="F704" s="175"/>
    </row>
    <row r="705">
      <c r="F705" s="175"/>
    </row>
    <row r="706">
      <c r="F706" s="175"/>
    </row>
    <row r="707">
      <c r="F707" s="175"/>
    </row>
    <row r="708">
      <c r="F708" s="175"/>
    </row>
    <row r="709">
      <c r="F709" s="175"/>
    </row>
    <row r="710">
      <c r="F710" s="175"/>
    </row>
    <row r="711">
      <c r="F711" s="175"/>
    </row>
    <row r="712">
      <c r="F712" s="175"/>
    </row>
    <row r="713">
      <c r="F713" s="175"/>
    </row>
    <row r="714">
      <c r="F714" s="175"/>
    </row>
    <row r="715">
      <c r="F715" s="175"/>
    </row>
    <row r="716">
      <c r="F716" s="175"/>
    </row>
    <row r="717">
      <c r="F717" s="175"/>
    </row>
    <row r="718">
      <c r="F718" s="175"/>
    </row>
    <row r="719">
      <c r="F719" s="175"/>
    </row>
    <row r="720">
      <c r="F720" s="175"/>
    </row>
    <row r="721">
      <c r="F721" s="175"/>
    </row>
    <row r="722">
      <c r="F722" s="175"/>
    </row>
    <row r="723">
      <c r="F723" s="175"/>
    </row>
    <row r="724">
      <c r="F724" s="175"/>
    </row>
    <row r="725">
      <c r="F725" s="175"/>
    </row>
    <row r="726">
      <c r="F726" s="175"/>
    </row>
    <row r="727">
      <c r="F727" s="175"/>
    </row>
    <row r="728">
      <c r="F728" s="175"/>
    </row>
    <row r="729">
      <c r="F729" s="175"/>
    </row>
    <row r="730">
      <c r="F730" s="175"/>
    </row>
    <row r="731">
      <c r="F731" s="175"/>
    </row>
    <row r="732">
      <c r="F732" s="175"/>
    </row>
    <row r="733">
      <c r="F733" s="175"/>
    </row>
    <row r="734">
      <c r="F734" s="175"/>
    </row>
    <row r="735">
      <c r="F735" s="175"/>
    </row>
    <row r="736">
      <c r="F736" s="175"/>
    </row>
    <row r="737">
      <c r="F737" s="175"/>
    </row>
    <row r="738">
      <c r="F738" s="175"/>
    </row>
    <row r="739">
      <c r="F739" s="175"/>
    </row>
    <row r="740">
      <c r="F740" s="175"/>
    </row>
    <row r="741">
      <c r="F741" s="175"/>
    </row>
    <row r="742">
      <c r="F742" s="175"/>
    </row>
    <row r="743">
      <c r="F743" s="175"/>
    </row>
    <row r="744">
      <c r="F744" s="175"/>
    </row>
    <row r="745">
      <c r="F745" s="175"/>
    </row>
    <row r="746">
      <c r="F746" s="175"/>
    </row>
    <row r="747">
      <c r="F747" s="175"/>
    </row>
    <row r="748">
      <c r="F748" s="175"/>
    </row>
    <row r="749">
      <c r="F749" s="175"/>
    </row>
    <row r="750">
      <c r="F750" s="175"/>
    </row>
    <row r="751">
      <c r="F751" s="175"/>
    </row>
    <row r="752">
      <c r="F752" s="175"/>
    </row>
    <row r="753">
      <c r="F753" s="175"/>
    </row>
    <row r="754">
      <c r="F754" s="175"/>
    </row>
    <row r="755">
      <c r="F755" s="175"/>
    </row>
    <row r="756">
      <c r="F756" s="175"/>
    </row>
    <row r="757">
      <c r="F757" s="175"/>
    </row>
    <row r="758">
      <c r="F758" s="175"/>
    </row>
    <row r="759">
      <c r="F759" s="175"/>
    </row>
    <row r="760">
      <c r="F760" s="175"/>
    </row>
    <row r="761">
      <c r="F761" s="175"/>
    </row>
    <row r="762">
      <c r="F762" s="175"/>
    </row>
    <row r="763">
      <c r="F763" s="175"/>
    </row>
    <row r="764">
      <c r="F764" s="175"/>
    </row>
    <row r="765">
      <c r="F765" s="175"/>
    </row>
    <row r="766">
      <c r="F766" s="175"/>
    </row>
    <row r="767">
      <c r="F767" s="175"/>
    </row>
    <row r="768">
      <c r="F768" s="175"/>
    </row>
    <row r="769">
      <c r="F769" s="175"/>
    </row>
    <row r="770">
      <c r="F770" s="175"/>
    </row>
    <row r="771">
      <c r="F771" s="175"/>
    </row>
    <row r="772">
      <c r="F772" s="175"/>
    </row>
    <row r="773">
      <c r="F773" s="175"/>
    </row>
    <row r="774">
      <c r="F774" s="175"/>
    </row>
    <row r="775">
      <c r="F775" s="175"/>
    </row>
    <row r="776">
      <c r="F776" s="175"/>
    </row>
    <row r="777">
      <c r="F777" s="175"/>
    </row>
    <row r="778">
      <c r="F778" s="175"/>
    </row>
    <row r="779">
      <c r="F779" s="175"/>
    </row>
    <row r="780">
      <c r="F780" s="175"/>
    </row>
    <row r="781">
      <c r="F781" s="175"/>
    </row>
    <row r="782">
      <c r="F782" s="175"/>
    </row>
    <row r="783">
      <c r="F783" s="175"/>
    </row>
    <row r="784">
      <c r="F784" s="175"/>
    </row>
    <row r="785">
      <c r="F785" s="175"/>
    </row>
    <row r="786">
      <c r="F786" s="175"/>
    </row>
    <row r="787">
      <c r="F787" s="175"/>
    </row>
    <row r="788">
      <c r="F788" s="175"/>
    </row>
    <row r="789">
      <c r="F789" s="175"/>
    </row>
    <row r="790">
      <c r="F790" s="175"/>
    </row>
    <row r="791">
      <c r="F791" s="175"/>
    </row>
    <row r="792">
      <c r="F792" s="175"/>
    </row>
    <row r="793">
      <c r="F793" s="175"/>
    </row>
    <row r="794">
      <c r="F794" s="175"/>
    </row>
    <row r="795">
      <c r="F795" s="175"/>
    </row>
    <row r="796">
      <c r="F796" s="175"/>
    </row>
    <row r="797">
      <c r="F797" s="175"/>
    </row>
    <row r="798">
      <c r="F798" s="175"/>
    </row>
    <row r="799">
      <c r="F799" s="175"/>
    </row>
    <row r="800">
      <c r="F800" s="175"/>
    </row>
    <row r="801">
      <c r="F801" s="175"/>
    </row>
    <row r="802">
      <c r="F802" s="175"/>
    </row>
    <row r="803">
      <c r="F803" s="175"/>
    </row>
    <row r="804">
      <c r="F804" s="175"/>
    </row>
    <row r="805">
      <c r="F805" s="175"/>
    </row>
    <row r="806">
      <c r="F806" s="175"/>
    </row>
    <row r="807">
      <c r="F807" s="175"/>
    </row>
    <row r="808">
      <c r="F808" s="175"/>
    </row>
    <row r="809">
      <c r="F809" s="175"/>
    </row>
    <row r="810">
      <c r="F810" s="175"/>
    </row>
    <row r="811">
      <c r="F811" s="175"/>
    </row>
    <row r="812">
      <c r="F812" s="175"/>
    </row>
    <row r="813">
      <c r="F813" s="175"/>
    </row>
    <row r="814">
      <c r="F814" s="175"/>
    </row>
    <row r="815">
      <c r="F815" s="175"/>
    </row>
    <row r="816">
      <c r="F816" s="175"/>
    </row>
    <row r="817">
      <c r="F817" s="175"/>
    </row>
    <row r="818">
      <c r="F818" s="175"/>
    </row>
    <row r="819">
      <c r="F819" s="175"/>
    </row>
    <row r="820">
      <c r="F820" s="175"/>
    </row>
    <row r="821">
      <c r="F821" s="175"/>
    </row>
    <row r="822">
      <c r="F822" s="175"/>
    </row>
    <row r="823">
      <c r="F823" s="175"/>
    </row>
    <row r="824">
      <c r="F824" s="175"/>
    </row>
    <row r="825">
      <c r="F825" s="175"/>
    </row>
    <row r="826">
      <c r="F826" s="175"/>
    </row>
    <row r="827">
      <c r="F827" s="175"/>
    </row>
    <row r="828">
      <c r="F828" s="175"/>
    </row>
    <row r="829">
      <c r="F829" s="175"/>
    </row>
    <row r="830">
      <c r="F830" s="175"/>
    </row>
    <row r="831">
      <c r="F831" s="175"/>
    </row>
    <row r="832">
      <c r="F832" s="175"/>
    </row>
    <row r="833">
      <c r="F833" s="175"/>
    </row>
    <row r="834">
      <c r="F834" s="175"/>
    </row>
    <row r="835">
      <c r="F835" s="175"/>
    </row>
    <row r="836">
      <c r="F836" s="175"/>
    </row>
    <row r="837">
      <c r="F837" s="175"/>
    </row>
    <row r="838">
      <c r="F838" s="175"/>
    </row>
    <row r="839">
      <c r="F839" s="175"/>
    </row>
    <row r="840">
      <c r="F840" s="175"/>
    </row>
    <row r="841">
      <c r="F841" s="175"/>
    </row>
    <row r="842">
      <c r="F842" s="175"/>
    </row>
    <row r="843">
      <c r="F843" s="175"/>
    </row>
    <row r="844">
      <c r="F844" s="175"/>
    </row>
    <row r="845">
      <c r="F845" s="175"/>
    </row>
    <row r="846">
      <c r="F846" s="175"/>
    </row>
    <row r="847">
      <c r="F847" s="175"/>
    </row>
    <row r="848">
      <c r="F848" s="175"/>
    </row>
    <row r="849">
      <c r="F849" s="175"/>
    </row>
    <row r="850">
      <c r="F850" s="175"/>
    </row>
    <row r="851">
      <c r="F851" s="175"/>
    </row>
    <row r="852">
      <c r="F852" s="175"/>
    </row>
    <row r="853">
      <c r="F853" s="175"/>
    </row>
    <row r="854">
      <c r="F854" s="175"/>
    </row>
    <row r="855">
      <c r="F855" s="175"/>
    </row>
    <row r="856">
      <c r="F856" s="175"/>
    </row>
    <row r="857">
      <c r="F857" s="175"/>
    </row>
    <row r="858">
      <c r="F858" s="175"/>
    </row>
    <row r="859">
      <c r="F859" s="175"/>
    </row>
    <row r="860">
      <c r="F860" s="175"/>
    </row>
    <row r="861">
      <c r="F861" s="175"/>
    </row>
    <row r="862">
      <c r="F862" s="175"/>
    </row>
    <row r="863">
      <c r="F863" s="175"/>
    </row>
    <row r="864">
      <c r="F864" s="175"/>
    </row>
    <row r="865">
      <c r="F865" s="175"/>
    </row>
    <row r="866">
      <c r="F866" s="175"/>
    </row>
    <row r="867">
      <c r="F867" s="175"/>
    </row>
    <row r="868">
      <c r="F868" s="175"/>
    </row>
    <row r="869">
      <c r="F869" s="175"/>
    </row>
    <row r="870">
      <c r="F870" s="175"/>
    </row>
    <row r="871">
      <c r="F871" s="175"/>
    </row>
    <row r="872">
      <c r="F872" s="175"/>
    </row>
    <row r="873">
      <c r="F873" s="175"/>
    </row>
    <row r="874">
      <c r="F874" s="175"/>
    </row>
    <row r="875">
      <c r="F875" s="175"/>
    </row>
    <row r="876">
      <c r="F876" s="175"/>
    </row>
    <row r="877">
      <c r="F877" s="175"/>
    </row>
    <row r="878">
      <c r="F878" s="175"/>
    </row>
    <row r="879">
      <c r="F879" s="175"/>
    </row>
    <row r="880">
      <c r="F880" s="175"/>
    </row>
    <row r="881">
      <c r="F881" s="175"/>
    </row>
    <row r="882">
      <c r="F882" s="175"/>
    </row>
    <row r="883">
      <c r="F883" s="175"/>
    </row>
    <row r="884">
      <c r="F884" s="175"/>
    </row>
    <row r="885">
      <c r="F885" s="175"/>
    </row>
    <row r="886">
      <c r="F886" s="175"/>
    </row>
    <row r="887">
      <c r="F887" s="175"/>
    </row>
    <row r="888">
      <c r="F888" s="175"/>
    </row>
    <row r="889">
      <c r="F889" s="175"/>
    </row>
    <row r="890">
      <c r="F890" s="175"/>
    </row>
    <row r="891">
      <c r="F891" s="175"/>
    </row>
    <row r="892">
      <c r="F892" s="175"/>
    </row>
    <row r="893">
      <c r="F893" s="175"/>
    </row>
    <row r="894">
      <c r="F894" s="175"/>
    </row>
    <row r="895">
      <c r="F895" s="175"/>
    </row>
    <row r="896">
      <c r="F896" s="175"/>
    </row>
    <row r="897">
      <c r="F897" s="175"/>
    </row>
    <row r="898">
      <c r="F898" s="175"/>
    </row>
    <row r="899">
      <c r="F899" s="175"/>
    </row>
    <row r="900">
      <c r="F900" s="175"/>
    </row>
    <row r="901">
      <c r="F901" s="175"/>
    </row>
    <row r="902">
      <c r="F902" s="175"/>
    </row>
    <row r="903">
      <c r="F903" s="175"/>
    </row>
    <row r="904">
      <c r="F904" s="175"/>
    </row>
    <row r="905">
      <c r="F905" s="175"/>
    </row>
    <row r="906">
      <c r="F906" s="175"/>
    </row>
    <row r="907">
      <c r="F907" s="175"/>
    </row>
    <row r="908">
      <c r="F908" s="175"/>
    </row>
    <row r="909">
      <c r="F909" s="175"/>
    </row>
    <row r="910">
      <c r="F910" s="175"/>
    </row>
    <row r="911">
      <c r="F911" s="175"/>
    </row>
    <row r="912">
      <c r="F912" s="175"/>
    </row>
    <row r="913">
      <c r="F913" s="175"/>
    </row>
    <row r="914">
      <c r="F914" s="175"/>
    </row>
    <row r="915">
      <c r="F915" s="175"/>
    </row>
    <row r="916">
      <c r="F916" s="175"/>
    </row>
    <row r="917">
      <c r="F917" s="175"/>
    </row>
    <row r="918">
      <c r="F918" s="175"/>
    </row>
    <row r="919">
      <c r="F919" s="175"/>
    </row>
    <row r="920">
      <c r="F920" s="175"/>
    </row>
    <row r="921">
      <c r="F921" s="175"/>
    </row>
    <row r="922">
      <c r="F922" s="175"/>
    </row>
    <row r="923">
      <c r="F923" s="175"/>
    </row>
    <row r="924">
      <c r="F924" s="175"/>
    </row>
    <row r="925">
      <c r="F925" s="175"/>
    </row>
    <row r="926">
      <c r="F926" s="175"/>
    </row>
    <row r="927">
      <c r="F927" s="175"/>
    </row>
    <row r="928">
      <c r="F928" s="175"/>
    </row>
    <row r="929">
      <c r="F929" s="175"/>
    </row>
    <row r="930">
      <c r="F930" s="175"/>
    </row>
    <row r="931">
      <c r="F931" s="175"/>
    </row>
    <row r="932">
      <c r="F932" s="175"/>
    </row>
    <row r="933">
      <c r="F933" s="175"/>
    </row>
    <row r="934">
      <c r="F934" s="175"/>
    </row>
    <row r="935">
      <c r="F935" s="175"/>
    </row>
    <row r="936">
      <c r="F936" s="175"/>
    </row>
    <row r="937">
      <c r="F937" s="175"/>
    </row>
    <row r="938">
      <c r="F938" s="175"/>
    </row>
    <row r="939">
      <c r="F939" s="175"/>
    </row>
    <row r="940">
      <c r="F940" s="175"/>
    </row>
    <row r="941">
      <c r="F941" s="175"/>
    </row>
    <row r="942">
      <c r="F942" s="175"/>
    </row>
    <row r="943">
      <c r="F943" s="175"/>
    </row>
    <row r="944">
      <c r="F944" s="175"/>
    </row>
    <row r="945">
      <c r="F945" s="175"/>
    </row>
    <row r="946">
      <c r="F946" s="175"/>
    </row>
    <row r="947">
      <c r="F947" s="175"/>
    </row>
    <row r="948">
      <c r="F948" s="175"/>
    </row>
    <row r="949">
      <c r="F949" s="175"/>
    </row>
    <row r="950">
      <c r="F950" s="175"/>
    </row>
    <row r="951">
      <c r="F951" s="175"/>
    </row>
    <row r="952">
      <c r="F952" s="175"/>
    </row>
    <row r="953">
      <c r="F953" s="175"/>
    </row>
    <row r="954">
      <c r="F954" s="175"/>
    </row>
    <row r="955">
      <c r="F955" s="175"/>
    </row>
    <row r="956">
      <c r="F956" s="175"/>
    </row>
    <row r="957">
      <c r="F957" s="175"/>
    </row>
    <row r="958">
      <c r="F958" s="175"/>
    </row>
    <row r="959">
      <c r="F959" s="175"/>
    </row>
    <row r="960">
      <c r="F960" s="175"/>
    </row>
    <row r="961">
      <c r="F961" s="175"/>
    </row>
    <row r="962">
      <c r="F962" s="175"/>
    </row>
    <row r="963">
      <c r="F963" s="175"/>
    </row>
    <row r="964">
      <c r="F964" s="175"/>
    </row>
    <row r="965">
      <c r="F965" s="175"/>
    </row>
    <row r="966">
      <c r="F966" s="175"/>
    </row>
    <row r="967">
      <c r="F967" s="175"/>
    </row>
    <row r="968">
      <c r="F968" s="175"/>
    </row>
    <row r="969">
      <c r="F969" s="175"/>
    </row>
    <row r="970">
      <c r="F970" s="175"/>
    </row>
    <row r="971">
      <c r="F971" s="175"/>
    </row>
    <row r="972">
      <c r="F972" s="175"/>
    </row>
    <row r="973">
      <c r="F973" s="175"/>
    </row>
    <row r="974">
      <c r="F974" s="175"/>
    </row>
    <row r="975">
      <c r="F975" s="175"/>
    </row>
    <row r="976">
      <c r="F976" s="175"/>
    </row>
    <row r="977">
      <c r="F977" s="175"/>
    </row>
    <row r="978">
      <c r="F978" s="175"/>
    </row>
    <row r="979">
      <c r="F979" s="175"/>
    </row>
    <row r="980">
      <c r="F980" s="175"/>
    </row>
    <row r="981">
      <c r="F981" s="175"/>
    </row>
    <row r="982">
      <c r="F982" s="175"/>
    </row>
    <row r="983">
      <c r="F983" s="175"/>
    </row>
    <row r="984">
      <c r="F984" s="175"/>
    </row>
    <row r="985">
      <c r="F985" s="175"/>
    </row>
    <row r="986">
      <c r="F986" s="175"/>
    </row>
    <row r="987">
      <c r="F987" s="175"/>
    </row>
    <row r="988">
      <c r="F988" s="175"/>
    </row>
    <row r="989">
      <c r="F989" s="175"/>
    </row>
    <row r="990">
      <c r="F990" s="175"/>
    </row>
    <row r="991">
      <c r="F991" s="175"/>
    </row>
    <row r="992">
      <c r="F992" s="175"/>
    </row>
    <row r="993">
      <c r="F993" s="175"/>
    </row>
    <row r="994">
      <c r="F994" s="175"/>
    </row>
    <row r="995">
      <c r="F995" s="175"/>
    </row>
    <row r="996">
      <c r="F996" s="175"/>
    </row>
    <row r="997">
      <c r="F997" s="175"/>
    </row>
  </sheetData>
  <mergeCells count="3">
    <mergeCell ref="A1:E1"/>
    <mergeCell ref="G1:J1"/>
    <mergeCell ref="A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2"/>
      <c r="C1" s="2"/>
      <c r="D1" s="3" t="s">
        <v>1</v>
      </c>
      <c r="E1" s="2"/>
      <c r="F1" s="4"/>
      <c r="G1" s="19" t="s">
        <v>13</v>
      </c>
      <c r="H1" s="2"/>
      <c r="I1" s="4"/>
      <c r="K1" s="20" t="s">
        <v>14</v>
      </c>
    </row>
    <row r="2">
      <c r="A2" s="5" t="s">
        <v>2</v>
      </c>
      <c r="B2" s="5" t="s">
        <v>3</v>
      </c>
      <c r="C2" s="5" t="s">
        <v>5</v>
      </c>
      <c r="D2" s="6" t="s">
        <v>6</v>
      </c>
      <c r="E2" s="7" t="s">
        <v>7</v>
      </c>
      <c r="F2" s="8" t="s">
        <v>9</v>
      </c>
      <c r="G2" s="21" t="s">
        <v>6</v>
      </c>
      <c r="H2" s="21" t="s">
        <v>7</v>
      </c>
      <c r="I2" s="22" t="s">
        <v>9</v>
      </c>
      <c r="L2" s="20" t="s">
        <v>15</v>
      </c>
    </row>
    <row r="3">
      <c r="A3" s="9">
        <v>1.0</v>
      </c>
      <c r="B3" s="23">
        <v>18.0</v>
      </c>
      <c r="C3" s="9">
        <v>9500.0</v>
      </c>
      <c r="D3" s="10">
        <v>1.0</v>
      </c>
      <c r="E3" s="24">
        <v>20.0</v>
      </c>
      <c r="F3" s="11">
        <v>8500.0</v>
      </c>
      <c r="G3" s="9">
        <v>14.0</v>
      </c>
      <c r="H3" s="9">
        <v>18.0</v>
      </c>
      <c r="I3" s="11">
        <v>8050.0</v>
      </c>
      <c r="L3" s="20" t="s">
        <v>16</v>
      </c>
    </row>
    <row r="4">
      <c r="A4" s="9">
        <v>2.0</v>
      </c>
      <c r="B4" s="25">
        <v>29.0</v>
      </c>
      <c r="C4" s="9">
        <v>12250.0</v>
      </c>
      <c r="D4" s="10">
        <v>2.0</v>
      </c>
      <c r="E4" s="26">
        <v>27.0</v>
      </c>
      <c r="F4" s="11">
        <v>10075.0</v>
      </c>
      <c r="G4" s="9">
        <v>6.0</v>
      </c>
      <c r="H4" s="9">
        <v>29.0</v>
      </c>
      <c r="I4" s="11">
        <v>10525.0</v>
      </c>
      <c r="K4" s="20" t="s">
        <v>17</v>
      </c>
    </row>
    <row r="5">
      <c r="A5" s="9">
        <v>3.0</v>
      </c>
      <c r="B5" s="27">
        <v>24.0</v>
      </c>
      <c r="C5" s="9">
        <v>11000.0</v>
      </c>
      <c r="D5" s="10">
        <v>3.0</v>
      </c>
      <c r="E5" s="28">
        <v>21.0</v>
      </c>
      <c r="F5" s="11">
        <v>8725.0</v>
      </c>
      <c r="G5" s="9">
        <v>9.0</v>
      </c>
      <c r="H5" s="9">
        <v>24.0</v>
      </c>
      <c r="I5" s="11">
        <v>9400.0</v>
      </c>
      <c r="L5" s="20" t="s">
        <v>18</v>
      </c>
    </row>
    <row r="6">
      <c r="A6" s="9">
        <v>4.0</v>
      </c>
      <c r="B6" s="26">
        <v>27.0</v>
      </c>
      <c r="C6" s="9">
        <v>11750.0</v>
      </c>
      <c r="D6" s="10">
        <v>4.0</v>
      </c>
      <c r="E6" s="9">
        <v>39.0</v>
      </c>
      <c r="F6" s="11">
        <v>12775.0</v>
      </c>
      <c r="G6" s="9">
        <v>2.0</v>
      </c>
      <c r="H6" s="9">
        <v>27.0</v>
      </c>
      <c r="I6" s="11">
        <v>10075.0</v>
      </c>
    </row>
    <row r="7">
      <c r="A7" s="9">
        <v>5.0</v>
      </c>
      <c r="B7" s="29">
        <v>33.0</v>
      </c>
      <c r="C7" s="9">
        <v>13250.0</v>
      </c>
      <c r="D7" s="10">
        <v>5.0</v>
      </c>
      <c r="E7" s="9">
        <v>38.0</v>
      </c>
      <c r="F7" s="11">
        <v>12550.0</v>
      </c>
      <c r="G7" s="30">
        <v>45149.0</v>
      </c>
      <c r="H7" s="31">
        <v>33.0</v>
      </c>
      <c r="I7" s="32">
        <v>11425.0</v>
      </c>
    </row>
    <row r="8">
      <c r="A8" s="9">
        <v>6.0</v>
      </c>
      <c r="B8" s="33">
        <v>22.0</v>
      </c>
      <c r="C8" s="9">
        <v>10500.0</v>
      </c>
      <c r="D8" s="10">
        <v>6.0</v>
      </c>
      <c r="E8" s="25">
        <v>29.0</v>
      </c>
      <c r="F8" s="11">
        <v>10525.0</v>
      </c>
      <c r="G8" s="9">
        <v>13.0</v>
      </c>
      <c r="H8" s="9">
        <v>22.0</v>
      </c>
      <c r="I8" s="11">
        <v>8950.0</v>
      </c>
      <c r="K8" s="20" t="s">
        <v>19</v>
      </c>
    </row>
    <row r="9">
      <c r="A9" s="9">
        <v>7.0</v>
      </c>
      <c r="B9" s="34">
        <v>19.0</v>
      </c>
      <c r="C9" s="9">
        <v>9750.0</v>
      </c>
      <c r="D9" s="10">
        <v>7.0</v>
      </c>
      <c r="E9" s="9">
        <v>39.0</v>
      </c>
      <c r="F9" s="11">
        <v>12775.0</v>
      </c>
      <c r="G9" s="9">
        <v>17.0</v>
      </c>
      <c r="H9" s="9">
        <v>19.0</v>
      </c>
      <c r="I9" s="11">
        <v>8275.0</v>
      </c>
      <c r="L9" s="20" t="s">
        <v>20</v>
      </c>
    </row>
    <row r="10">
      <c r="A10" s="9">
        <v>8.0</v>
      </c>
      <c r="B10" s="24">
        <v>20.0</v>
      </c>
      <c r="C10" s="9">
        <v>10000.0</v>
      </c>
      <c r="D10" s="10">
        <v>8.0</v>
      </c>
      <c r="E10" s="35">
        <v>33.0</v>
      </c>
      <c r="F10" s="32">
        <v>11425.0</v>
      </c>
      <c r="G10" s="9">
        <v>1.0</v>
      </c>
      <c r="H10" s="9">
        <v>20.0</v>
      </c>
      <c r="I10" s="11">
        <v>8500.0</v>
      </c>
      <c r="L10" s="20" t="s">
        <v>21</v>
      </c>
    </row>
    <row r="11">
      <c r="A11" s="9">
        <v>9.0</v>
      </c>
      <c r="B11" s="28">
        <v>21.0</v>
      </c>
      <c r="C11" s="9">
        <v>10250.0</v>
      </c>
      <c r="D11" s="10">
        <v>9.0</v>
      </c>
      <c r="E11" s="27">
        <v>24.0</v>
      </c>
      <c r="F11" s="11">
        <v>9400.0</v>
      </c>
      <c r="G11" s="9">
        <v>3.0</v>
      </c>
      <c r="H11" s="9">
        <v>21.0</v>
      </c>
      <c r="I11" s="11">
        <v>8725.0</v>
      </c>
      <c r="L11" s="20" t="s">
        <v>22</v>
      </c>
    </row>
    <row r="12">
      <c r="A12" s="12">
        <v>10.0</v>
      </c>
      <c r="B12" s="36">
        <v>30.0</v>
      </c>
      <c r="C12" s="12">
        <v>12500.0</v>
      </c>
      <c r="D12" s="10">
        <v>10.0</v>
      </c>
      <c r="E12" s="37">
        <v>30.0</v>
      </c>
      <c r="F12" s="11">
        <v>10750.0</v>
      </c>
      <c r="G12" s="12">
        <v>10.0</v>
      </c>
      <c r="H12" s="12">
        <v>30.0</v>
      </c>
      <c r="I12" s="11">
        <v>10750.0</v>
      </c>
      <c r="L12" s="20" t="s">
        <v>23</v>
      </c>
    </row>
    <row r="13">
      <c r="A13" s="13" t="s">
        <v>10</v>
      </c>
      <c r="B13" s="9">
        <v>24.3</v>
      </c>
      <c r="C13" s="9">
        <v>11075.0</v>
      </c>
      <c r="D13" s="10">
        <v>11.0</v>
      </c>
      <c r="E13" s="35">
        <v>33.0</v>
      </c>
      <c r="F13" s="32">
        <v>11425.0</v>
      </c>
      <c r="G13" s="13" t="s">
        <v>10</v>
      </c>
      <c r="H13" s="9">
        <v>24.3</v>
      </c>
      <c r="I13" s="9">
        <v>9467.5</v>
      </c>
      <c r="L13" s="20" t="s">
        <v>24</v>
      </c>
    </row>
    <row r="14">
      <c r="A14" s="14"/>
      <c r="B14" s="14"/>
      <c r="C14" s="14"/>
      <c r="D14" s="10">
        <v>12.0</v>
      </c>
      <c r="E14" s="9">
        <v>36.0</v>
      </c>
      <c r="F14" s="11">
        <v>12100.0</v>
      </c>
      <c r="G14" s="38"/>
      <c r="H14" s="38"/>
      <c r="I14" s="38"/>
    </row>
    <row r="15">
      <c r="A15" s="14"/>
      <c r="B15" s="14"/>
      <c r="C15" s="14"/>
      <c r="D15" s="10">
        <v>13.0</v>
      </c>
      <c r="E15" s="33">
        <v>22.0</v>
      </c>
      <c r="F15" s="11">
        <v>8950.0</v>
      </c>
      <c r="G15" s="38"/>
      <c r="H15" s="38"/>
      <c r="I15" s="38"/>
    </row>
    <row r="16">
      <c r="A16" s="15" t="s">
        <v>11</v>
      </c>
      <c r="B16" s="9">
        <v>-26.25</v>
      </c>
      <c r="C16" s="14"/>
      <c r="D16" s="10">
        <v>14.0</v>
      </c>
      <c r="E16" s="23">
        <v>18.0</v>
      </c>
      <c r="F16" s="11">
        <v>8050.0</v>
      </c>
      <c r="G16" s="38"/>
      <c r="H16" s="38"/>
      <c r="I16" s="38"/>
    </row>
    <row r="17">
      <c r="A17" s="15" t="s">
        <v>25</v>
      </c>
      <c r="B17" s="9">
        <v>1607.5</v>
      </c>
      <c r="C17" s="14"/>
      <c r="D17" s="10">
        <v>15.0</v>
      </c>
      <c r="E17" s="9">
        <v>43.0</v>
      </c>
      <c r="F17" s="11">
        <v>13675.0</v>
      </c>
      <c r="G17" s="38"/>
      <c r="H17" s="38"/>
      <c r="I17" s="38"/>
    </row>
    <row r="18">
      <c r="A18" s="14"/>
      <c r="B18" s="14"/>
      <c r="C18" s="14"/>
      <c r="D18" s="10">
        <v>16.0</v>
      </c>
      <c r="E18" s="9">
        <v>39.0</v>
      </c>
      <c r="F18" s="11">
        <v>12775.0</v>
      </c>
      <c r="G18" s="38"/>
      <c r="H18" s="38"/>
      <c r="I18" s="38"/>
    </row>
    <row r="19">
      <c r="A19" s="14"/>
      <c r="B19" s="14"/>
      <c r="C19" s="14"/>
      <c r="D19" s="10">
        <v>17.0</v>
      </c>
      <c r="E19" s="34">
        <v>19.0</v>
      </c>
      <c r="F19" s="11">
        <v>8275.0</v>
      </c>
      <c r="G19" s="38"/>
      <c r="H19" s="38"/>
      <c r="I19" s="38"/>
    </row>
    <row r="20">
      <c r="A20" s="14"/>
      <c r="B20" s="14"/>
      <c r="C20" s="14"/>
      <c r="D20" s="10">
        <v>18.0</v>
      </c>
      <c r="E20" s="9">
        <v>30.0</v>
      </c>
      <c r="F20" s="11">
        <v>9000.0</v>
      </c>
      <c r="G20" s="38"/>
      <c r="H20" s="38"/>
      <c r="I20" s="38"/>
    </row>
    <row r="21">
      <c r="A21" s="14"/>
      <c r="B21" s="14"/>
      <c r="C21" s="14"/>
      <c r="D21" s="10">
        <v>19.0</v>
      </c>
      <c r="E21" s="9">
        <v>51.0</v>
      </c>
      <c r="F21" s="11">
        <v>15475.0</v>
      </c>
      <c r="G21" s="38"/>
      <c r="H21" s="38"/>
      <c r="I21" s="38"/>
    </row>
    <row r="22">
      <c r="A22" s="14"/>
      <c r="B22" s="14"/>
      <c r="C22" s="14"/>
      <c r="D22" s="16">
        <v>20.0</v>
      </c>
      <c r="E22" s="12">
        <v>48.0</v>
      </c>
      <c r="F22" s="17">
        <v>14800.0</v>
      </c>
      <c r="G22" s="38"/>
      <c r="H22" s="38"/>
      <c r="I22" s="38"/>
    </row>
    <row r="23">
      <c r="A23" s="14"/>
      <c r="B23" s="14"/>
      <c r="C23" s="14"/>
      <c r="D23" s="14"/>
      <c r="E23" s="9">
        <v>31.95</v>
      </c>
      <c r="F23" s="9">
        <v>11101.25</v>
      </c>
      <c r="G23" s="38"/>
      <c r="H23" s="38"/>
      <c r="I23" s="38"/>
    </row>
  </sheetData>
  <mergeCells count="3">
    <mergeCell ref="A1:C1"/>
    <mergeCell ref="D1:F1"/>
    <mergeCell ref="G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8.63"/>
    <col customWidth="1" min="3" max="3" width="12.13"/>
    <col customWidth="1" min="4" max="4" width="9.63"/>
    <col customWidth="1" min="5" max="5" width="12.63"/>
    <col customWidth="1" min="6" max="7" width="7.13"/>
    <col customWidth="1" min="8" max="8" width="9.38"/>
    <col customWidth="1" min="9" max="9" width="7.0"/>
    <col customWidth="1" min="10" max="10" width="7.13"/>
    <col customWidth="1" min="11" max="11" width="10.63"/>
    <col customWidth="1" min="12" max="12" width="8.88"/>
    <col customWidth="1" min="13" max="13" width="13.63"/>
    <col customWidth="1" min="14" max="14" width="19.63"/>
    <col customWidth="1" min="15" max="15" width="18.25"/>
    <col customWidth="1" min="16" max="16" width="25.0"/>
    <col customWidth="1" min="17" max="17" width="20.75"/>
    <col customWidth="1" min="18" max="18" width="26.13"/>
  </cols>
  <sheetData>
    <row r="1">
      <c r="A1" s="39" t="s">
        <v>0</v>
      </c>
      <c r="B1" s="2"/>
      <c r="C1" s="2"/>
      <c r="D1" s="2"/>
      <c r="E1" s="40" t="s">
        <v>1</v>
      </c>
      <c r="F1" s="2"/>
      <c r="G1" s="2"/>
      <c r="H1" s="4"/>
      <c r="I1" s="41" t="s">
        <v>26</v>
      </c>
      <c r="J1" s="2"/>
      <c r="K1" s="2"/>
      <c r="L1" s="4"/>
      <c r="M1" s="42"/>
      <c r="N1" s="43" t="s">
        <v>27</v>
      </c>
      <c r="O1" s="44"/>
      <c r="P1" s="42"/>
      <c r="Q1" s="42"/>
      <c r="R1" s="42"/>
    </row>
    <row r="2">
      <c r="A2" s="45" t="s">
        <v>2</v>
      </c>
      <c r="B2" s="45" t="s">
        <v>3</v>
      </c>
      <c r="C2" s="45" t="s">
        <v>4</v>
      </c>
      <c r="D2" s="45" t="s">
        <v>5</v>
      </c>
      <c r="E2" s="46" t="s">
        <v>6</v>
      </c>
      <c r="F2" s="47" t="s">
        <v>7</v>
      </c>
      <c r="G2" s="47" t="s">
        <v>8</v>
      </c>
      <c r="H2" s="48" t="s">
        <v>9</v>
      </c>
      <c r="I2" s="49" t="s">
        <v>28</v>
      </c>
      <c r="J2" s="50" t="s">
        <v>29</v>
      </c>
      <c r="K2" s="50" t="s">
        <v>30</v>
      </c>
      <c r="L2" s="51" t="s">
        <v>31</v>
      </c>
      <c r="M2" s="52"/>
      <c r="N2" s="53" t="s">
        <v>32</v>
      </c>
      <c r="O2" s="54" t="s">
        <v>33</v>
      </c>
      <c r="P2" s="52"/>
      <c r="Q2" s="52"/>
      <c r="R2" s="52"/>
    </row>
    <row r="3">
      <c r="A3" s="55">
        <v>1.0</v>
      </c>
      <c r="B3" s="55">
        <v>18.0</v>
      </c>
      <c r="C3" s="55">
        <v>1.28</v>
      </c>
      <c r="D3" s="55">
        <v>9500.0</v>
      </c>
      <c r="E3" s="56">
        <v>1.0</v>
      </c>
      <c r="F3" s="55">
        <v>20.0</v>
      </c>
      <c r="G3" s="55">
        <v>1.89</v>
      </c>
      <c r="H3" s="57">
        <v>8500.0</v>
      </c>
      <c r="I3" s="58">
        <v>4.0</v>
      </c>
      <c r="J3" s="59">
        <v>39.0</v>
      </c>
      <c r="K3" s="59">
        <v>1.76</v>
      </c>
      <c r="L3" s="60">
        <v>12775.0</v>
      </c>
      <c r="M3" s="42"/>
      <c r="N3" s="58">
        <f t="shared" ref="N3:O3" si="1">(B3-J3)^2</f>
        <v>441</v>
      </c>
      <c r="O3" s="61">
        <f t="shared" si="1"/>
        <v>0.2304</v>
      </c>
      <c r="P3" s="42"/>
      <c r="Q3" s="42"/>
      <c r="R3" s="42"/>
    </row>
    <row r="4">
      <c r="A4" s="55">
        <v>2.0</v>
      </c>
      <c r="B4" s="55">
        <v>29.0</v>
      </c>
      <c r="C4" s="55">
        <v>2.8</v>
      </c>
      <c r="D4" s="55">
        <v>12250.0</v>
      </c>
      <c r="E4" s="56">
        <v>2.0</v>
      </c>
      <c r="F4" s="55">
        <v>27.0</v>
      </c>
      <c r="G4" s="55">
        <v>1.78</v>
      </c>
      <c r="H4" s="57">
        <v>10075.0</v>
      </c>
      <c r="I4" s="56">
        <v>20.0</v>
      </c>
      <c r="J4" s="55">
        <v>48.0</v>
      </c>
      <c r="K4" s="55">
        <v>1.87</v>
      </c>
      <c r="L4" s="57">
        <v>14800.0</v>
      </c>
      <c r="M4" s="42"/>
      <c r="N4" s="58">
        <f t="shared" ref="N4:O4" si="2">(B4-J4)^2</f>
        <v>361</v>
      </c>
      <c r="O4" s="61">
        <f t="shared" si="2"/>
        <v>0.8649</v>
      </c>
      <c r="P4" s="42"/>
      <c r="Q4" s="42"/>
      <c r="R4" s="42"/>
    </row>
    <row r="5">
      <c r="A5" s="55">
        <v>3.0</v>
      </c>
      <c r="B5" s="55">
        <v>24.0</v>
      </c>
      <c r="C5" s="55">
        <v>3.92</v>
      </c>
      <c r="D5" s="55">
        <v>11000.0</v>
      </c>
      <c r="E5" s="56">
        <v>3.0</v>
      </c>
      <c r="F5" s="55">
        <v>21.0</v>
      </c>
      <c r="G5" s="55">
        <v>1.84</v>
      </c>
      <c r="H5" s="57">
        <v>8725.0</v>
      </c>
      <c r="I5" s="56">
        <v>12.0</v>
      </c>
      <c r="J5" s="55">
        <v>36.0</v>
      </c>
      <c r="K5" s="55">
        <v>1.7</v>
      </c>
      <c r="L5" s="57">
        <v>12100.0</v>
      </c>
      <c r="M5" s="42"/>
      <c r="N5" s="58">
        <f t="shared" ref="N5:O5" si="3">(B5-J5)^2</f>
        <v>144</v>
      </c>
      <c r="O5" s="61">
        <f t="shared" si="3"/>
        <v>4.9284</v>
      </c>
      <c r="P5" s="42"/>
      <c r="Q5" s="42"/>
      <c r="R5" s="42"/>
    </row>
    <row r="6">
      <c r="A6" s="55">
        <v>4.0</v>
      </c>
      <c r="B6" s="55">
        <v>27.0</v>
      </c>
      <c r="C6" s="55">
        <v>2.29</v>
      </c>
      <c r="D6" s="55">
        <v>11750.0</v>
      </c>
      <c r="E6" s="56">
        <v>4.0</v>
      </c>
      <c r="F6" s="55">
        <v>39.0</v>
      </c>
      <c r="G6" s="55">
        <v>1.76</v>
      </c>
      <c r="H6" s="57">
        <v>12775.0</v>
      </c>
      <c r="I6" s="56">
        <v>8.0</v>
      </c>
      <c r="J6" s="55">
        <v>33.0</v>
      </c>
      <c r="K6" s="55">
        <v>1.97</v>
      </c>
      <c r="L6" s="57">
        <v>11425.0</v>
      </c>
      <c r="M6" s="42"/>
      <c r="N6" s="58">
        <f t="shared" ref="N6:O6" si="4">(B6-J6)^2</f>
        <v>36</v>
      </c>
      <c r="O6" s="61">
        <f t="shared" si="4"/>
        <v>0.1024</v>
      </c>
      <c r="P6" s="42"/>
      <c r="Q6" s="42"/>
      <c r="R6" s="42"/>
    </row>
    <row r="7">
      <c r="A7" s="55">
        <v>5.0</v>
      </c>
      <c r="B7" s="55">
        <v>33.0</v>
      </c>
      <c r="C7" s="55">
        <v>2.5</v>
      </c>
      <c r="D7" s="55">
        <v>13250.0</v>
      </c>
      <c r="E7" s="56">
        <v>5.0</v>
      </c>
      <c r="F7" s="55">
        <v>38.0</v>
      </c>
      <c r="G7" s="55">
        <v>1.61</v>
      </c>
      <c r="H7" s="57">
        <v>12550.0</v>
      </c>
      <c r="I7" s="56">
        <v>1.0</v>
      </c>
      <c r="J7" s="55">
        <v>20.0</v>
      </c>
      <c r="K7" s="55">
        <v>1.89</v>
      </c>
      <c r="L7" s="57">
        <v>8500.0</v>
      </c>
      <c r="M7" s="42"/>
      <c r="N7" s="58">
        <f t="shared" ref="N7:O7" si="5">(B7-J7)^2</f>
        <v>169</v>
      </c>
      <c r="O7" s="61">
        <f t="shared" si="5"/>
        <v>0.3721</v>
      </c>
      <c r="P7" s="42"/>
      <c r="Q7" s="42"/>
      <c r="R7" s="42"/>
    </row>
    <row r="8">
      <c r="A8" s="55">
        <v>6.0</v>
      </c>
      <c r="B8" s="55">
        <v>22.0</v>
      </c>
      <c r="C8" s="55">
        <v>1.34</v>
      </c>
      <c r="D8" s="55">
        <v>10500.0</v>
      </c>
      <c r="E8" s="56">
        <v>6.0</v>
      </c>
      <c r="F8" s="55">
        <v>29.0</v>
      </c>
      <c r="G8" s="55">
        <v>1.74</v>
      </c>
      <c r="H8" s="57">
        <v>10525.0</v>
      </c>
      <c r="I8" s="56">
        <v>15.0</v>
      </c>
      <c r="J8" s="55">
        <v>43.0</v>
      </c>
      <c r="K8" s="55">
        <v>1.45</v>
      </c>
      <c r="L8" s="57">
        <v>13675.0</v>
      </c>
      <c r="M8" s="42"/>
      <c r="N8" s="58">
        <f t="shared" ref="N8:O8" si="6">(B8-J8)^2</f>
        <v>441</v>
      </c>
      <c r="O8" s="61">
        <f t="shared" si="6"/>
        <v>0.0121</v>
      </c>
      <c r="P8" s="42"/>
      <c r="Q8" s="42"/>
      <c r="R8" s="42"/>
    </row>
    <row r="9">
      <c r="A9" s="55">
        <v>7.0</v>
      </c>
      <c r="B9" s="55">
        <v>19.0</v>
      </c>
      <c r="C9" s="55">
        <v>1.66</v>
      </c>
      <c r="D9" s="55">
        <v>9750.0</v>
      </c>
      <c r="E9" s="56">
        <v>7.0</v>
      </c>
      <c r="F9" s="55">
        <v>39.0</v>
      </c>
      <c r="G9" s="55">
        <v>1.57</v>
      </c>
      <c r="H9" s="57">
        <v>12775.0</v>
      </c>
      <c r="I9" s="56">
        <v>18.0</v>
      </c>
      <c r="J9" s="55">
        <v>30.0</v>
      </c>
      <c r="K9" s="55">
        <v>1.86</v>
      </c>
      <c r="L9" s="57">
        <v>9000.0</v>
      </c>
      <c r="M9" s="42"/>
      <c r="N9" s="58">
        <f t="shared" ref="N9:O9" si="7">(B9-J9)^2</f>
        <v>121</v>
      </c>
      <c r="O9" s="61">
        <f t="shared" si="7"/>
        <v>0.04</v>
      </c>
      <c r="P9" s="42"/>
      <c r="Q9" s="42"/>
      <c r="R9" s="42"/>
    </row>
    <row r="10">
      <c r="A10" s="55">
        <v>8.0</v>
      </c>
      <c r="B10" s="55">
        <v>20.0</v>
      </c>
      <c r="C10" s="55">
        <v>2.6</v>
      </c>
      <c r="D10" s="55">
        <v>10000.0</v>
      </c>
      <c r="E10" s="56">
        <v>8.0</v>
      </c>
      <c r="F10" s="55">
        <v>33.0</v>
      </c>
      <c r="G10" s="55">
        <v>1.97</v>
      </c>
      <c r="H10" s="57">
        <v>11425.0</v>
      </c>
      <c r="I10" s="56">
        <v>7.0</v>
      </c>
      <c r="J10" s="55">
        <v>39.0</v>
      </c>
      <c r="K10" s="55">
        <v>1.57</v>
      </c>
      <c r="L10" s="57">
        <v>12775.0</v>
      </c>
      <c r="M10" s="42"/>
      <c r="N10" s="58">
        <f t="shared" ref="N10:O10" si="8">(B10-J10)^2</f>
        <v>361</v>
      </c>
      <c r="O10" s="61">
        <f t="shared" si="8"/>
        <v>1.0609</v>
      </c>
      <c r="P10" s="42"/>
      <c r="Q10" s="42"/>
      <c r="R10" s="42"/>
    </row>
    <row r="11">
      <c r="A11" s="55">
        <v>9.0</v>
      </c>
      <c r="B11" s="55">
        <v>21.0</v>
      </c>
      <c r="C11" s="55">
        <v>1.94</v>
      </c>
      <c r="D11" s="55">
        <v>10250.0</v>
      </c>
      <c r="E11" s="56">
        <v>9.0</v>
      </c>
      <c r="F11" s="55">
        <v>24.0</v>
      </c>
      <c r="G11" s="55">
        <v>1.81</v>
      </c>
      <c r="H11" s="57">
        <v>9400.0</v>
      </c>
      <c r="I11" s="56">
        <v>3.0</v>
      </c>
      <c r="J11" s="55">
        <v>21.0</v>
      </c>
      <c r="K11" s="55">
        <v>1.84</v>
      </c>
      <c r="L11" s="57">
        <v>8725.0</v>
      </c>
      <c r="M11" s="42"/>
      <c r="N11" s="58">
        <f t="shared" ref="N11:O11" si="9">(B11-J11)^2</f>
        <v>0</v>
      </c>
      <c r="O11" s="61">
        <f t="shared" si="9"/>
        <v>0.01</v>
      </c>
      <c r="P11" s="42"/>
      <c r="Q11" s="42"/>
      <c r="R11" s="42"/>
    </row>
    <row r="12">
      <c r="A12" s="62">
        <v>10.0</v>
      </c>
      <c r="B12" s="62">
        <v>30.0</v>
      </c>
      <c r="C12" s="62">
        <v>3.37</v>
      </c>
      <c r="D12" s="62">
        <v>12500.0</v>
      </c>
      <c r="E12" s="56">
        <v>10.0</v>
      </c>
      <c r="F12" s="55">
        <v>30.0</v>
      </c>
      <c r="G12" s="55">
        <v>2.02</v>
      </c>
      <c r="H12" s="57">
        <v>10750.0</v>
      </c>
      <c r="I12" s="63">
        <v>11.0</v>
      </c>
      <c r="J12" s="62">
        <v>33.0</v>
      </c>
      <c r="K12" s="62">
        <v>1.64</v>
      </c>
      <c r="L12" s="64">
        <v>11425.0</v>
      </c>
      <c r="M12" s="42"/>
      <c r="N12" s="65">
        <f t="shared" ref="N12:O12" si="10">(B12-J12)^2</f>
        <v>9</v>
      </c>
      <c r="O12" s="66">
        <f t="shared" si="10"/>
        <v>2.9929</v>
      </c>
      <c r="P12" s="42"/>
      <c r="Q12" s="42"/>
      <c r="R12" s="42"/>
    </row>
    <row r="13">
      <c r="A13" s="67" t="s">
        <v>10</v>
      </c>
      <c r="B13" s="55">
        <f t="shared" ref="B13:D13" si="11">AVERAGE(B3:B12)</f>
        <v>24.3</v>
      </c>
      <c r="C13" s="55">
        <f t="shared" si="11"/>
        <v>2.37</v>
      </c>
      <c r="D13" s="55">
        <f t="shared" si="11"/>
        <v>11075</v>
      </c>
      <c r="E13" s="56">
        <v>11.0</v>
      </c>
      <c r="F13" s="55">
        <v>33.0</v>
      </c>
      <c r="G13" s="55">
        <v>1.64</v>
      </c>
      <c r="H13" s="57">
        <v>11425.0</v>
      </c>
      <c r="I13" s="67" t="s">
        <v>10</v>
      </c>
      <c r="J13" s="55">
        <f t="shared" ref="J13:L13" si="12">AVERAGE(J3:J12)</f>
        <v>34.2</v>
      </c>
      <c r="K13" s="55">
        <f t="shared" si="12"/>
        <v>1.755</v>
      </c>
      <c r="L13" s="55">
        <f t="shared" si="12"/>
        <v>11520</v>
      </c>
      <c r="M13" s="68" t="s">
        <v>34</v>
      </c>
      <c r="N13" s="69"/>
      <c r="O13" s="70">
        <f>sum(N3:O12)</f>
        <v>2093.6141</v>
      </c>
      <c r="P13" s="42"/>
      <c r="Q13" s="42"/>
      <c r="R13" s="42"/>
    </row>
    <row r="14">
      <c r="A14" s="71"/>
      <c r="B14" s="71"/>
      <c r="C14" s="71"/>
      <c r="D14" s="71"/>
      <c r="E14" s="56">
        <v>12.0</v>
      </c>
      <c r="F14" s="55">
        <v>36.0</v>
      </c>
      <c r="G14" s="55">
        <v>1.7</v>
      </c>
      <c r="H14" s="57">
        <v>12100.0</v>
      </c>
      <c r="I14" s="71"/>
      <c r="J14" s="71"/>
      <c r="K14" s="71"/>
      <c r="L14" s="71"/>
      <c r="M14" s="72" t="s">
        <v>35</v>
      </c>
      <c r="N14" s="71"/>
      <c r="O14" s="73">
        <f>sqrt(O13)</f>
        <v>45.75602802</v>
      </c>
      <c r="P14" s="42"/>
      <c r="Q14" s="42"/>
      <c r="R14" s="71"/>
    </row>
    <row r="15">
      <c r="A15" s="71"/>
      <c r="B15" s="71"/>
      <c r="C15" s="71"/>
      <c r="D15" s="71"/>
      <c r="E15" s="56">
        <v>13.0</v>
      </c>
      <c r="F15" s="55">
        <v>22.0</v>
      </c>
      <c r="G15" s="55">
        <v>1.66</v>
      </c>
      <c r="H15" s="57">
        <v>8950.0</v>
      </c>
      <c r="I15" s="42"/>
      <c r="J15" s="42"/>
      <c r="K15" s="42"/>
      <c r="L15" s="71"/>
      <c r="M15" s="71"/>
      <c r="N15" s="71"/>
      <c r="P15" s="42"/>
      <c r="Q15" s="42"/>
      <c r="R15" s="71"/>
    </row>
    <row r="16">
      <c r="A16" s="74" t="s">
        <v>11</v>
      </c>
      <c r="B16" s="71">
        <f>average(D3:D12)-average(H3:H22)</f>
        <v>-26.25</v>
      </c>
      <c r="C16" s="71"/>
      <c r="D16" s="71"/>
      <c r="E16" s="56">
        <v>14.0</v>
      </c>
      <c r="F16" s="55">
        <v>18.0</v>
      </c>
      <c r="G16" s="55">
        <v>1.89</v>
      </c>
      <c r="H16" s="57">
        <v>8050.0</v>
      </c>
      <c r="I16" s="42"/>
      <c r="J16" s="42"/>
      <c r="K16" s="42"/>
      <c r="L16" s="71"/>
      <c r="N16" s="71"/>
      <c r="O16" s="42"/>
      <c r="P16" s="42"/>
      <c r="Q16" s="42"/>
      <c r="R16" s="71"/>
    </row>
    <row r="17">
      <c r="A17" s="74" t="s">
        <v>36</v>
      </c>
      <c r="B17" s="71">
        <f>average(D3:D12)-average(L3:L12)</f>
        <v>-445</v>
      </c>
      <c r="C17" s="71"/>
      <c r="D17" s="71"/>
      <c r="E17" s="56">
        <v>15.0</v>
      </c>
      <c r="F17" s="55">
        <v>43.0</v>
      </c>
      <c r="G17" s="55">
        <v>1.45</v>
      </c>
      <c r="H17" s="57">
        <v>13675.0</v>
      </c>
      <c r="I17" s="42"/>
      <c r="J17" s="42"/>
      <c r="K17" s="42"/>
      <c r="L17" s="71"/>
      <c r="M17" s="71"/>
      <c r="N17" s="71"/>
      <c r="O17" s="42"/>
      <c r="P17" s="42"/>
      <c r="Q17" s="42"/>
      <c r="R17" s="71"/>
    </row>
    <row r="18">
      <c r="A18" s="71"/>
      <c r="B18" s="71"/>
      <c r="C18" s="71"/>
      <c r="D18" s="71"/>
      <c r="E18" s="56">
        <v>16.0</v>
      </c>
      <c r="F18" s="55">
        <v>39.0</v>
      </c>
      <c r="G18" s="55">
        <v>1.88</v>
      </c>
      <c r="H18" s="57">
        <v>12775.0</v>
      </c>
      <c r="I18" s="42"/>
      <c r="J18" s="42"/>
      <c r="K18" s="42"/>
      <c r="L18" s="71"/>
      <c r="M18" s="71"/>
      <c r="N18" s="71"/>
      <c r="O18" s="42"/>
      <c r="P18" s="42"/>
      <c r="Q18" s="42"/>
      <c r="R18" s="71"/>
    </row>
    <row r="19">
      <c r="A19" s="71"/>
      <c r="B19" s="71"/>
      <c r="C19" s="71"/>
      <c r="D19" s="71"/>
      <c r="E19" s="56">
        <v>17.0</v>
      </c>
      <c r="F19" s="55">
        <v>19.0</v>
      </c>
      <c r="G19" s="55">
        <v>1.86</v>
      </c>
      <c r="H19" s="57">
        <v>8275.0</v>
      </c>
      <c r="I19" s="42"/>
      <c r="J19" s="42"/>
      <c r="K19" s="42"/>
      <c r="L19" s="71"/>
      <c r="M19" s="71"/>
      <c r="N19" s="71"/>
      <c r="O19" s="42"/>
      <c r="P19" s="42"/>
      <c r="Q19" s="42"/>
      <c r="R19" s="71"/>
    </row>
    <row r="20">
      <c r="A20" s="71"/>
      <c r="B20" s="71"/>
      <c r="C20" s="71"/>
      <c r="D20" s="71"/>
      <c r="E20" s="56">
        <v>18.0</v>
      </c>
      <c r="F20" s="55">
        <v>30.0</v>
      </c>
      <c r="G20" s="55">
        <v>1.86</v>
      </c>
      <c r="H20" s="57">
        <v>9000.0</v>
      </c>
      <c r="I20" s="42"/>
      <c r="J20" s="42"/>
      <c r="K20" s="42"/>
      <c r="L20" s="71"/>
      <c r="M20" s="71"/>
      <c r="N20" s="71"/>
      <c r="O20" s="71"/>
      <c r="P20" s="42"/>
      <c r="Q20" s="71"/>
      <c r="R20" s="71"/>
    </row>
    <row r="21">
      <c r="A21" s="71"/>
      <c r="B21" s="71"/>
      <c r="C21" s="71"/>
      <c r="D21" s="71"/>
      <c r="E21" s="56">
        <v>19.0</v>
      </c>
      <c r="F21" s="55">
        <v>51.0</v>
      </c>
      <c r="G21" s="55">
        <v>1.96</v>
      </c>
      <c r="H21" s="57">
        <v>15475.0</v>
      </c>
      <c r="I21" s="42"/>
      <c r="J21" s="42"/>
      <c r="K21" s="42"/>
      <c r="L21" s="71"/>
      <c r="M21" s="71"/>
      <c r="N21" s="42"/>
      <c r="O21" s="42"/>
      <c r="P21" s="71"/>
      <c r="Q21" s="71"/>
      <c r="R21" s="71"/>
    </row>
    <row r="22">
      <c r="A22" s="71"/>
      <c r="B22" s="71"/>
      <c r="C22" s="71"/>
      <c r="D22" s="71"/>
      <c r="E22" s="63">
        <v>20.0</v>
      </c>
      <c r="F22" s="62">
        <v>48.0</v>
      </c>
      <c r="G22" s="62">
        <v>1.87</v>
      </c>
      <c r="H22" s="64">
        <v>14800.0</v>
      </c>
      <c r="I22" s="42"/>
      <c r="J22" s="42"/>
      <c r="K22" s="71"/>
      <c r="L22" s="71"/>
      <c r="M22" s="42"/>
      <c r="N22" s="42"/>
      <c r="O22" s="42"/>
      <c r="P22" s="42"/>
      <c r="Q22" s="42"/>
      <c r="R22" s="42"/>
    </row>
    <row r="23">
      <c r="A23" s="71"/>
      <c r="B23" s="71"/>
      <c r="C23" s="71"/>
      <c r="D23" s="71"/>
      <c r="E23" s="71"/>
      <c r="F23" s="71">
        <f t="shared" ref="F23:H23" si="13">AVERAGE(F3:F22)</f>
        <v>31.95</v>
      </c>
      <c r="G23" s="71">
        <f t="shared" si="13"/>
        <v>1.788</v>
      </c>
      <c r="H23" s="71">
        <f t="shared" si="13"/>
        <v>11101.25</v>
      </c>
      <c r="I23" s="42"/>
      <c r="J23" s="42"/>
      <c r="K23" s="71"/>
      <c r="L23" s="71"/>
      <c r="M23" s="42"/>
      <c r="P23" s="42"/>
      <c r="Q23" s="42"/>
      <c r="R23" s="42"/>
    </row>
    <row r="24">
      <c r="A24" s="42"/>
      <c r="B24" s="42"/>
      <c r="C24" s="71"/>
      <c r="D24" s="71"/>
      <c r="E24" s="42"/>
      <c r="F24" s="42"/>
      <c r="G24" s="42"/>
      <c r="H24" s="42"/>
      <c r="I24" s="42"/>
      <c r="J24" s="42"/>
    </row>
    <row r="25">
      <c r="A25" s="42"/>
      <c r="B25" s="42"/>
      <c r="C25" s="71"/>
      <c r="D25" s="71"/>
      <c r="E25" s="42"/>
      <c r="F25" s="42"/>
      <c r="G25" s="42"/>
      <c r="H25" s="42"/>
      <c r="I25" s="42"/>
      <c r="J25" s="42"/>
    </row>
    <row r="26">
      <c r="A26" s="42"/>
      <c r="B26" s="42"/>
      <c r="C26" s="71"/>
      <c r="D26" s="71"/>
      <c r="E26" s="42"/>
      <c r="F26" s="42"/>
      <c r="G26" s="42"/>
      <c r="H26" s="42"/>
      <c r="I26" s="42"/>
      <c r="J26" s="42"/>
    </row>
    <row r="27">
      <c r="A27" s="42"/>
      <c r="B27" s="42"/>
      <c r="C27" s="71"/>
      <c r="D27" s="71"/>
      <c r="E27" s="42"/>
      <c r="F27" s="42"/>
      <c r="G27" s="42"/>
      <c r="H27" s="42"/>
      <c r="I27" s="42"/>
      <c r="J27" s="42"/>
    </row>
    <row r="28">
      <c r="A28" s="71"/>
      <c r="B28" s="71"/>
      <c r="C28" s="71"/>
      <c r="D28" s="71"/>
      <c r="E28" s="42"/>
      <c r="F28" s="42"/>
      <c r="G28" s="42"/>
      <c r="H28" s="42"/>
      <c r="I28" s="42"/>
      <c r="J28" s="42"/>
    </row>
    <row r="29">
      <c r="A29" s="71"/>
      <c r="B29" s="71"/>
      <c r="C29" s="71"/>
      <c r="D29" s="71"/>
      <c r="E29" s="42"/>
      <c r="F29" s="42"/>
      <c r="G29" s="42"/>
      <c r="H29" s="42"/>
      <c r="I29" s="42"/>
      <c r="J29" s="42"/>
    </row>
    <row r="30">
      <c r="A30" s="71"/>
      <c r="B30" s="71"/>
      <c r="C30" s="71"/>
      <c r="D30" s="71"/>
      <c r="E30" s="42"/>
      <c r="F30" s="42"/>
      <c r="G30" s="42"/>
      <c r="H30" s="42"/>
      <c r="I30" s="42"/>
      <c r="J30" s="42"/>
    </row>
    <row r="31">
      <c r="A31" s="71"/>
      <c r="B31" s="71"/>
      <c r="C31" s="71"/>
      <c r="D31" s="71"/>
      <c r="E31" s="42"/>
      <c r="F31" s="42"/>
      <c r="G31" s="42"/>
      <c r="H31" s="42"/>
      <c r="I31" s="42"/>
      <c r="J31" s="42"/>
    </row>
    <row r="32">
      <c r="A32" s="71"/>
      <c r="B32" s="71"/>
      <c r="C32" s="71"/>
      <c r="D32" s="71"/>
      <c r="E32" s="42"/>
      <c r="F32" s="42"/>
      <c r="G32" s="42"/>
      <c r="H32" s="42"/>
      <c r="I32" s="42"/>
      <c r="J32" s="42"/>
    </row>
    <row r="33">
      <c r="A33" s="71"/>
      <c r="B33" s="71"/>
      <c r="C33" s="71"/>
      <c r="D33" s="71"/>
      <c r="E33" s="42"/>
      <c r="F33" s="42"/>
      <c r="G33" s="42"/>
      <c r="H33" s="42"/>
      <c r="I33" s="42"/>
      <c r="J33" s="42"/>
    </row>
    <row r="34">
      <c r="A34" s="71"/>
      <c r="B34" s="71"/>
      <c r="C34" s="71"/>
      <c r="D34" s="71"/>
      <c r="E34" s="42"/>
      <c r="F34" s="42"/>
      <c r="G34" s="42"/>
      <c r="H34" s="42"/>
      <c r="I34" s="42"/>
      <c r="J34" s="42"/>
      <c r="N34" s="42"/>
      <c r="O34" s="42"/>
    </row>
    <row r="35">
      <c r="A35" s="71"/>
      <c r="B35" s="71"/>
      <c r="C35" s="71"/>
      <c r="D35" s="71"/>
      <c r="E35" s="42"/>
      <c r="F35" s="42"/>
      <c r="G35" s="71"/>
      <c r="H35" s="71"/>
      <c r="I35" s="71"/>
      <c r="J35" s="71"/>
      <c r="K35" s="71"/>
      <c r="L35" s="71"/>
      <c r="M35" s="42"/>
      <c r="N35" s="42"/>
      <c r="O35" s="42"/>
      <c r="P35" s="42"/>
      <c r="Q35" s="42"/>
      <c r="R35" s="42"/>
    </row>
    <row r="36">
      <c r="A36" s="42"/>
      <c r="B36" s="42"/>
      <c r="C36" s="71"/>
      <c r="D36" s="71"/>
      <c r="E36" s="42"/>
      <c r="F36" s="42"/>
      <c r="G36" s="71"/>
      <c r="H36" s="71"/>
      <c r="I36" s="71"/>
      <c r="J36" s="71"/>
      <c r="K36" s="71"/>
      <c r="L36" s="71"/>
      <c r="M36" s="42"/>
      <c r="N36" s="42"/>
      <c r="O36" s="42"/>
      <c r="P36" s="42"/>
      <c r="Q36" s="42"/>
      <c r="R36" s="42"/>
    </row>
    <row r="37">
      <c r="A37" s="55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42"/>
      <c r="N37" s="42"/>
      <c r="O37" s="42"/>
      <c r="P37" s="42"/>
      <c r="Q37" s="42"/>
      <c r="R37" s="42"/>
    </row>
    <row r="38">
      <c r="A38" s="42"/>
      <c r="B38" s="42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42"/>
      <c r="N38" s="42"/>
      <c r="O38" s="42"/>
      <c r="P38" s="42"/>
      <c r="Q38" s="42"/>
      <c r="R38" s="42"/>
    </row>
    <row r="39">
      <c r="A39" s="55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42"/>
      <c r="N39" s="42"/>
      <c r="O39" s="42"/>
      <c r="P39" s="42"/>
      <c r="Q39" s="42"/>
      <c r="R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P1000" s="42"/>
      <c r="Q1000" s="42"/>
      <c r="R1000" s="42"/>
    </row>
  </sheetData>
  <mergeCells count="4">
    <mergeCell ref="A1:D1"/>
    <mergeCell ref="E1:H1"/>
    <mergeCell ref="I1:L1"/>
    <mergeCell ref="N1:O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8.63"/>
    <col customWidth="1" min="3" max="3" width="12.13"/>
    <col customWidth="1" min="4" max="4" width="9.63"/>
    <col customWidth="1" min="5" max="5" width="12.63"/>
    <col customWidth="1" min="6" max="7" width="7.13"/>
    <col customWidth="1" min="8" max="8" width="8.63"/>
    <col customWidth="1" min="9" max="9" width="5.88"/>
    <col customWidth="1" min="10" max="10" width="10.5"/>
    <col customWidth="1" min="11" max="11" width="10.13"/>
    <col customWidth="1" min="12" max="12" width="10.0"/>
    <col customWidth="1" min="13" max="13" width="5.75"/>
    <col customWidth="1" min="14" max="14" width="19.63"/>
    <col customWidth="1" min="15" max="15" width="18.25"/>
    <col customWidth="1" min="16" max="16" width="25.0"/>
    <col customWidth="1" min="17" max="17" width="20.75"/>
    <col customWidth="1" min="18" max="18" width="26.13"/>
  </cols>
  <sheetData>
    <row r="1">
      <c r="A1" s="1" t="s">
        <v>0</v>
      </c>
      <c r="B1" s="2"/>
      <c r="C1" s="2"/>
      <c r="D1" s="2"/>
      <c r="E1" s="3" t="s">
        <v>1</v>
      </c>
      <c r="F1" s="2"/>
      <c r="G1" s="2"/>
      <c r="H1" s="4"/>
      <c r="I1" s="75" t="s">
        <v>37</v>
      </c>
      <c r="J1" s="2"/>
      <c r="K1" s="2"/>
      <c r="L1" s="4"/>
      <c r="N1" s="43" t="s">
        <v>27</v>
      </c>
      <c r="O1" s="44"/>
    </row>
    <row r="2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  <c r="I2" s="76" t="s">
        <v>28</v>
      </c>
      <c r="J2" s="77" t="s">
        <v>29</v>
      </c>
      <c r="K2" s="77" t="s">
        <v>30</v>
      </c>
      <c r="L2" s="78" t="s">
        <v>31</v>
      </c>
      <c r="M2" s="79"/>
      <c r="N2" s="80" t="s">
        <v>32</v>
      </c>
      <c r="O2" s="81" t="s">
        <v>33</v>
      </c>
      <c r="P2" s="79"/>
      <c r="Q2" s="79"/>
      <c r="R2" s="79"/>
    </row>
    <row r="3">
      <c r="A3" s="9">
        <v>1.0</v>
      </c>
      <c r="B3" s="9">
        <v>18.0</v>
      </c>
      <c r="C3" s="9">
        <v>1.28</v>
      </c>
      <c r="D3" s="9">
        <v>9500.0</v>
      </c>
      <c r="E3" s="10">
        <v>1.0</v>
      </c>
      <c r="F3" s="9">
        <v>20.0</v>
      </c>
      <c r="G3" s="9">
        <v>1.89</v>
      </c>
      <c r="H3" s="11">
        <v>8500.0</v>
      </c>
      <c r="I3" s="10">
        <v>13.0</v>
      </c>
      <c r="J3" s="9">
        <v>22.0</v>
      </c>
      <c r="K3" s="9">
        <v>1.66</v>
      </c>
      <c r="L3" s="11">
        <v>8950.0</v>
      </c>
      <c r="N3" s="10">
        <f t="shared" ref="N3:O3" si="1">(B3-J3)^2</f>
        <v>16</v>
      </c>
      <c r="O3" s="82">
        <f t="shared" si="1"/>
        <v>0.1444</v>
      </c>
    </row>
    <row r="4">
      <c r="A4" s="9">
        <v>2.0</v>
      </c>
      <c r="B4" s="9">
        <v>29.0</v>
      </c>
      <c r="C4" s="9">
        <v>2.8</v>
      </c>
      <c r="D4" s="9">
        <v>12250.0</v>
      </c>
      <c r="E4" s="10">
        <v>2.0</v>
      </c>
      <c r="F4" s="9">
        <v>27.0</v>
      </c>
      <c r="G4" s="9">
        <v>1.78</v>
      </c>
      <c r="H4" s="11">
        <v>10075.0</v>
      </c>
      <c r="I4" s="10">
        <v>5.0</v>
      </c>
      <c r="J4" s="9">
        <v>38.0</v>
      </c>
      <c r="K4" s="9">
        <v>1.61</v>
      </c>
      <c r="L4" s="11">
        <v>12550.0</v>
      </c>
      <c r="N4" s="10">
        <f t="shared" ref="N4:O4" si="2">(B4-J4)^2</f>
        <v>81</v>
      </c>
      <c r="O4" s="82">
        <f t="shared" si="2"/>
        <v>1.4161</v>
      </c>
    </row>
    <row r="5">
      <c r="A5" s="9">
        <v>3.0</v>
      </c>
      <c r="B5" s="9">
        <v>24.0</v>
      </c>
      <c r="C5" s="9">
        <v>3.92</v>
      </c>
      <c r="D5" s="9">
        <v>11000.0</v>
      </c>
      <c r="E5" s="10">
        <v>3.0</v>
      </c>
      <c r="F5" s="9">
        <v>21.0</v>
      </c>
      <c r="G5" s="9">
        <v>1.84</v>
      </c>
      <c r="H5" s="11">
        <v>8725.0</v>
      </c>
      <c r="I5" s="10">
        <v>1.0</v>
      </c>
      <c r="J5" s="9">
        <v>20.0</v>
      </c>
      <c r="K5" s="9">
        <v>1.89</v>
      </c>
      <c r="L5" s="11">
        <v>8500.0</v>
      </c>
      <c r="N5" s="10">
        <f t="shared" ref="N5:O5" si="3">(B5-J5)^2</f>
        <v>16</v>
      </c>
      <c r="O5" s="82">
        <f t="shared" si="3"/>
        <v>4.1209</v>
      </c>
    </row>
    <row r="6">
      <c r="A6" s="9">
        <v>4.0</v>
      </c>
      <c r="B6" s="9">
        <v>27.0</v>
      </c>
      <c r="C6" s="9">
        <v>2.29</v>
      </c>
      <c r="D6" s="9">
        <v>11750.0</v>
      </c>
      <c r="E6" s="10">
        <v>4.0</v>
      </c>
      <c r="F6" s="9">
        <v>39.0</v>
      </c>
      <c r="G6" s="9">
        <v>1.76</v>
      </c>
      <c r="H6" s="11">
        <v>12775.0</v>
      </c>
      <c r="I6" s="10">
        <v>20.0</v>
      </c>
      <c r="J6" s="9">
        <v>48.0</v>
      </c>
      <c r="K6" s="9">
        <v>1.87</v>
      </c>
      <c r="L6" s="11">
        <v>14800.0</v>
      </c>
      <c r="N6" s="10">
        <f t="shared" ref="N6:O6" si="4">(B6-J6)^2</f>
        <v>441</v>
      </c>
      <c r="O6" s="82">
        <f t="shared" si="4"/>
        <v>0.1764</v>
      </c>
    </row>
    <row r="7">
      <c r="A7" s="9">
        <v>5.0</v>
      </c>
      <c r="B7" s="9">
        <v>33.0</v>
      </c>
      <c r="C7" s="9">
        <v>2.5</v>
      </c>
      <c r="D7" s="9">
        <v>13250.0</v>
      </c>
      <c r="E7" s="10">
        <v>5.0</v>
      </c>
      <c r="F7" s="9">
        <v>38.0</v>
      </c>
      <c r="G7" s="9">
        <v>1.61</v>
      </c>
      <c r="H7" s="11">
        <v>12550.0</v>
      </c>
      <c r="I7" s="10">
        <v>15.0</v>
      </c>
      <c r="J7" s="9">
        <v>43.0</v>
      </c>
      <c r="K7" s="9">
        <v>1.45</v>
      </c>
      <c r="L7" s="11">
        <v>13675.0</v>
      </c>
      <c r="N7" s="10">
        <f t="shared" ref="N7:O7" si="5">(B7-J7)^2</f>
        <v>100</v>
      </c>
      <c r="O7" s="82">
        <f t="shared" si="5"/>
        <v>1.1025</v>
      </c>
    </row>
    <row r="8">
      <c r="A8" s="9">
        <v>6.0</v>
      </c>
      <c r="B8" s="9">
        <v>22.0</v>
      </c>
      <c r="C8" s="9">
        <v>1.34</v>
      </c>
      <c r="D8" s="9">
        <v>10500.0</v>
      </c>
      <c r="E8" s="10">
        <v>6.0</v>
      </c>
      <c r="F8" s="9">
        <v>29.0</v>
      </c>
      <c r="G8" s="9">
        <v>1.74</v>
      </c>
      <c r="H8" s="11">
        <v>10525.0</v>
      </c>
      <c r="I8" s="10">
        <v>9.0</v>
      </c>
      <c r="J8" s="9">
        <v>24.0</v>
      </c>
      <c r="K8" s="9">
        <v>1.81</v>
      </c>
      <c r="L8" s="11">
        <v>9400.0</v>
      </c>
      <c r="N8" s="10">
        <f t="shared" ref="N8:O8" si="6">(B8-J8)^2</f>
        <v>4</v>
      </c>
      <c r="O8" s="82">
        <f t="shared" si="6"/>
        <v>0.2209</v>
      </c>
    </row>
    <row r="9">
      <c r="A9" s="9">
        <v>7.0</v>
      </c>
      <c r="B9" s="9">
        <v>19.0</v>
      </c>
      <c r="C9" s="9">
        <v>1.66</v>
      </c>
      <c r="D9" s="9">
        <v>9750.0</v>
      </c>
      <c r="E9" s="10">
        <v>7.0</v>
      </c>
      <c r="F9" s="9">
        <v>39.0</v>
      </c>
      <c r="G9" s="9">
        <v>1.57</v>
      </c>
      <c r="H9" s="11">
        <v>12775.0</v>
      </c>
      <c r="I9" s="10">
        <v>6.0</v>
      </c>
      <c r="J9" s="9">
        <v>29.0</v>
      </c>
      <c r="K9" s="9">
        <v>1.74</v>
      </c>
      <c r="L9" s="11">
        <v>10525.0</v>
      </c>
      <c r="N9" s="10">
        <f t="shared" ref="N9:O9" si="7">(B9-J9)^2</f>
        <v>100</v>
      </c>
      <c r="O9" s="82">
        <f t="shared" si="7"/>
        <v>0.0064</v>
      </c>
    </row>
    <row r="10">
      <c r="A10" s="9">
        <v>8.0</v>
      </c>
      <c r="B10" s="9">
        <v>20.0</v>
      </c>
      <c r="C10" s="9">
        <v>2.6</v>
      </c>
      <c r="D10" s="9">
        <v>10000.0</v>
      </c>
      <c r="E10" s="10">
        <v>8.0</v>
      </c>
      <c r="F10" s="9">
        <v>33.0</v>
      </c>
      <c r="G10" s="9">
        <v>1.97</v>
      </c>
      <c r="H10" s="11">
        <v>11425.0</v>
      </c>
      <c r="I10" s="10">
        <v>17.0</v>
      </c>
      <c r="J10" s="9">
        <v>19.0</v>
      </c>
      <c r="K10" s="9">
        <v>1.86</v>
      </c>
      <c r="L10" s="11">
        <v>8275.0</v>
      </c>
      <c r="N10" s="10">
        <f t="shared" ref="N10:O10" si="8">(B10-J10)^2</f>
        <v>1</v>
      </c>
      <c r="O10" s="82">
        <f t="shared" si="8"/>
        <v>0.5476</v>
      </c>
    </row>
    <row r="11">
      <c r="A11" s="9">
        <v>9.0</v>
      </c>
      <c r="B11" s="9">
        <v>21.0</v>
      </c>
      <c r="C11" s="9">
        <v>1.94</v>
      </c>
      <c r="D11" s="9">
        <v>10250.0</v>
      </c>
      <c r="E11" s="10">
        <v>9.0</v>
      </c>
      <c r="F11" s="9">
        <v>24.0</v>
      </c>
      <c r="G11" s="9">
        <v>1.81</v>
      </c>
      <c r="H11" s="11">
        <v>9400.0</v>
      </c>
      <c r="I11" s="10">
        <v>5.0</v>
      </c>
      <c r="J11" s="9">
        <v>38.0</v>
      </c>
      <c r="K11" s="9">
        <v>1.61</v>
      </c>
      <c r="L11" s="11">
        <v>12550.0</v>
      </c>
      <c r="N11" s="10">
        <f t="shared" ref="N11:O11" si="9">(B11-J11)^2</f>
        <v>289</v>
      </c>
      <c r="O11" s="82">
        <f t="shared" si="9"/>
        <v>0.1089</v>
      </c>
    </row>
    <row r="12">
      <c r="A12" s="12">
        <v>10.0</v>
      </c>
      <c r="B12" s="12">
        <v>30.0</v>
      </c>
      <c r="C12" s="12">
        <v>3.37</v>
      </c>
      <c r="D12" s="12">
        <v>12500.0</v>
      </c>
      <c r="E12" s="10">
        <v>10.0</v>
      </c>
      <c r="F12" s="9">
        <v>30.0</v>
      </c>
      <c r="G12" s="9">
        <v>2.02</v>
      </c>
      <c r="H12" s="11">
        <v>10750.0</v>
      </c>
      <c r="I12" s="16">
        <v>18.0</v>
      </c>
      <c r="J12" s="12">
        <v>30.0</v>
      </c>
      <c r="K12" s="12">
        <v>1.86</v>
      </c>
      <c r="L12" s="17">
        <v>9000.0</v>
      </c>
      <c r="N12" s="10">
        <f t="shared" ref="N12:O12" si="10">(B12-J12)^2</f>
        <v>0</v>
      </c>
      <c r="O12" s="82">
        <f t="shared" si="10"/>
        <v>2.2801</v>
      </c>
    </row>
    <row r="13">
      <c r="A13" s="13" t="s">
        <v>10</v>
      </c>
      <c r="B13" s="9">
        <f t="shared" ref="B13:D13" si="11">AVERAGE(B3:B12)</f>
        <v>24.3</v>
      </c>
      <c r="C13" s="9">
        <f t="shared" si="11"/>
        <v>2.37</v>
      </c>
      <c r="D13" s="9">
        <f t="shared" si="11"/>
        <v>11075</v>
      </c>
      <c r="E13" s="10">
        <v>11.0</v>
      </c>
      <c r="F13" s="9">
        <v>33.0</v>
      </c>
      <c r="G13" s="9">
        <v>1.64</v>
      </c>
      <c r="H13" s="11">
        <v>11425.0</v>
      </c>
      <c r="I13" s="13" t="s">
        <v>10</v>
      </c>
      <c r="J13" s="9">
        <f t="shared" ref="J13:L13" si="12">AVERAGE(J3:J12)</f>
        <v>31.1</v>
      </c>
      <c r="K13" s="9">
        <f t="shared" si="12"/>
        <v>1.736</v>
      </c>
      <c r="L13" s="9">
        <f t="shared" si="12"/>
        <v>10822.5</v>
      </c>
      <c r="M13" s="83" t="s">
        <v>34</v>
      </c>
      <c r="N13" s="84"/>
      <c r="O13" s="85">
        <f>sum(N3:O12)</f>
        <v>1058.1242</v>
      </c>
    </row>
    <row r="14">
      <c r="A14" s="14"/>
      <c r="B14" s="14"/>
      <c r="C14" s="14"/>
      <c r="D14" s="14"/>
      <c r="E14" s="10">
        <v>12.0</v>
      </c>
      <c r="F14" s="9">
        <v>36.0</v>
      </c>
      <c r="G14" s="9">
        <v>1.7</v>
      </c>
      <c r="H14" s="11">
        <v>12100.0</v>
      </c>
      <c r="I14" s="14"/>
      <c r="J14" s="14"/>
      <c r="K14" s="14"/>
      <c r="L14" s="14"/>
      <c r="M14" s="86" t="s">
        <v>35</v>
      </c>
      <c r="N14" s="14"/>
      <c r="O14" s="87">
        <f>sqrt(O13)</f>
        <v>32.52882107</v>
      </c>
      <c r="R14" s="14"/>
    </row>
    <row r="15">
      <c r="A15" s="15" t="s">
        <v>11</v>
      </c>
      <c r="B15" s="14">
        <f>average(D3:D12)-average(H3:H22)</f>
        <v>-26.25</v>
      </c>
      <c r="C15" s="14"/>
      <c r="D15" s="14"/>
      <c r="E15" s="10">
        <v>13.0</v>
      </c>
      <c r="F15" s="9">
        <v>22.0</v>
      </c>
      <c r="G15" s="9">
        <v>1.66</v>
      </c>
      <c r="H15" s="11">
        <v>8950.0</v>
      </c>
      <c r="M15" s="14"/>
      <c r="N15" s="14"/>
      <c r="R15" s="14"/>
    </row>
    <row r="16">
      <c r="A16" s="15" t="s">
        <v>38</v>
      </c>
      <c r="B16" s="14">
        <f>average(D3:D12)-average(L3:L12)</f>
        <v>252.5</v>
      </c>
      <c r="C16" s="14"/>
      <c r="D16" s="14"/>
      <c r="E16" s="10">
        <v>14.0</v>
      </c>
      <c r="F16" s="9">
        <v>18.0</v>
      </c>
      <c r="G16" s="9">
        <v>1.89</v>
      </c>
      <c r="H16" s="11">
        <v>8050.0</v>
      </c>
      <c r="I16" s="88"/>
      <c r="M16" s="14"/>
      <c r="N16" s="14"/>
      <c r="R16" s="14"/>
    </row>
    <row r="17">
      <c r="A17" s="14"/>
      <c r="B17" s="14"/>
      <c r="C17" s="14"/>
      <c r="D17" s="14"/>
      <c r="E17" s="10">
        <v>15.0</v>
      </c>
      <c r="F17" s="9">
        <v>43.0</v>
      </c>
      <c r="G17" s="9">
        <v>1.45</v>
      </c>
      <c r="H17" s="11">
        <v>13675.0</v>
      </c>
      <c r="M17" s="14"/>
      <c r="N17" s="14"/>
      <c r="R17" s="14"/>
    </row>
    <row r="18">
      <c r="A18" s="14"/>
      <c r="B18" s="14"/>
      <c r="C18" s="14"/>
      <c r="D18" s="14"/>
      <c r="E18" s="10">
        <v>16.0</v>
      </c>
      <c r="F18" s="9">
        <v>39.0</v>
      </c>
      <c r="G18" s="9">
        <v>1.88</v>
      </c>
      <c r="H18" s="11">
        <v>12775.0</v>
      </c>
      <c r="M18" s="14"/>
      <c r="N18" s="14"/>
      <c r="R18" s="14"/>
    </row>
    <row r="19">
      <c r="A19" s="14"/>
      <c r="B19" s="14"/>
      <c r="C19" s="14"/>
      <c r="D19" s="14"/>
      <c r="E19" s="10">
        <v>17.0</v>
      </c>
      <c r="F19" s="9">
        <v>19.0</v>
      </c>
      <c r="G19" s="9">
        <v>1.86</v>
      </c>
      <c r="H19" s="11">
        <v>8275.0</v>
      </c>
      <c r="M19" s="14"/>
      <c r="N19" s="14"/>
      <c r="R19" s="14"/>
    </row>
    <row r="20">
      <c r="A20" s="14"/>
      <c r="B20" s="14"/>
      <c r="C20" s="14"/>
      <c r="D20" s="14"/>
      <c r="E20" s="10">
        <v>18.0</v>
      </c>
      <c r="F20" s="9">
        <v>30.0</v>
      </c>
      <c r="G20" s="9">
        <v>1.86</v>
      </c>
      <c r="H20" s="11">
        <v>9000.0</v>
      </c>
      <c r="M20" s="14"/>
      <c r="N20" s="14"/>
      <c r="Q20" s="14"/>
      <c r="R20" s="14"/>
    </row>
    <row r="21">
      <c r="A21" s="14"/>
      <c r="B21" s="14"/>
      <c r="C21" s="14"/>
      <c r="D21" s="14"/>
      <c r="E21" s="10">
        <v>19.0</v>
      </c>
      <c r="F21" s="9">
        <v>51.0</v>
      </c>
      <c r="G21" s="9">
        <v>1.96</v>
      </c>
      <c r="H21" s="11">
        <v>15475.0</v>
      </c>
      <c r="M21" s="14"/>
      <c r="N21" s="14"/>
      <c r="O21" s="14"/>
      <c r="P21" s="14"/>
      <c r="Q21" s="14"/>
      <c r="R21" s="14"/>
    </row>
    <row r="22">
      <c r="A22" s="14"/>
      <c r="B22" s="14"/>
      <c r="C22" s="14"/>
      <c r="D22" s="14"/>
      <c r="E22" s="16">
        <v>20.0</v>
      </c>
      <c r="F22" s="12">
        <v>48.0</v>
      </c>
      <c r="G22" s="12">
        <v>1.87</v>
      </c>
      <c r="H22" s="17">
        <v>14800.0</v>
      </c>
      <c r="M22" s="14"/>
      <c r="N22" s="14"/>
      <c r="O22" s="14"/>
      <c r="P22" s="14"/>
      <c r="Q22" s="14"/>
      <c r="R22" s="14"/>
    </row>
    <row r="23">
      <c r="A23" s="14"/>
      <c r="B23" s="14"/>
      <c r="C23" s="14"/>
      <c r="D23" s="14"/>
      <c r="E23" s="14"/>
      <c r="F23" s="14">
        <f t="shared" ref="F23:H23" si="13">AVERAGE(F3:F22)</f>
        <v>31.95</v>
      </c>
      <c r="G23" s="14">
        <f t="shared" si="13"/>
        <v>1.788</v>
      </c>
      <c r="H23" s="14">
        <f t="shared" si="13"/>
        <v>11101.25</v>
      </c>
      <c r="M23" s="14"/>
      <c r="N23" s="14"/>
      <c r="O23" s="14"/>
      <c r="P23" s="14"/>
      <c r="Q23" s="14"/>
      <c r="R23" s="14"/>
    </row>
    <row r="24">
      <c r="A24" s="14"/>
      <c r="B24" s="14"/>
      <c r="C24" s="14"/>
      <c r="D24" s="14"/>
      <c r="E24" s="14"/>
      <c r="F24" s="14"/>
      <c r="G24" s="14"/>
      <c r="H24" s="14"/>
      <c r="M24" s="14"/>
      <c r="N24" s="14"/>
      <c r="O24" s="14"/>
      <c r="P24" s="14"/>
      <c r="Q24" s="14"/>
      <c r="R24" s="14"/>
    </row>
    <row r="25">
      <c r="A25" s="14"/>
      <c r="F25" s="14"/>
      <c r="G25" s="14"/>
      <c r="H25" s="14"/>
      <c r="I25" s="14"/>
      <c r="J25" s="14"/>
      <c r="K25" s="14"/>
    </row>
    <row r="26">
      <c r="A26" s="14"/>
      <c r="F26" s="14"/>
      <c r="G26" s="14"/>
      <c r="H26" s="14"/>
      <c r="I26" s="14"/>
      <c r="J26" s="14"/>
      <c r="K26" s="14"/>
    </row>
    <row r="27">
      <c r="A27" s="14"/>
      <c r="F27" s="14"/>
      <c r="G27" s="14"/>
      <c r="H27" s="14"/>
      <c r="I27" s="14"/>
      <c r="J27" s="14"/>
      <c r="K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>
      <c r="A35" s="14"/>
      <c r="B35" s="14"/>
      <c r="C35" s="14"/>
      <c r="D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>
      <c r="C36" s="14"/>
      <c r="D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>
      <c r="A37" s="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>
      <c r="A39" s="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</sheetData>
  <mergeCells count="4">
    <mergeCell ref="A1:D1"/>
    <mergeCell ref="E1:H1"/>
    <mergeCell ref="I1:L1"/>
    <mergeCell ref="N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8.63"/>
    <col customWidth="1" min="3" max="3" width="12.13"/>
    <col customWidth="1" min="4" max="4" width="9.63"/>
    <col customWidth="1" min="5" max="5" width="12.63"/>
    <col customWidth="1" min="6" max="7" width="7.13"/>
    <col customWidth="1" min="8" max="8" width="8.63"/>
    <col customWidth="1" min="9" max="9" width="7.25"/>
    <col customWidth="1" min="10" max="10" width="11.63"/>
    <col customWidth="1" min="11" max="11" width="9.5"/>
    <col customWidth="1" min="12" max="12" width="7.88"/>
    <col customWidth="1" min="13" max="13" width="7.25"/>
    <col customWidth="1" min="14" max="14" width="9.75"/>
    <col customWidth="1" min="15" max="15" width="11.63"/>
    <col customWidth="1" min="16" max="16" width="9.38"/>
    <col customWidth="1" min="17" max="17" width="14.0"/>
  </cols>
  <sheetData>
    <row r="1">
      <c r="A1" s="1" t="s">
        <v>0</v>
      </c>
      <c r="B1" s="2"/>
      <c r="C1" s="2"/>
      <c r="D1" s="2"/>
      <c r="E1" s="3" t="s">
        <v>1</v>
      </c>
      <c r="F1" s="2"/>
      <c r="G1" s="2"/>
      <c r="H1" s="4"/>
      <c r="I1" s="89" t="s">
        <v>39</v>
      </c>
      <c r="J1" s="2"/>
      <c r="K1" s="2"/>
      <c r="L1" s="4"/>
      <c r="N1" s="90" t="s">
        <v>40</v>
      </c>
      <c r="O1" s="44"/>
    </row>
    <row r="2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  <c r="I2" s="5" t="s">
        <v>28</v>
      </c>
      <c r="J2" s="5" t="s">
        <v>29</v>
      </c>
      <c r="K2" s="5" t="s">
        <v>30</v>
      </c>
      <c r="L2" s="91" t="s">
        <v>31</v>
      </c>
      <c r="N2" s="80" t="s">
        <v>32</v>
      </c>
      <c r="O2" s="81" t="s">
        <v>33</v>
      </c>
      <c r="P2" s="14"/>
      <c r="Q2" s="20" t="s">
        <v>41</v>
      </c>
    </row>
    <row r="3">
      <c r="A3" s="9">
        <v>1.0</v>
      </c>
      <c r="B3" s="9">
        <v>18.0</v>
      </c>
      <c r="C3" s="9">
        <v>1.28</v>
      </c>
      <c r="D3" s="9">
        <v>9500.0</v>
      </c>
      <c r="E3" s="10">
        <v>1.0</v>
      </c>
      <c r="F3" s="9">
        <v>20.0</v>
      </c>
      <c r="G3" s="9">
        <v>1.89</v>
      </c>
      <c r="H3" s="11">
        <v>8500.0</v>
      </c>
      <c r="I3" s="9">
        <v>14.0</v>
      </c>
      <c r="J3" s="9">
        <v>18.0</v>
      </c>
      <c r="K3" s="9">
        <v>1.89</v>
      </c>
      <c r="L3" s="11">
        <v>8050.0</v>
      </c>
      <c r="N3" s="10">
        <f t="shared" ref="N3:O3" si="1">(B3-J3)^2</f>
        <v>0</v>
      </c>
      <c r="O3" s="82">
        <f t="shared" si="1"/>
        <v>0.3721</v>
      </c>
      <c r="P3" s="92"/>
      <c r="Q3" s="18">
        <f t="shared" ref="Q3:Q12" si="3">D3-L3</f>
        <v>1450</v>
      </c>
    </row>
    <row r="4">
      <c r="A4" s="9">
        <v>2.0</v>
      </c>
      <c r="B4" s="9">
        <v>29.0</v>
      </c>
      <c r="C4" s="9">
        <v>2.8</v>
      </c>
      <c r="D4" s="9">
        <v>12250.0</v>
      </c>
      <c r="E4" s="10">
        <v>2.0</v>
      </c>
      <c r="F4" s="9">
        <v>27.0</v>
      </c>
      <c r="G4" s="9">
        <v>1.78</v>
      </c>
      <c r="H4" s="11">
        <v>10075.0</v>
      </c>
      <c r="I4" s="9">
        <v>6.0</v>
      </c>
      <c r="J4" s="9">
        <v>29.0</v>
      </c>
      <c r="K4" s="9">
        <v>1.74</v>
      </c>
      <c r="L4" s="11">
        <v>10525.0</v>
      </c>
      <c r="N4" s="10">
        <f t="shared" ref="N4:O4" si="2">(B4-J4)^2</f>
        <v>0</v>
      </c>
      <c r="O4" s="82">
        <f t="shared" si="2"/>
        <v>1.1236</v>
      </c>
      <c r="P4" s="14"/>
      <c r="Q4" s="18">
        <f t="shared" si="3"/>
        <v>1725</v>
      </c>
    </row>
    <row r="5">
      <c r="A5" s="9">
        <v>3.0</v>
      </c>
      <c r="B5" s="9">
        <v>24.0</v>
      </c>
      <c r="C5" s="9">
        <v>3.92</v>
      </c>
      <c r="D5" s="9">
        <v>11000.0</v>
      </c>
      <c r="E5" s="10">
        <v>3.0</v>
      </c>
      <c r="F5" s="9">
        <v>21.0</v>
      </c>
      <c r="G5" s="9">
        <v>1.84</v>
      </c>
      <c r="H5" s="11">
        <v>8725.0</v>
      </c>
      <c r="I5" s="9">
        <v>9.0</v>
      </c>
      <c r="J5" s="9">
        <v>24.0</v>
      </c>
      <c r="K5" s="9">
        <v>1.81</v>
      </c>
      <c r="L5" s="11">
        <v>9400.0</v>
      </c>
      <c r="N5" s="10">
        <f t="shared" ref="N5:O5" si="4">(B5-J5)^2</f>
        <v>0</v>
      </c>
      <c r="O5" s="82">
        <f t="shared" si="4"/>
        <v>4.4521</v>
      </c>
      <c r="P5" s="14"/>
      <c r="Q5" s="18">
        <f t="shared" si="3"/>
        <v>1600</v>
      </c>
    </row>
    <row r="6">
      <c r="A6" s="9">
        <v>4.0</v>
      </c>
      <c r="B6" s="9">
        <v>27.0</v>
      </c>
      <c r="C6" s="9">
        <v>2.29</v>
      </c>
      <c r="D6" s="9">
        <v>11750.0</v>
      </c>
      <c r="E6" s="10">
        <v>4.0</v>
      </c>
      <c r="F6" s="9">
        <v>39.0</v>
      </c>
      <c r="G6" s="9">
        <v>1.76</v>
      </c>
      <c r="H6" s="11">
        <v>12775.0</v>
      </c>
      <c r="I6" s="9">
        <v>2.0</v>
      </c>
      <c r="J6" s="9">
        <v>27.0</v>
      </c>
      <c r="K6" s="9">
        <v>1.78</v>
      </c>
      <c r="L6" s="11">
        <v>10075.0</v>
      </c>
      <c r="N6" s="10">
        <f t="shared" ref="N6:O6" si="5">(B6-J6)^2</f>
        <v>0</v>
      </c>
      <c r="O6" s="82">
        <f t="shared" si="5"/>
        <v>0.2601</v>
      </c>
      <c r="P6" s="14"/>
      <c r="Q6" s="18">
        <f t="shared" si="3"/>
        <v>1675</v>
      </c>
    </row>
    <row r="7">
      <c r="A7" s="9">
        <v>5.0</v>
      </c>
      <c r="B7" s="9">
        <v>33.0</v>
      </c>
      <c r="C7" s="9">
        <v>2.5</v>
      </c>
      <c r="D7" s="9">
        <v>13250.0</v>
      </c>
      <c r="E7" s="10">
        <v>5.0</v>
      </c>
      <c r="F7" s="9">
        <v>38.0</v>
      </c>
      <c r="G7" s="9">
        <v>1.61</v>
      </c>
      <c r="H7" s="11">
        <v>12550.0</v>
      </c>
      <c r="I7" s="9">
        <v>8.0</v>
      </c>
      <c r="J7" s="9">
        <v>33.0</v>
      </c>
      <c r="K7" s="9">
        <v>1.97</v>
      </c>
      <c r="L7" s="11">
        <v>11425.0</v>
      </c>
      <c r="N7" s="10">
        <f t="shared" ref="N7:O7" si="6">(B7-J7)^2</f>
        <v>0</v>
      </c>
      <c r="O7" s="82">
        <f t="shared" si="6"/>
        <v>0.2809</v>
      </c>
      <c r="P7" s="14"/>
      <c r="Q7" s="18">
        <f t="shared" si="3"/>
        <v>1825</v>
      </c>
    </row>
    <row r="8">
      <c r="A8" s="9">
        <v>6.0</v>
      </c>
      <c r="B8" s="9">
        <v>22.0</v>
      </c>
      <c r="C8" s="9">
        <v>1.34</v>
      </c>
      <c r="D8" s="9">
        <v>10500.0</v>
      </c>
      <c r="E8" s="10">
        <v>6.0</v>
      </c>
      <c r="F8" s="9">
        <v>29.0</v>
      </c>
      <c r="G8" s="9">
        <v>1.74</v>
      </c>
      <c r="H8" s="11">
        <v>10525.0</v>
      </c>
      <c r="I8" s="9">
        <v>13.0</v>
      </c>
      <c r="J8" s="9">
        <v>22.0</v>
      </c>
      <c r="K8" s="9">
        <v>1.66</v>
      </c>
      <c r="L8" s="11">
        <v>8950.0</v>
      </c>
      <c r="N8" s="10">
        <f t="shared" ref="N8:O8" si="7">(B8-J8)^2</f>
        <v>0</v>
      </c>
      <c r="O8" s="82">
        <f t="shared" si="7"/>
        <v>0.1024</v>
      </c>
      <c r="P8" s="14"/>
      <c r="Q8" s="18">
        <f t="shared" si="3"/>
        <v>1550</v>
      </c>
    </row>
    <row r="9">
      <c r="A9" s="9">
        <v>7.0</v>
      </c>
      <c r="B9" s="9">
        <v>19.0</v>
      </c>
      <c r="C9" s="9">
        <v>1.66</v>
      </c>
      <c r="D9" s="9">
        <v>9750.0</v>
      </c>
      <c r="E9" s="10">
        <v>7.0</v>
      </c>
      <c r="F9" s="9">
        <v>39.0</v>
      </c>
      <c r="G9" s="9">
        <v>1.57</v>
      </c>
      <c r="H9" s="11">
        <v>12775.0</v>
      </c>
      <c r="I9" s="9">
        <v>17.0</v>
      </c>
      <c r="J9" s="9">
        <v>19.0</v>
      </c>
      <c r="K9" s="9">
        <v>1.86</v>
      </c>
      <c r="L9" s="11">
        <v>8275.0</v>
      </c>
      <c r="N9" s="10">
        <f t="shared" ref="N9:O9" si="8">(B9-J9)^2</f>
        <v>0</v>
      </c>
      <c r="O9" s="82">
        <f t="shared" si="8"/>
        <v>0.04</v>
      </c>
      <c r="P9" s="14"/>
      <c r="Q9" s="18">
        <f t="shared" si="3"/>
        <v>1475</v>
      </c>
    </row>
    <row r="10">
      <c r="A10" s="9">
        <v>8.0</v>
      </c>
      <c r="B10" s="9">
        <v>20.0</v>
      </c>
      <c r="C10" s="9">
        <v>2.6</v>
      </c>
      <c r="D10" s="9">
        <v>10000.0</v>
      </c>
      <c r="E10" s="10">
        <v>8.0</v>
      </c>
      <c r="F10" s="9">
        <v>33.0</v>
      </c>
      <c r="G10" s="9">
        <v>1.97</v>
      </c>
      <c r="H10" s="11">
        <v>11425.0</v>
      </c>
      <c r="I10" s="9">
        <v>1.0</v>
      </c>
      <c r="J10" s="9">
        <v>20.0</v>
      </c>
      <c r="K10" s="9">
        <v>1.89</v>
      </c>
      <c r="L10" s="11">
        <v>8500.0</v>
      </c>
      <c r="N10" s="10">
        <f t="shared" ref="N10:O10" si="9">(B10-J10)^2</f>
        <v>0</v>
      </c>
      <c r="O10" s="82">
        <f t="shared" si="9"/>
        <v>0.5041</v>
      </c>
      <c r="P10" s="14"/>
      <c r="Q10" s="18">
        <f t="shared" si="3"/>
        <v>1500</v>
      </c>
    </row>
    <row r="11">
      <c r="A11" s="9">
        <v>9.0</v>
      </c>
      <c r="B11" s="9">
        <v>21.0</v>
      </c>
      <c r="C11" s="9">
        <v>1.94</v>
      </c>
      <c r="D11" s="9">
        <v>10250.0</v>
      </c>
      <c r="E11" s="10">
        <v>9.0</v>
      </c>
      <c r="F11" s="9">
        <v>24.0</v>
      </c>
      <c r="G11" s="9">
        <v>1.81</v>
      </c>
      <c r="H11" s="11">
        <v>9400.0</v>
      </c>
      <c r="I11" s="9">
        <v>3.0</v>
      </c>
      <c r="J11" s="9">
        <v>21.0</v>
      </c>
      <c r="K11" s="9">
        <v>1.84</v>
      </c>
      <c r="L11" s="11">
        <v>8725.0</v>
      </c>
      <c r="N11" s="10">
        <f t="shared" ref="N11:O11" si="10">(B11-J11)^2</f>
        <v>0</v>
      </c>
      <c r="O11" s="82">
        <f t="shared" si="10"/>
        <v>0.01</v>
      </c>
      <c r="P11" s="14"/>
      <c r="Q11" s="18">
        <f t="shared" si="3"/>
        <v>1525</v>
      </c>
    </row>
    <row r="12">
      <c r="A12" s="12">
        <v>10.0</v>
      </c>
      <c r="B12" s="12">
        <v>30.0</v>
      </c>
      <c r="C12" s="12">
        <v>3.37</v>
      </c>
      <c r="D12" s="12">
        <v>12500.0</v>
      </c>
      <c r="E12" s="10">
        <v>10.0</v>
      </c>
      <c r="F12" s="9">
        <v>30.0</v>
      </c>
      <c r="G12" s="9">
        <v>2.02</v>
      </c>
      <c r="H12" s="11">
        <v>10750.0</v>
      </c>
      <c r="I12" s="12">
        <v>10.0</v>
      </c>
      <c r="J12" s="12">
        <v>30.0</v>
      </c>
      <c r="K12" s="12">
        <v>2.02</v>
      </c>
      <c r="L12" s="17">
        <v>10750.0</v>
      </c>
      <c r="N12" s="10">
        <f t="shared" ref="N12:O12" si="11">(B12-J12)^2</f>
        <v>0</v>
      </c>
      <c r="O12" s="82">
        <f t="shared" si="11"/>
        <v>1.8225</v>
      </c>
      <c r="P12" s="14"/>
      <c r="Q12" s="18">
        <f t="shared" si="3"/>
        <v>1750</v>
      </c>
    </row>
    <row r="13">
      <c r="A13" s="13" t="s">
        <v>10</v>
      </c>
      <c r="B13" s="9">
        <f t="shared" ref="B13:D13" si="12">AVERAGE(B3:B12)</f>
        <v>24.3</v>
      </c>
      <c r="C13" s="9">
        <f t="shared" si="12"/>
        <v>2.37</v>
      </c>
      <c r="D13" s="9">
        <f t="shared" si="12"/>
        <v>11075</v>
      </c>
      <c r="E13" s="10">
        <v>11.0</v>
      </c>
      <c r="F13" s="9">
        <v>33.0</v>
      </c>
      <c r="G13" s="9">
        <v>1.64</v>
      </c>
      <c r="H13" s="11">
        <v>11425.0</v>
      </c>
      <c r="I13" s="13" t="s">
        <v>10</v>
      </c>
      <c r="J13" s="9">
        <f t="shared" ref="J13:L13" si="13">AVERAGE(J3:J12)</f>
        <v>24.3</v>
      </c>
      <c r="K13" s="9">
        <f t="shared" si="13"/>
        <v>1.846</v>
      </c>
      <c r="L13" s="9">
        <f t="shared" si="13"/>
        <v>9467.5</v>
      </c>
      <c r="M13" s="93" t="s">
        <v>42</v>
      </c>
      <c r="N13" s="93"/>
      <c r="O13" s="85">
        <f>sum(N3:O12)</f>
        <v>8.9678</v>
      </c>
      <c r="P13" s="15" t="s">
        <v>25</v>
      </c>
      <c r="Q13" s="18">
        <f>average(Q3:Q12)</f>
        <v>1607.5</v>
      </c>
    </row>
    <row r="14">
      <c r="A14" s="14"/>
      <c r="B14" s="14"/>
      <c r="C14" s="14"/>
      <c r="D14" s="14"/>
      <c r="E14" s="10">
        <v>12.0</v>
      </c>
      <c r="F14" s="9">
        <v>36.0</v>
      </c>
      <c r="G14" s="9">
        <v>1.7</v>
      </c>
      <c r="H14" s="11">
        <v>12100.0</v>
      </c>
      <c r="I14" s="14"/>
      <c r="L14" s="14"/>
      <c r="M14" s="94" t="s">
        <v>35</v>
      </c>
      <c r="N14" s="95"/>
      <c r="O14" s="96">
        <f>sqrt(O13)</f>
        <v>2.994628525</v>
      </c>
      <c r="P14" s="14"/>
      <c r="Q14" s="14"/>
    </row>
    <row r="15">
      <c r="A15" s="15" t="s">
        <v>11</v>
      </c>
      <c r="B15" s="14">
        <f>average(D3:D12)-average(H3:H22)</f>
        <v>-26.25</v>
      </c>
      <c r="C15" s="14"/>
      <c r="D15" s="14"/>
      <c r="E15" s="10">
        <v>13.0</v>
      </c>
      <c r="F15" s="9">
        <v>22.0</v>
      </c>
      <c r="G15" s="9">
        <v>1.66</v>
      </c>
      <c r="H15" s="11">
        <v>8950.0</v>
      </c>
      <c r="N15" s="14"/>
      <c r="O15" s="14"/>
      <c r="P15" s="14"/>
      <c r="Q15" s="14"/>
    </row>
    <row r="16">
      <c r="A16" s="15" t="s">
        <v>43</v>
      </c>
      <c r="B16" s="14">
        <f>D13-L13</f>
        <v>1607.5</v>
      </c>
      <c r="C16" s="14"/>
      <c r="D16" s="14"/>
      <c r="E16" s="10">
        <v>14.0</v>
      </c>
      <c r="F16" s="9">
        <v>18.0</v>
      </c>
      <c r="G16" s="9">
        <v>1.89</v>
      </c>
      <c r="H16" s="11">
        <v>8050.0</v>
      </c>
      <c r="P16" s="14"/>
      <c r="Q16" s="14"/>
    </row>
    <row r="17">
      <c r="A17" s="15" t="s">
        <v>44</v>
      </c>
      <c r="B17" s="15">
        <v>1608.0</v>
      </c>
      <c r="C17" s="14"/>
      <c r="D17" s="14"/>
      <c r="E17" s="10">
        <v>15.0</v>
      </c>
      <c r="F17" s="9">
        <v>43.0</v>
      </c>
      <c r="G17" s="9">
        <v>1.45</v>
      </c>
      <c r="H17" s="11">
        <v>13675.0</v>
      </c>
      <c r="M17" s="14"/>
      <c r="P17" s="14"/>
      <c r="Q17" s="14"/>
    </row>
    <row r="18">
      <c r="A18" s="15" t="s">
        <v>45</v>
      </c>
      <c r="B18" s="14">
        <f>B17-B16</f>
        <v>0.5</v>
      </c>
      <c r="C18" s="14"/>
      <c r="D18" s="14"/>
      <c r="E18" s="10">
        <v>16.0</v>
      </c>
      <c r="F18" s="9">
        <v>39.0</v>
      </c>
      <c r="G18" s="9">
        <v>1.88</v>
      </c>
      <c r="H18" s="11">
        <v>12775.0</v>
      </c>
      <c r="M18" s="14"/>
      <c r="Q18" s="14"/>
    </row>
    <row r="19">
      <c r="A19" s="15" t="s">
        <v>46</v>
      </c>
      <c r="B19" s="14"/>
      <c r="C19" s="14"/>
      <c r="D19" s="14"/>
      <c r="E19" s="10">
        <v>17.0</v>
      </c>
      <c r="F19" s="9">
        <v>19.0</v>
      </c>
      <c r="G19" s="9">
        <v>1.86</v>
      </c>
      <c r="H19" s="11">
        <v>8275.0</v>
      </c>
      <c r="M19" s="14"/>
      <c r="N19" s="14"/>
      <c r="O19" s="14"/>
      <c r="Q19" s="14"/>
    </row>
    <row r="20">
      <c r="A20" s="15" t="s">
        <v>47</v>
      </c>
      <c r="B20" s="14"/>
      <c r="C20" s="14"/>
      <c r="D20" s="14"/>
      <c r="E20" s="10">
        <v>18.0</v>
      </c>
      <c r="F20" s="9">
        <v>30.0</v>
      </c>
      <c r="G20" s="9">
        <v>1.86</v>
      </c>
      <c r="H20" s="11">
        <v>9000.0</v>
      </c>
      <c r="M20" s="14"/>
      <c r="N20" s="14"/>
      <c r="O20" s="14"/>
      <c r="P20" s="14"/>
      <c r="Q20" s="14"/>
    </row>
    <row r="21">
      <c r="A21" s="15" t="s">
        <v>48</v>
      </c>
      <c r="B21" s="14"/>
      <c r="C21" s="14"/>
      <c r="D21" s="14"/>
      <c r="E21" s="10">
        <v>19.0</v>
      </c>
      <c r="F21" s="9">
        <v>51.0</v>
      </c>
      <c r="G21" s="9">
        <v>1.96</v>
      </c>
      <c r="H21" s="11">
        <v>15475.0</v>
      </c>
      <c r="M21" s="14"/>
      <c r="N21" s="14"/>
      <c r="O21" s="14"/>
      <c r="P21" s="14"/>
      <c r="Q21" s="14"/>
    </row>
    <row r="22">
      <c r="A22" s="14"/>
      <c r="B22" s="14"/>
      <c r="C22" s="14"/>
      <c r="D22" s="14"/>
      <c r="E22" s="16">
        <v>20.0</v>
      </c>
      <c r="F22" s="12">
        <v>48.0</v>
      </c>
      <c r="G22" s="12">
        <v>1.87</v>
      </c>
      <c r="H22" s="17">
        <v>14800.0</v>
      </c>
      <c r="M22" s="14"/>
      <c r="N22" s="14"/>
      <c r="O22" s="14"/>
      <c r="P22" s="14"/>
      <c r="Q22" s="14"/>
    </row>
    <row r="23">
      <c r="A23" s="14"/>
      <c r="B23" s="14"/>
      <c r="C23" s="14"/>
      <c r="D23" s="14"/>
      <c r="E23" s="14"/>
      <c r="F23" s="14">
        <f t="shared" ref="F23:H23" si="14">AVERAGE(F3:F22)</f>
        <v>31.95</v>
      </c>
      <c r="G23" s="14">
        <f t="shared" si="14"/>
        <v>1.788</v>
      </c>
      <c r="H23" s="14">
        <f t="shared" si="14"/>
        <v>11101.25</v>
      </c>
      <c r="M23" s="14"/>
      <c r="N23" s="14"/>
      <c r="O23" s="14"/>
      <c r="P23" s="14"/>
      <c r="Q23" s="14"/>
    </row>
    <row r="24">
      <c r="A24" s="14"/>
      <c r="B24" s="14"/>
      <c r="C24" s="14"/>
      <c r="D24" s="14"/>
      <c r="E24" s="14"/>
      <c r="F24" s="14"/>
      <c r="G24" s="14"/>
      <c r="H24" s="14"/>
      <c r="M24" s="14"/>
      <c r="N24" s="14"/>
      <c r="O24" s="14"/>
      <c r="P24" s="14"/>
      <c r="Q24" s="14"/>
    </row>
    <row r="25">
      <c r="B25" s="14"/>
      <c r="C25" s="13"/>
      <c r="D25" s="14"/>
      <c r="E25" s="13"/>
      <c r="F25" s="14"/>
      <c r="G25" s="14"/>
      <c r="H25" s="14"/>
      <c r="M25" s="14"/>
      <c r="N25" s="14"/>
      <c r="O25" s="14"/>
      <c r="P25" s="14"/>
      <c r="Q25" s="14"/>
    </row>
    <row r="26">
      <c r="B26" s="14"/>
      <c r="C26" s="97"/>
      <c r="D26" s="98"/>
      <c r="E26" s="97"/>
      <c r="F26" s="14"/>
      <c r="G26" s="14"/>
      <c r="H26" s="14"/>
      <c r="M26" s="14"/>
      <c r="N26" s="14"/>
      <c r="O26" s="14"/>
      <c r="P26" s="14"/>
      <c r="Q26" s="14"/>
    </row>
    <row r="27">
      <c r="B27" s="14"/>
      <c r="C27" s="14"/>
      <c r="D27" s="14"/>
      <c r="E27" s="14"/>
      <c r="F27" s="14"/>
      <c r="G27" s="14"/>
      <c r="H27" s="14"/>
      <c r="M27" s="14"/>
      <c r="N27" s="14"/>
      <c r="O27" s="14"/>
      <c r="P27" s="14"/>
      <c r="Q27" s="14"/>
    </row>
    <row r="28">
      <c r="A28" s="15"/>
      <c r="B28" s="14"/>
      <c r="C28" s="14"/>
      <c r="D28" s="14"/>
      <c r="G28" s="14"/>
      <c r="H28" s="14"/>
      <c r="M28" s="14"/>
      <c r="N28" s="14"/>
      <c r="O28" s="14"/>
      <c r="P28" s="14"/>
      <c r="Q28" s="14"/>
    </row>
    <row r="29">
      <c r="A29" s="13"/>
      <c r="B29" s="14"/>
      <c r="C29" s="14"/>
      <c r="D29" s="14"/>
      <c r="G29" s="14"/>
      <c r="H29" s="14"/>
      <c r="M29" s="14"/>
      <c r="N29" s="14"/>
      <c r="O29" s="14"/>
      <c r="P29" s="14"/>
      <c r="Q29" s="14"/>
    </row>
    <row r="30">
      <c r="A30" s="15"/>
      <c r="B30" s="14"/>
      <c r="C30" s="14"/>
      <c r="D30" s="14"/>
      <c r="E30" s="14"/>
      <c r="F30" s="14"/>
      <c r="G30" s="14"/>
      <c r="H30" s="14"/>
      <c r="J30" s="14"/>
      <c r="K30" s="14"/>
      <c r="M30" s="14"/>
      <c r="N30" s="14"/>
      <c r="O30" s="14"/>
      <c r="P30" s="14"/>
      <c r="Q30" s="14"/>
    </row>
    <row r="31">
      <c r="A31" s="1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>
      <c r="A32" s="1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>
      <c r="A33" s="15"/>
      <c r="C33" s="14"/>
      <c r="D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>
      <c r="A34" s="9"/>
      <c r="B34" s="14"/>
      <c r="C34" s="14"/>
      <c r="D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>
      <c r="A35" s="14"/>
      <c r="B35" s="14"/>
      <c r="C35" s="14"/>
      <c r="D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>
      <c r="C36" s="14"/>
      <c r="D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>
      <c r="A37" s="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P38" s="14"/>
      <c r="Q38" s="14"/>
    </row>
    <row r="39">
      <c r="A39" s="9"/>
      <c r="B39" s="14"/>
      <c r="C39" s="14"/>
      <c r="D39" s="14"/>
      <c r="E39" s="14"/>
      <c r="F39" s="14"/>
      <c r="G39" s="14"/>
      <c r="H39" s="14"/>
      <c r="I39" s="14"/>
      <c r="L39" s="14"/>
      <c r="P39" s="14"/>
      <c r="Q39" s="14"/>
    </row>
  </sheetData>
  <mergeCells count="4">
    <mergeCell ref="A1:D1"/>
    <mergeCell ref="E1:H1"/>
    <mergeCell ref="I1:L1"/>
    <mergeCell ref="N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4" max="4" width="29.13"/>
  </cols>
  <sheetData>
    <row r="1">
      <c r="A1" s="20" t="s">
        <v>49</v>
      </c>
      <c r="B1" s="20" t="s">
        <v>50</v>
      </c>
      <c r="C1" s="20" t="s">
        <v>51</v>
      </c>
      <c r="D1" s="20" t="s">
        <v>52</v>
      </c>
    </row>
    <row r="2">
      <c r="A2" s="20">
        <v>1500.0</v>
      </c>
      <c r="B2" s="20">
        <v>900.0</v>
      </c>
    </row>
    <row r="3">
      <c r="A3" s="20">
        <v>6756.0</v>
      </c>
      <c r="B3" s="20">
        <v>9000.0</v>
      </c>
    </row>
    <row r="5">
      <c r="A5" s="20">
        <v>0.05</v>
      </c>
      <c r="B5" s="20">
        <v>0.2</v>
      </c>
      <c r="D5" s="18">
        <f>A5*(A2-B2)^2+B5*(A3-B3)^2</f>
        <v>1025107.2</v>
      </c>
    </row>
    <row r="10">
      <c r="D10" s="20" t="s">
        <v>53</v>
      </c>
    </row>
    <row r="12">
      <c r="D12" s="20" t="s">
        <v>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9.13"/>
  </cols>
  <sheetData>
    <row r="1">
      <c r="A1" s="1" t="s">
        <v>12</v>
      </c>
      <c r="B1" s="2"/>
      <c r="C1" s="2"/>
      <c r="D1" s="3" t="s">
        <v>1</v>
      </c>
      <c r="E1" s="2"/>
      <c r="F1" s="4"/>
      <c r="G1" s="99" t="s">
        <v>13</v>
      </c>
      <c r="H1" s="2"/>
      <c r="I1" s="2"/>
      <c r="J1" s="4"/>
      <c r="K1" s="100" t="s">
        <v>55</v>
      </c>
      <c r="L1" s="2"/>
      <c r="M1" s="2"/>
      <c r="N1" s="4"/>
    </row>
    <row r="2">
      <c r="A2" s="5" t="s">
        <v>2</v>
      </c>
      <c r="B2" s="5" t="s">
        <v>3</v>
      </c>
      <c r="C2" s="5" t="s">
        <v>5</v>
      </c>
      <c r="D2" s="6" t="s">
        <v>6</v>
      </c>
      <c r="E2" s="7" t="s">
        <v>7</v>
      </c>
      <c r="F2" s="8" t="s">
        <v>9</v>
      </c>
      <c r="G2" s="101" t="s">
        <v>56</v>
      </c>
      <c r="H2" s="102" t="s">
        <v>6</v>
      </c>
      <c r="I2" s="21" t="s">
        <v>7</v>
      </c>
      <c r="J2" s="22" t="s">
        <v>9</v>
      </c>
      <c r="K2" s="103" t="s">
        <v>56</v>
      </c>
      <c r="L2" s="6" t="s">
        <v>2</v>
      </c>
      <c r="M2" s="7" t="s">
        <v>3</v>
      </c>
      <c r="N2" s="8" t="s">
        <v>5</v>
      </c>
    </row>
    <row r="3">
      <c r="A3" s="9">
        <v>1.0</v>
      </c>
      <c r="B3" s="9">
        <v>18.0</v>
      </c>
      <c r="C3" s="9">
        <v>9500.0</v>
      </c>
      <c r="D3" s="10">
        <v>1.0</v>
      </c>
      <c r="E3" s="9">
        <v>20.0</v>
      </c>
      <c r="F3" s="11">
        <v>8500.0</v>
      </c>
      <c r="G3" s="104">
        <v>0.0</v>
      </c>
      <c r="H3" s="10"/>
      <c r="I3" s="9"/>
      <c r="J3" s="11"/>
      <c r="K3" s="104">
        <v>1.0</v>
      </c>
      <c r="L3" s="9">
        <v>8.0</v>
      </c>
      <c r="M3" s="9">
        <v>20.0</v>
      </c>
      <c r="N3" s="11">
        <v>10000.0</v>
      </c>
    </row>
    <row r="4">
      <c r="A4" s="9">
        <v>2.0</v>
      </c>
      <c r="B4" s="9">
        <v>29.0</v>
      </c>
      <c r="C4" s="9">
        <v>12250.0</v>
      </c>
      <c r="D4" s="10">
        <v>2.0</v>
      </c>
      <c r="E4" s="9">
        <v>27.0</v>
      </c>
      <c r="F4" s="11">
        <v>10075.0</v>
      </c>
      <c r="G4" s="104">
        <v>0.0</v>
      </c>
      <c r="H4" s="10"/>
      <c r="I4" s="9"/>
      <c r="J4" s="11"/>
      <c r="K4" s="104">
        <v>1.0</v>
      </c>
      <c r="L4" s="9">
        <v>4.0</v>
      </c>
      <c r="M4" s="9">
        <v>27.0</v>
      </c>
      <c r="N4" s="9">
        <v>11750.0</v>
      </c>
    </row>
    <row r="5">
      <c r="A5" s="9">
        <v>3.0</v>
      </c>
      <c r="B5" s="9">
        <v>24.0</v>
      </c>
      <c r="C5" s="9">
        <v>11000.0</v>
      </c>
      <c r="D5" s="10">
        <v>3.0</v>
      </c>
      <c r="E5" s="9">
        <v>21.0</v>
      </c>
      <c r="F5" s="11">
        <v>8725.0</v>
      </c>
      <c r="G5" s="104">
        <v>0.0</v>
      </c>
      <c r="H5" s="10"/>
      <c r="I5" s="9"/>
      <c r="J5" s="11"/>
      <c r="K5" s="104">
        <v>1.0</v>
      </c>
      <c r="L5" s="9">
        <v>9.0</v>
      </c>
      <c r="M5" s="9">
        <v>21.0</v>
      </c>
      <c r="N5" s="9">
        <v>10250.0</v>
      </c>
    </row>
    <row r="6">
      <c r="A6" s="9">
        <v>4.0</v>
      </c>
      <c r="B6" s="9">
        <v>27.0</v>
      </c>
      <c r="C6" s="9">
        <v>11750.0</v>
      </c>
      <c r="D6" s="105">
        <v>4.0</v>
      </c>
      <c r="E6" s="23">
        <v>39.0</v>
      </c>
      <c r="F6" s="106">
        <v>12775.0</v>
      </c>
      <c r="G6" s="104">
        <v>0.0</v>
      </c>
      <c r="H6" s="10"/>
      <c r="I6" s="9"/>
      <c r="J6" s="11"/>
      <c r="K6" s="104">
        <v>1.0</v>
      </c>
      <c r="L6" s="10"/>
      <c r="M6" s="9"/>
      <c r="N6" s="11"/>
    </row>
    <row r="7">
      <c r="A7" s="9">
        <v>5.0</v>
      </c>
      <c r="B7" s="9">
        <v>33.0</v>
      </c>
      <c r="C7" s="9">
        <v>13250.0</v>
      </c>
      <c r="D7" s="105">
        <v>5.0</v>
      </c>
      <c r="E7" s="23">
        <v>38.0</v>
      </c>
      <c r="F7" s="106">
        <v>12550.0</v>
      </c>
      <c r="G7" s="104">
        <v>0.0</v>
      </c>
      <c r="H7" s="10"/>
      <c r="I7" s="9"/>
      <c r="J7" s="11"/>
      <c r="K7" s="104">
        <v>1.0</v>
      </c>
      <c r="L7" s="10"/>
      <c r="M7" s="9"/>
      <c r="N7" s="11"/>
    </row>
    <row r="8">
      <c r="A8" s="9">
        <v>6.0</v>
      </c>
      <c r="B8" s="9">
        <v>22.0</v>
      </c>
      <c r="C8" s="9">
        <v>10500.0</v>
      </c>
      <c r="D8" s="10">
        <v>6.0</v>
      </c>
      <c r="E8" s="9">
        <v>29.0</v>
      </c>
      <c r="F8" s="11">
        <v>10525.0</v>
      </c>
      <c r="G8" s="104">
        <v>0.0</v>
      </c>
      <c r="H8" s="10"/>
      <c r="I8" s="9"/>
      <c r="J8" s="11"/>
      <c r="K8" s="104">
        <v>1.0</v>
      </c>
      <c r="L8" s="9">
        <v>2.0</v>
      </c>
      <c r="M8" s="9">
        <v>29.0</v>
      </c>
      <c r="N8" s="9">
        <v>12250.0</v>
      </c>
    </row>
    <row r="9">
      <c r="A9" s="9">
        <v>7.0</v>
      </c>
      <c r="B9" s="9">
        <v>19.0</v>
      </c>
      <c r="C9" s="9">
        <v>9750.0</v>
      </c>
      <c r="D9" s="105">
        <v>7.0</v>
      </c>
      <c r="E9" s="23">
        <v>39.0</v>
      </c>
      <c r="F9" s="106">
        <v>12775.0</v>
      </c>
      <c r="G9" s="104">
        <v>0.0</v>
      </c>
      <c r="H9" s="10"/>
      <c r="I9" s="9"/>
      <c r="J9" s="11"/>
      <c r="K9" s="104">
        <v>1.0</v>
      </c>
      <c r="L9" s="10"/>
      <c r="M9" s="9"/>
      <c r="N9" s="11"/>
    </row>
    <row r="10">
      <c r="A10" s="9">
        <v>8.0</v>
      </c>
      <c r="B10" s="9">
        <v>20.0</v>
      </c>
      <c r="C10" s="9">
        <v>10000.0</v>
      </c>
      <c r="D10" s="10">
        <v>8.0</v>
      </c>
      <c r="E10" s="9">
        <v>33.0</v>
      </c>
      <c r="F10" s="11">
        <v>11425.0</v>
      </c>
      <c r="G10" s="104">
        <v>0.0</v>
      </c>
      <c r="H10" s="10"/>
      <c r="I10" s="9"/>
      <c r="J10" s="11"/>
      <c r="K10" s="104">
        <v>1.0</v>
      </c>
      <c r="L10" s="9">
        <v>5.0</v>
      </c>
      <c r="M10" s="9">
        <v>33.0</v>
      </c>
      <c r="N10" s="9">
        <v>13250.0</v>
      </c>
    </row>
    <row r="11">
      <c r="A11" s="9">
        <v>9.0</v>
      </c>
      <c r="B11" s="9">
        <v>21.0</v>
      </c>
      <c r="C11" s="9">
        <v>10250.0</v>
      </c>
      <c r="D11" s="10">
        <v>9.0</v>
      </c>
      <c r="E11" s="9">
        <v>24.0</v>
      </c>
      <c r="F11" s="11">
        <v>9400.0</v>
      </c>
      <c r="G11" s="104">
        <v>0.0</v>
      </c>
      <c r="H11" s="10"/>
      <c r="I11" s="9"/>
      <c r="J11" s="11"/>
      <c r="K11" s="104">
        <v>1.0</v>
      </c>
      <c r="L11" s="9">
        <v>3.0</v>
      </c>
      <c r="M11" s="9">
        <v>24.0</v>
      </c>
      <c r="N11" s="9">
        <v>11000.0</v>
      </c>
    </row>
    <row r="12">
      <c r="A12" s="12">
        <v>10.0</v>
      </c>
      <c r="B12" s="12">
        <v>30.0</v>
      </c>
      <c r="C12" s="12">
        <v>12500.0</v>
      </c>
      <c r="D12" s="10">
        <v>10.0</v>
      </c>
      <c r="E12" s="9">
        <v>30.0</v>
      </c>
      <c r="F12" s="11">
        <v>10750.0</v>
      </c>
      <c r="G12" s="107">
        <v>0.0</v>
      </c>
      <c r="H12" s="16"/>
      <c r="I12" s="12"/>
      <c r="J12" s="17"/>
      <c r="K12" s="104">
        <v>1.0</v>
      </c>
      <c r="L12" s="12">
        <v>10.0</v>
      </c>
      <c r="M12" s="12">
        <v>30.0</v>
      </c>
      <c r="N12" s="12">
        <v>12500.0</v>
      </c>
    </row>
    <row r="13">
      <c r="A13" s="13" t="s">
        <v>10</v>
      </c>
      <c r="B13" s="9">
        <f t="shared" ref="B13:C13" si="1">AVERAGE(B3:B12)</f>
        <v>24.3</v>
      </c>
      <c r="C13" s="9">
        <f t="shared" si="1"/>
        <v>11075</v>
      </c>
      <c r="D13" s="10">
        <v>11.0</v>
      </c>
      <c r="E13" s="9">
        <v>33.0</v>
      </c>
      <c r="F13" s="11">
        <v>11425.0</v>
      </c>
      <c r="G13" s="13"/>
      <c r="H13" s="13" t="s">
        <v>10</v>
      </c>
      <c r="I13" s="9" t="str">
        <f t="shared" ref="I13:J13" si="2">AVERAGE(I3:I12)</f>
        <v>#DIV/0!</v>
      </c>
      <c r="J13" s="9" t="str">
        <f t="shared" si="2"/>
        <v>#DIV/0!</v>
      </c>
      <c r="K13" s="104">
        <v>1.0</v>
      </c>
      <c r="L13" s="9"/>
      <c r="M13" s="9"/>
      <c r="N13" s="9"/>
    </row>
    <row r="14">
      <c r="A14" s="14"/>
      <c r="B14" s="14"/>
      <c r="C14" s="14"/>
      <c r="D14" s="105">
        <v>12.0</v>
      </c>
      <c r="E14" s="23">
        <v>36.0</v>
      </c>
      <c r="F14" s="106">
        <v>12100.0</v>
      </c>
      <c r="K14" s="104">
        <v>1.0</v>
      </c>
      <c r="L14" s="9">
        <v>5.0</v>
      </c>
      <c r="M14" s="9">
        <v>33.0</v>
      </c>
      <c r="N14" s="9">
        <v>13250.0</v>
      </c>
    </row>
    <row r="15">
      <c r="A15" s="14"/>
      <c r="B15" s="14"/>
      <c r="C15" s="14"/>
      <c r="D15" s="10">
        <v>13.0</v>
      </c>
      <c r="E15" s="9">
        <v>22.0</v>
      </c>
      <c r="F15" s="11">
        <v>8950.0</v>
      </c>
      <c r="K15" s="104">
        <v>1.0</v>
      </c>
      <c r="L15" s="9">
        <v>6.0</v>
      </c>
      <c r="M15" s="9">
        <v>22.0</v>
      </c>
      <c r="N15" s="9">
        <v>10500.0</v>
      </c>
    </row>
    <row r="16">
      <c r="A16" s="15" t="s">
        <v>11</v>
      </c>
      <c r="B16" s="14">
        <f>average(C3:C12)-average(F3:F22)</f>
        <v>-26.25</v>
      </c>
      <c r="C16" s="14"/>
      <c r="D16" s="10">
        <v>14.0</v>
      </c>
      <c r="E16" s="9">
        <v>18.0</v>
      </c>
      <c r="F16" s="11">
        <v>8050.0</v>
      </c>
      <c r="K16" s="104">
        <v>1.0</v>
      </c>
      <c r="L16" s="9">
        <v>1.0</v>
      </c>
      <c r="M16" s="9">
        <v>18.0</v>
      </c>
      <c r="N16" s="9">
        <v>9500.0</v>
      </c>
    </row>
    <row r="17">
      <c r="A17" s="14"/>
      <c r="B17" s="14"/>
      <c r="C17" s="14"/>
      <c r="D17" s="105">
        <v>15.0</v>
      </c>
      <c r="E17" s="23">
        <v>43.0</v>
      </c>
      <c r="F17" s="106">
        <v>13675.0</v>
      </c>
      <c r="K17" s="104">
        <v>1.0</v>
      </c>
      <c r="L17" s="10"/>
      <c r="M17" s="9"/>
      <c r="N17" s="11"/>
    </row>
    <row r="18">
      <c r="A18" s="14"/>
      <c r="B18" s="14"/>
      <c r="C18" s="14"/>
      <c r="D18" s="105">
        <v>16.0</v>
      </c>
      <c r="E18" s="23">
        <v>39.0</v>
      </c>
      <c r="F18" s="106">
        <v>12775.0</v>
      </c>
      <c r="K18" s="104">
        <v>1.0</v>
      </c>
      <c r="L18" s="10"/>
      <c r="M18" s="9"/>
      <c r="N18" s="11"/>
    </row>
    <row r="19">
      <c r="A19" s="14"/>
      <c r="B19" s="14"/>
      <c r="C19" s="14"/>
      <c r="D19" s="10">
        <v>17.0</v>
      </c>
      <c r="E19" s="9">
        <v>19.0</v>
      </c>
      <c r="F19" s="11">
        <v>8275.0</v>
      </c>
      <c r="K19" s="104">
        <v>1.0</v>
      </c>
      <c r="L19" s="9">
        <v>7.0</v>
      </c>
      <c r="M19" s="9">
        <v>19.0</v>
      </c>
      <c r="N19" s="9">
        <v>9750.0</v>
      </c>
    </row>
    <row r="20">
      <c r="A20" s="14"/>
      <c r="B20" s="14"/>
      <c r="C20" s="14"/>
      <c r="D20" s="10">
        <v>18.0</v>
      </c>
      <c r="E20" s="9">
        <v>30.0</v>
      </c>
      <c r="F20" s="11">
        <v>9000.0</v>
      </c>
      <c r="K20" s="104">
        <v>1.0</v>
      </c>
      <c r="L20" s="12">
        <v>10.0</v>
      </c>
      <c r="M20" s="12">
        <v>30.0</v>
      </c>
      <c r="N20" s="12">
        <v>12500.0</v>
      </c>
    </row>
    <row r="21">
      <c r="A21" s="14"/>
      <c r="B21" s="14"/>
      <c r="C21" s="14"/>
      <c r="D21" s="105">
        <v>19.0</v>
      </c>
      <c r="E21" s="23">
        <v>51.0</v>
      </c>
      <c r="F21" s="106">
        <v>15475.0</v>
      </c>
      <c r="K21" s="104">
        <v>1.0</v>
      </c>
      <c r="L21" s="10"/>
      <c r="M21" s="9"/>
      <c r="N21" s="11"/>
    </row>
    <row r="22">
      <c r="A22" s="14"/>
      <c r="B22" s="14"/>
      <c r="C22" s="14"/>
      <c r="D22" s="108">
        <v>20.0</v>
      </c>
      <c r="E22" s="109">
        <v>48.0</v>
      </c>
      <c r="F22" s="110">
        <v>14800.0</v>
      </c>
      <c r="K22" s="107">
        <v>1.0</v>
      </c>
      <c r="L22" s="16"/>
      <c r="M22" s="12"/>
      <c r="N22" s="17"/>
    </row>
    <row r="23">
      <c r="A23" s="14"/>
      <c r="B23" s="14"/>
      <c r="C23" s="14"/>
      <c r="D23" s="14"/>
      <c r="E23" s="14">
        <f t="shared" ref="E23:F23" si="3">AVERAGE(E3:E22)</f>
        <v>31.95</v>
      </c>
      <c r="F23" s="14">
        <f t="shared" si="3"/>
        <v>11101.25</v>
      </c>
    </row>
    <row r="27">
      <c r="A27" s="20" t="s">
        <v>57</v>
      </c>
    </row>
    <row r="28">
      <c r="B28" s="20" t="s">
        <v>58</v>
      </c>
    </row>
    <row r="29">
      <c r="B29" s="20" t="s">
        <v>59</v>
      </c>
    </row>
  </sheetData>
  <mergeCells count="4">
    <mergeCell ref="A1:C1"/>
    <mergeCell ref="D1:F1"/>
    <mergeCell ref="G1:J1"/>
    <mergeCell ref="K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0"/>
  </cols>
  <sheetData>
    <row r="1">
      <c r="A1" s="111" t="s">
        <v>60</v>
      </c>
      <c r="B1" s="112" t="s">
        <v>61</v>
      </c>
      <c r="C1" s="112" t="s">
        <v>62</v>
      </c>
      <c r="D1" s="113" t="s">
        <v>63</v>
      </c>
      <c r="F1" s="111" t="s">
        <v>60</v>
      </c>
      <c r="G1" s="112" t="s">
        <v>61</v>
      </c>
      <c r="H1" s="112" t="s">
        <v>62</v>
      </c>
      <c r="I1" s="113" t="s">
        <v>63</v>
      </c>
    </row>
    <row r="2">
      <c r="A2" s="114">
        <v>1.0</v>
      </c>
      <c r="B2" s="115">
        <v>1.0</v>
      </c>
      <c r="C2" s="115">
        <v>20.0</v>
      </c>
      <c r="D2" s="116">
        <v>16720.0</v>
      </c>
      <c r="F2" s="117">
        <v>30.0</v>
      </c>
      <c r="G2" s="118">
        <v>0.0</v>
      </c>
      <c r="H2" s="118">
        <v>20.0</v>
      </c>
      <c r="I2" s="119">
        <v>16246.0</v>
      </c>
    </row>
    <row r="3">
      <c r="A3" s="114">
        <v>2.0</v>
      </c>
      <c r="B3" s="115">
        <v>1.0</v>
      </c>
      <c r="C3" s="115">
        <v>32.0</v>
      </c>
      <c r="D3" s="116">
        <v>27714.0</v>
      </c>
      <c r="F3" s="120">
        <v>29.0</v>
      </c>
      <c r="G3" s="121">
        <v>0.0</v>
      </c>
      <c r="H3" s="121">
        <v>32.0</v>
      </c>
      <c r="I3" s="122">
        <v>26040.0</v>
      </c>
    </row>
    <row r="4">
      <c r="A4" s="114">
        <v>3.0</v>
      </c>
      <c r="B4" s="115">
        <v>1.0</v>
      </c>
      <c r="C4" s="115">
        <v>25.0</v>
      </c>
      <c r="D4" s="116">
        <v>20760.0</v>
      </c>
      <c r="F4" s="123">
        <v>11.0</v>
      </c>
      <c r="G4" s="124">
        <v>0.0</v>
      </c>
      <c r="H4" s="124">
        <v>25.0</v>
      </c>
      <c r="I4" s="125">
        <v>19787.0</v>
      </c>
      <c r="L4" s="20" t="s">
        <v>64</v>
      </c>
      <c r="M4" s="20" t="s">
        <v>65</v>
      </c>
    </row>
    <row r="5">
      <c r="A5" s="114">
        <v>4.0</v>
      </c>
      <c r="B5" s="115">
        <v>1.0</v>
      </c>
      <c r="C5" s="115">
        <v>32.0</v>
      </c>
      <c r="D5" s="116">
        <v>27717.0</v>
      </c>
      <c r="F5" s="120">
        <v>14.0</v>
      </c>
      <c r="G5" s="121">
        <v>0.0</v>
      </c>
      <c r="H5" s="121">
        <v>32.0</v>
      </c>
      <c r="I5" s="122">
        <v>26040.0</v>
      </c>
      <c r="L5" s="18">
        <f>average(D2:D11)</f>
        <v>24146.9</v>
      </c>
      <c r="M5" s="18">
        <f>average(I2:I11)</f>
        <v>22852.1</v>
      </c>
    </row>
    <row r="6">
      <c r="A6" s="114">
        <v>5.0</v>
      </c>
      <c r="B6" s="115">
        <v>1.0</v>
      </c>
      <c r="C6" s="115">
        <v>31.0</v>
      </c>
      <c r="D6" s="116">
        <v>26635.0</v>
      </c>
      <c r="F6" s="120">
        <v>19.0</v>
      </c>
      <c r="G6" s="121">
        <v>0.0</v>
      </c>
      <c r="H6" s="121">
        <v>31.0</v>
      </c>
      <c r="I6" s="122">
        <v>25052.0</v>
      </c>
      <c r="K6" s="20" t="s">
        <v>25</v>
      </c>
      <c r="L6" s="18">
        <f>L5-M5</f>
        <v>1294.8</v>
      </c>
    </row>
    <row r="7">
      <c r="A7" s="114">
        <v>6.0</v>
      </c>
      <c r="B7" s="115">
        <v>1.0</v>
      </c>
      <c r="C7" s="115">
        <v>31.0</v>
      </c>
      <c r="D7" s="116">
        <v>26629.0</v>
      </c>
      <c r="F7" s="120">
        <v>19.0</v>
      </c>
      <c r="G7" s="121">
        <v>0.0</v>
      </c>
      <c r="H7" s="121">
        <v>31.0</v>
      </c>
      <c r="I7" s="122">
        <v>25052.0</v>
      </c>
    </row>
    <row r="8">
      <c r="A8" s="114">
        <v>7.0</v>
      </c>
      <c r="B8" s="115">
        <v>1.0</v>
      </c>
      <c r="C8" s="115">
        <v>32.0</v>
      </c>
      <c r="D8" s="116">
        <v>27713.0</v>
      </c>
      <c r="F8" s="120">
        <v>14.0</v>
      </c>
      <c r="G8" s="121">
        <v>0.0</v>
      </c>
      <c r="H8" s="121">
        <v>32.0</v>
      </c>
      <c r="I8" s="122">
        <v>26040.0</v>
      </c>
    </row>
    <row r="9">
      <c r="A9" s="114">
        <v>8.0</v>
      </c>
      <c r="B9" s="115">
        <v>1.0</v>
      </c>
      <c r="C9" s="115">
        <v>18.0</v>
      </c>
      <c r="D9" s="116">
        <v>15320.0</v>
      </c>
      <c r="F9" s="120">
        <v>15.0</v>
      </c>
      <c r="G9" s="121">
        <v>0.0</v>
      </c>
      <c r="H9" s="121">
        <v>18.0</v>
      </c>
      <c r="I9" s="122">
        <v>15046.0</v>
      </c>
    </row>
    <row r="10">
      <c r="A10" s="114">
        <v>9.0</v>
      </c>
      <c r="B10" s="115">
        <v>1.0</v>
      </c>
      <c r="C10" s="115">
        <v>32.0</v>
      </c>
      <c r="D10" s="116">
        <v>27715.0</v>
      </c>
      <c r="F10" s="120">
        <v>14.0</v>
      </c>
      <c r="G10" s="121">
        <v>0.0</v>
      </c>
      <c r="H10" s="121">
        <v>32.0</v>
      </c>
      <c r="I10" s="122">
        <v>26040.0</v>
      </c>
    </row>
    <row r="11">
      <c r="A11" s="126">
        <v>10.0</v>
      </c>
      <c r="B11" s="127">
        <v>1.0</v>
      </c>
      <c r="C11" s="127">
        <v>29.0</v>
      </c>
      <c r="D11" s="128">
        <v>24546.0</v>
      </c>
      <c r="F11" s="120">
        <v>26.0</v>
      </c>
      <c r="G11" s="121">
        <v>0.0</v>
      </c>
      <c r="H11" s="121">
        <v>29.0</v>
      </c>
      <c r="I11" s="122">
        <v>23178.0</v>
      </c>
    </row>
    <row r="12">
      <c r="A12" s="123">
        <v>11.0</v>
      </c>
      <c r="B12" s="124">
        <v>0.0</v>
      </c>
      <c r="C12" s="124">
        <v>25.0</v>
      </c>
      <c r="D12" s="125">
        <v>19787.0</v>
      </c>
      <c r="F12" s="114">
        <v>3.0</v>
      </c>
      <c r="G12" s="115">
        <v>1.0</v>
      </c>
      <c r="H12" s="115">
        <v>25.0</v>
      </c>
      <c r="I12" s="116">
        <v>20760.0</v>
      </c>
    </row>
    <row r="13">
      <c r="A13" s="120">
        <v>12.0</v>
      </c>
      <c r="B13" s="121">
        <v>0.0</v>
      </c>
      <c r="C13" s="121">
        <v>43.0</v>
      </c>
      <c r="D13" s="122">
        <v>38940.0</v>
      </c>
      <c r="F13" s="114">
        <v>12.0</v>
      </c>
      <c r="G13" s="115">
        <v>1.0</v>
      </c>
      <c r="H13" s="115">
        <v>43.0</v>
      </c>
      <c r="I13" s="116" t="s">
        <v>66</v>
      </c>
    </row>
    <row r="14">
      <c r="A14" s="120">
        <v>13.0</v>
      </c>
      <c r="B14" s="121">
        <v>0.0</v>
      </c>
      <c r="C14" s="121">
        <v>36.0</v>
      </c>
      <c r="D14" s="122">
        <v>30297.0</v>
      </c>
      <c r="F14" s="114">
        <v>13.0</v>
      </c>
      <c r="G14" s="115">
        <v>1.0</v>
      </c>
      <c r="H14" s="115">
        <v>36.0</v>
      </c>
      <c r="I14" s="116" t="s">
        <v>66</v>
      </c>
    </row>
    <row r="15">
      <c r="A15" s="120">
        <v>14.0</v>
      </c>
      <c r="B15" s="121">
        <v>0.0</v>
      </c>
      <c r="C15" s="121">
        <v>32.0</v>
      </c>
      <c r="D15" s="122">
        <v>26040.0</v>
      </c>
      <c r="F15" s="114">
        <v>9.0</v>
      </c>
      <c r="G15" s="115">
        <v>1.0</v>
      </c>
      <c r="H15" s="115">
        <v>32.0</v>
      </c>
      <c r="I15" s="116">
        <v>27715.0</v>
      </c>
    </row>
    <row r="16">
      <c r="A16" s="120">
        <v>15.0</v>
      </c>
      <c r="B16" s="121">
        <v>0.0</v>
      </c>
      <c r="C16" s="121">
        <v>18.0</v>
      </c>
      <c r="D16" s="122">
        <v>15046.0</v>
      </c>
      <c r="F16" s="114">
        <v>15.0</v>
      </c>
      <c r="G16" s="115">
        <v>1.0</v>
      </c>
      <c r="H16" s="115">
        <v>18.0</v>
      </c>
      <c r="I16" s="116"/>
    </row>
    <row r="17">
      <c r="A17" s="120">
        <v>16.0</v>
      </c>
      <c r="B17" s="121">
        <v>0.0</v>
      </c>
      <c r="C17" s="121">
        <v>41.0</v>
      </c>
      <c r="D17" s="122">
        <v>36316.0</v>
      </c>
      <c r="F17" s="114">
        <v>16.0</v>
      </c>
      <c r="G17" s="115">
        <v>1.0</v>
      </c>
      <c r="H17" s="115">
        <v>41.0</v>
      </c>
      <c r="I17" s="116"/>
    </row>
    <row r="18">
      <c r="A18" s="120">
        <v>17.0</v>
      </c>
      <c r="B18" s="121">
        <v>0.0</v>
      </c>
      <c r="C18" s="121">
        <v>39.0</v>
      </c>
      <c r="D18" s="122">
        <v>33815.0</v>
      </c>
      <c r="F18" s="114">
        <v>17.0</v>
      </c>
      <c r="G18" s="115">
        <v>1.0</v>
      </c>
      <c r="H18" s="115">
        <v>39.0</v>
      </c>
      <c r="I18" s="116"/>
    </row>
    <row r="19">
      <c r="A19" s="120">
        <v>18.0</v>
      </c>
      <c r="B19" s="121">
        <v>0.0</v>
      </c>
      <c r="C19" s="121">
        <v>41.0</v>
      </c>
      <c r="D19" s="122">
        <v>36316.0</v>
      </c>
      <c r="F19" s="114">
        <v>18.0</v>
      </c>
      <c r="G19" s="115">
        <v>1.0</v>
      </c>
      <c r="H19" s="115">
        <v>41.0</v>
      </c>
      <c r="I19" s="116"/>
    </row>
    <row r="20">
      <c r="A20" s="120">
        <v>19.0</v>
      </c>
      <c r="B20" s="121">
        <v>0.0</v>
      </c>
      <c r="C20" s="121">
        <v>31.0</v>
      </c>
      <c r="D20" s="122">
        <v>25052.0</v>
      </c>
      <c r="F20" s="114">
        <v>19.0</v>
      </c>
      <c r="G20" s="115">
        <v>1.0</v>
      </c>
      <c r="H20" s="115">
        <v>31.0</v>
      </c>
      <c r="I20" s="116"/>
    </row>
    <row r="21">
      <c r="A21" s="120">
        <v>20.0</v>
      </c>
      <c r="B21" s="121">
        <v>0.0</v>
      </c>
      <c r="C21" s="121">
        <v>33.0</v>
      </c>
      <c r="D21" s="122">
        <v>27059.0</v>
      </c>
      <c r="F21" s="114">
        <v>20.0</v>
      </c>
      <c r="G21" s="115">
        <v>1.0</v>
      </c>
      <c r="H21" s="115">
        <v>33.0</v>
      </c>
      <c r="I21" s="116"/>
    </row>
    <row r="22">
      <c r="A22" s="120">
        <v>21.0</v>
      </c>
      <c r="B22" s="121">
        <v>0.0</v>
      </c>
      <c r="C22" s="121">
        <v>29.0</v>
      </c>
      <c r="D22" s="122">
        <v>23178.0</v>
      </c>
      <c r="F22" s="114">
        <v>21.0</v>
      </c>
      <c r="G22" s="115">
        <v>1.0</v>
      </c>
      <c r="H22" s="115">
        <v>29.0</v>
      </c>
      <c r="I22" s="116"/>
    </row>
    <row r="23">
      <c r="A23" s="120">
        <v>22.0</v>
      </c>
      <c r="B23" s="121">
        <v>0.0</v>
      </c>
      <c r="C23" s="121">
        <v>27.0</v>
      </c>
      <c r="D23" s="122">
        <v>21416.0</v>
      </c>
      <c r="F23" s="114">
        <v>22.0</v>
      </c>
      <c r="G23" s="115">
        <v>1.0</v>
      </c>
      <c r="H23" s="115">
        <v>27.0</v>
      </c>
      <c r="I23" s="116"/>
    </row>
    <row r="24">
      <c r="A24" s="120">
        <v>23.0</v>
      </c>
      <c r="B24" s="121">
        <v>0.0</v>
      </c>
      <c r="C24" s="121">
        <v>27.0</v>
      </c>
      <c r="D24" s="122">
        <v>21418.0</v>
      </c>
      <c r="F24" s="114">
        <v>23.0</v>
      </c>
      <c r="G24" s="115">
        <v>1.0</v>
      </c>
      <c r="H24" s="115">
        <v>27.0</v>
      </c>
      <c r="I24" s="116"/>
    </row>
    <row r="25">
      <c r="A25" s="120">
        <v>24.0</v>
      </c>
      <c r="B25" s="121">
        <v>0.0</v>
      </c>
      <c r="C25" s="121">
        <v>33.0</v>
      </c>
      <c r="D25" s="122">
        <v>27061.0</v>
      </c>
      <c r="F25" s="114">
        <v>24.0</v>
      </c>
      <c r="G25" s="115">
        <v>1.0</v>
      </c>
      <c r="H25" s="115">
        <v>33.0</v>
      </c>
      <c r="I25" s="116"/>
    </row>
    <row r="26">
      <c r="A26" s="120">
        <v>25.0</v>
      </c>
      <c r="B26" s="121">
        <v>0.0</v>
      </c>
      <c r="C26" s="121">
        <v>49.0</v>
      </c>
      <c r="D26" s="122">
        <v>47559.0</v>
      </c>
      <c r="F26" s="114">
        <v>25.0</v>
      </c>
      <c r="G26" s="115">
        <v>1.0</v>
      </c>
      <c r="H26" s="115">
        <v>49.0</v>
      </c>
      <c r="I26" s="116"/>
    </row>
    <row r="27">
      <c r="A27" s="120">
        <v>26.0</v>
      </c>
      <c r="B27" s="121">
        <v>0.0</v>
      </c>
      <c r="C27" s="121">
        <v>29.0</v>
      </c>
      <c r="D27" s="122">
        <v>23178.0</v>
      </c>
      <c r="F27" s="114">
        <v>26.0</v>
      </c>
      <c r="G27" s="115">
        <v>1.0</v>
      </c>
      <c r="H27" s="115">
        <v>29.0</v>
      </c>
      <c r="I27" s="116"/>
    </row>
    <row r="28">
      <c r="A28" s="120">
        <v>27.0</v>
      </c>
      <c r="B28" s="121">
        <v>0.0</v>
      </c>
      <c r="C28" s="121">
        <v>46.0</v>
      </c>
      <c r="D28" s="122">
        <v>43112.0</v>
      </c>
      <c r="F28" s="114">
        <v>27.0</v>
      </c>
      <c r="G28" s="115">
        <v>1.0</v>
      </c>
      <c r="H28" s="115">
        <v>46.0</v>
      </c>
      <c r="I28" s="116"/>
    </row>
    <row r="29">
      <c r="A29" s="120">
        <v>28.0</v>
      </c>
      <c r="B29" s="121">
        <v>0.0</v>
      </c>
      <c r="C29" s="121">
        <v>27.0</v>
      </c>
      <c r="D29" s="122">
        <v>21416.0</v>
      </c>
      <c r="F29" s="114">
        <v>28.0</v>
      </c>
      <c r="G29" s="115">
        <v>1.0</v>
      </c>
      <c r="H29" s="115">
        <v>27.0</v>
      </c>
      <c r="I29" s="116"/>
    </row>
    <row r="30">
      <c r="A30" s="120">
        <v>29.0</v>
      </c>
      <c r="B30" s="121">
        <v>0.0</v>
      </c>
      <c r="C30" s="121">
        <v>32.0</v>
      </c>
      <c r="D30" s="122">
        <v>26040.0</v>
      </c>
      <c r="F30" s="114">
        <v>29.0</v>
      </c>
      <c r="G30" s="115">
        <v>1.0</v>
      </c>
      <c r="H30" s="115">
        <v>32.0</v>
      </c>
      <c r="I30" s="116"/>
    </row>
    <row r="31">
      <c r="A31" s="117">
        <v>30.0</v>
      </c>
      <c r="B31" s="118">
        <v>0.0</v>
      </c>
      <c r="C31" s="118">
        <v>20.0</v>
      </c>
      <c r="D31" s="119">
        <v>16246.0</v>
      </c>
      <c r="F31" s="126">
        <v>30.0</v>
      </c>
      <c r="G31" s="127">
        <v>1.0</v>
      </c>
      <c r="H31" s="127">
        <v>20.0</v>
      </c>
      <c r="I31" s="1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8.63"/>
    <col customWidth="1" min="3" max="3" width="12.13"/>
    <col customWidth="1" min="4" max="4" width="9.63"/>
    <col customWidth="1" min="5" max="5" width="12.63"/>
    <col customWidth="1" min="6" max="7" width="7.13"/>
    <col customWidth="1" min="8" max="8" width="8.63"/>
    <col customWidth="1" min="9" max="9" width="7.25"/>
    <col customWidth="1" min="10" max="10" width="9.13"/>
    <col customWidth="1" min="11" max="11" width="9.5"/>
    <col customWidth="1" min="12" max="12" width="7.88"/>
    <col customWidth="1" min="13" max="13" width="7.0"/>
    <col customWidth="1" min="14" max="14" width="7.13"/>
    <col customWidth="1" min="15" max="15" width="10.63"/>
    <col customWidth="1" min="16" max="16" width="8.88"/>
    <col customWidth="1" min="17" max="17" width="5.88"/>
    <col customWidth="1" min="18" max="18" width="10.5"/>
    <col customWidth="1" min="19" max="19" width="10.13"/>
    <col customWidth="1" min="20" max="20" width="10.0"/>
    <col customWidth="1" min="21" max="21" width="18.63"/>
    <col customWidth="1" min="22" max="22" width="19.63"/>
    <col customWidth="1" min="23" max="23" width="18.25"/>
    <col customWidth="1" min="24" max="24" width="25.0"/>
    <col customWidth="1" min="25" max="25" width="20.75"/>
    <col customWidth="1" min="26" max="26" width="26.13"/>
  </cols>
  <sheetData>
    <row r="1">
      <c r="A1" s="1" t="s">
        <v>0</v>
      </c>
      <c r="B1" s="2"/>
      <c r="C1" s="2"/>
      <c r="D1" s="2"/>
      <c r="E1" s="3" t="s">
        <v>1</v>
      </c>
      <c r="F1" s="2"/>
      <c r="G1" s="2"/>
      <c r="H1" s="4"/>
      <c r="I1" s="89" t="s">
        <v>39</v>
      </c>
      <c r="J1" s="2"/>
      <c r="K1" s="2"/>
      <c r="L1" s="4"/>
      <c r="M1" s="89" t="s">
        <v>26</v>
      </c>
      <c r="N1" s="2"/>
      <c r="O1" s="2"/>
      <c r="P1" s="4"/>
      <c r="Q1" s="75" t="s">
        <v>37</v>
      </c>
      <c r="R1" s="2"/>
      <c r="S1" s="2"/>
      <c r="T1" s="4"/>
    </row>
    <row r="2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  <c r="I2" s="5" t="s">
        <v>28</v>
      </c>
      <c r="J2" s="5" t="s">
        <v>29</v>
      </c>
      <c r="K2" s="5" t="s">
        <v>30</v>
      </c>
      <c r="L2" s="91" t="s">
        <v>31</v>
      </c>
      <c r="M2" s="129" t="s">
        <v>28</v>
      </c>
      <c r="N2" s="129" t="s">
        <v>29</v>
      </c>
      <c r="O2" s="129" t="s">
        <v>30</v>
      </c>
      <c r="P2" s="129" t="s">
        <v>31</v>
      </c>
      <c r="Q2" s="76" t="s">
        <v>28</v>
      </c>
      <c r="R2" s="77" t="s">
        <v>29</v>
      </c>
      <c r="S2" s="77" t="s">
        <v>30</v>
      </c>
      <c r="T2" s="78" t="s">
        <v>31</v>
      </c>
      <c r="U2" s="79"/>
      <c r="V2" s="79"/>
      <c r="W2" s="79"/>
      <c r="X2" s="79"/>
      <c r="Y2" s="79"/>
      <c r="Z2" s="79"/>
    </row>
    <row r="3">
      <c r="A3" s="9">
        <v>1.0</v>
      </c>
      <c r="B3" s="9">
        <v>18.0</v>
      </c>
      <c r="C3" s="9">
        <v>1.28</v>
      </c>
      <c r="D3" s="9">
        <v>9500.0</v>
      </c>
      <c r="E3" s="10">
        <v>1.0</v>
      </c>
      <c r="F3" s="9">
        <v>20.0</v>
      </c>
      <c r="G3" s="9">
        <v>1.89</v>
      </c>
      <c r="H3" s="11">
        <v>8500.0</v>
      </c>
      <c r="I3" s="9">
        <v>14.0</v>
      </c>
      <c r="J3" s="9">
        <v>18.0</v>
      </c>
      <c r="K3" s="9">
        <v>1.89</v>
      </c>
      <c r="L3" s="11">
        <v>8050.0</v>
      </c>
      <c r="M3" s="130">
        <v>4.0</v>
      </c>
      <c r="N3" s="130">
        <v>39.0</v>
      </c>
      <c r="O3" s="130">
        <v>1.76</v>
      </c>
      <c r="P3" s="130">
        <v>12775.0</v>
      </c>
      <c r="Q3" s="10">
        <v>13.0</v>
      </c>
      <c r="R3" s="9">
        <v>22.0</v>
      </c>
      <c r="S3" s="9">
        <v>1.66</v>
      </c>
      <c r="T3" s="11">
        <v>8950.0</v>
      </c>
    </row>
    <row r="4">
      <c r="A4" s="9">
        <v>2.0</v>
      </c>
      <c r="B4" s="9">
        <v>29.0</v>
      </c>
      <c r="C4" s="9">
        <v>2.8</v>
      </c>
      <c r="D4" s="9">
        <v>12250.0</v>
      </c>
      <c r="E4" s="10">
        <v>2.0</v>
      </c>
      <c r="F4" s="9">
        <v>27.0</v>
      </c>
      <c r="G4" s="9">
        <v>1.78</v>
      </c>
      <c r="H4" s="11">
        <v>10075.0</v>
      </c>
      <c r="I4" s="9">
        <v>6.0</v>
      </c>
      <c r="J4" s="9">
        <v>29.0</v>
      </c>
      <c r="K4" s="9">
        <v>1.74</v>
      </c>
      <c r="L4" s="11">
        <v>10525.0</v>
      </c>
      <c r="M4" s="9">
        <v>20.0</v>
      </c>
      <c r="N4" s="9">
        <v>48.0</v>
      </c>
      <c r="O4" s="9">
        <v>1.87</v>
      </c>
      <c r="P4" s="9">
        <v>14800.0</v>
      </c>
      <c r="Q4" s="10">
        <v>5.0</v>
      </c>
      <c r="R4" s="9">
        <v>38.0</v>
      </c>
      <c r="S4" s="9">
        <v>1.61</v>
      </c>
      <c r="T4" s="11">
        <v>12550.0</v>
      </c>
    </row>
    <row r="5">
      <c r="A5" s="9">
        <v>3.0</v>
      </c>
      <c r="B5" s="9">
        <v>24.0</v>
      </c>
      <c r="C5" s="9">
        <v>3.92</v>
      </c>
      <c r="D5" s="9">
        <v>11000.0</v>
      </c>
      <c r="E5" s="10">
        <v>3.0</v>
      </c>
      <c r="F5" s="9">
        <v>21.0</v>
      </c>
      <c r="G5" s="9">
        <v>1.84</v>
      </c>
      <c r="H5" s="11">
        <v>8725.0</v>
      </c>
      <c r="I5" s="9">
        <v>9.0</v>
      </c>
      <c r="J5" s="9">
        <v>24.0</v>
      </c>
      <c r="K5" s="9">
        <v>1.81</v>
      </c>
      <c r="L5" s="11">
        <v>9400.0</v>
      </c>
      <c r="M5" s="9">
        <v>12.0</v>
      </c>
      <c r="N5" s="9">
        <v>36.0</v>
      </c>
      <c r="O5" s="9">
        <v>1.7</v>
      </c>
      <c r="P5" s="9">
        <v>12100.0</v>
      </c>
      <c r="Q5" s="10">
        <v>1.0</v>
      </c>
      <c r="R5" s="9">
        <v>20.0</v>
      </c>
      <c r="S5" s="9">
        <v>1.89</v>
      </c>
      <c r="T5" s="11">
        <v>8500.0</v>
      </c>
    </row>
    <row r="6">
      <c r="A6" s="9">
        <v>4.0</v>
      </c>
      <c r="B6" s="9">
        <v>27.0</v>
      </c>
      <c r="C6" s="9">
        <v>2.29</v>
      </c>
      <c r="D6" s="9">
        <v>11750.0</v>
      </c>
      <c r="E6" s="10">
        <v>4.0</v>
      </c>
      <c r="F6" s="9">
        <v>39.0</v>
      </c>
      <c r="G6" s="9">
        <v>1.76</v>
      </c>
      <c r="H6" s="11">
        <v>12775.0</v>
      </c>
      <c r="I6" s="9">
        <v>2.0</v>
      </c>
      <c r="J6" s="9">
        <v>27.0</v>
      </c>
      <c r="K6" s="9">
        <v>1.78</v>
      </c>
      <c r="L6" s="11">
        <v>10075.0</v>
      </c>
      <c r="M6" s="9">
        <v>8.0</v>
      </c>
      <c r="N6" s="9">
        <v>33.0</v>
      </c>
      <c r="O6" s="9">
        <v>1.97</v>
      </c>
      <c r="P6" s="9">
        <v>11425.0</v>
      </c>
      <c r="Q6" s="10">
        <v>20.0</v>
      </c>
      <c r="R6" s="9">
        <v>48.0</v>
      </c>
      <c r="S6" s="9">
        <v>1.87</v>
      </c>
      <c r="T6" s="11">
        <v>14800.0</v>
      </c>
    </row>
    <row r="7">
      <c r="A7" s="9">
        <v>5.0</v>
      </c>
      <c r="B7" s="9">
        <v>33.0</v>
      </c>
      <c r="C7" s="9">
        <v>2.5</v>
      </c>
      <c r="D7" s="9">
        <v>13250.0</v>
      </c>
      <c r="E7" s="10">
        <v>5.0</v>
      </c>
      <c r="F7" s="9">
        <v>38.0</v>
      </c>
      <c r="G7" s="9">
        <v>1.61</v>
      </c>
      <c r="H7" s="11">
        <v>12550.0</v>
      </c>
      <c r="I7" s="9">
        <v>8.0</v>
      </c>
      <c r="J7" s="9">
        <v>33.0</v>
      </c>
      <c r="K7" s="9">
        <v>1.97</v>
      </c>
      <c r="L7" s="11">
        <v>11425.0</v>
      </c>
      <c r="M7" s="9">
        <v>1.0</v>
      </c>
      <c r="N7" s="9">
        <v>20.0</v>
      </c>
      <c r="O7" s="9">
        <v>1.89</v>
      </c>
      <c r="P7" s="9">
        <v>8500.0</v>
      </c>
      <c r="Q7" s="10">
        <v>15.0</v>
      </c>
      <c r="R7" s="9">
        <v>43.0</v>
      </c>
      <c r="S7" s="9">
        <v>1.45</v>
      </c>
      <c r="T7" s="11">
        <v>13675.0</v>
      </c>
    </row>
    <row r="8">
      <c r="A8" s="9">
        <v>6.0</v>
      </c>
      <c r="B8" s="9">
        <v>22.0</v>
      </c>
      <c r="C8" s="9">
        <v>1.34</v>
      </c>
      <c r="D8" s="9">
        <v>10500.0</v>
      </c>
      <c r="E8" s="10">
        <v>6.0</v>
      </c>
      <c r="F8" s="9">
        <v>29.0</v>
      </c>
      <c r="G8" s="9">
        <v>1.74</v>
      </c>
      <c r="H8" s="11">
        <v>10525.0</v>
      </c>
      <c r="I8" s="9">
        <v>13.0</v>
      </c>
      <c r="J8" s="9">
        <v>22.0</v>
      </c>
      <c r="K8" s="9">
        <v>1.66</v>
      </c>
      <c r="L8" s="11">
        <v>8950.0</v>
      </c>
      <c r="M8" s="9">
        <v>15.0</v>
      </c>
      <c r="N8" s="9">
        <v>43.0</v>
      </c>
      <c r="O8" s="9">
        <v>1.45</v>
      </c>
      <c r="P8" s="9">
        <v>13675.0</v>
      </c>
      <c r="Q8" s="10">
        <v>9.0</v>
      </c>
      <c r="R8" s="9">
        <v>24.0</v>
      </c>
      <c r="S8" s="9">
        <v>1.81</v>
      </c>
      <c r="T8" s="11">
        <v>9400.0</v>
      </c>
    </row>
    <row r="9">
      <c r="A9" s="9">
        <v>7.0</v>
      </c>
      <c r="B9" s="9">
        <v>19.0</v>
      </c>
      <c r="C9" s="9">
        <v>1.66</v>
      </c>
      <c r="D9" s="9">
        <v>9750.0</v>
      </c>
      <c r="E9" s="10">
        <v>7.0</v>
      </c>
      <c r="F9" s="9">
        <v>39.0</v>
      </c>
      <c r="G9" s="9">
        <v>1.57</v>
      </c>
      <c r="H9" s="11">
        <v>12775.0</v>
      </c>
      <c r="I9" s="9">
        <v>17.0</v>
      </c>
      <c r="J9" s="9">
        <v>19.0</v>
      </c>
      <c r="K9" s="9">
        <v>1.86</v>
      </c>
      <c r="L9" s="11">
        <v>8275.0</v>
      </c>
      <c r="M9" s="9">
        <v>18.0</v>
      </c>
      <c r="N9" s="9">
        <v>30.0</v>
      </c>
      <c r="O9" s="9">
        <v>1.86</v>
      </c>
      <c r="P9" s="9">
        <v>9000.0</v>
      </c>
      <c r="Q9" s="10">
        <v>6.0</v>
      </c>
      <c r="R9" s="9">
        <v>29.0</v>
      </c>
      <c r="S9" s="9">
        <v>1.74</v>
      </c>
      <c r="T9" s="11">
        <v>10525.0</v>
      </c>
    </row>
    <row r="10">
      <c r="A10" s="9">
        <v>8.0</v>
      </c>
      <c r="B10" s="9">
        <v>20.0</v>
      </c>
      <c r="C10" s="9">
        <v>2.6</v>
      </c>
      <c r="D10" s="9">
        <v>10000.0</v>
      </c>
      <c r="E10" s="10">
        <v>8.0</v>
      </c>
      <c r="F10" s="9">
        <v>33.0</v>
      </c>
      <c r="G10" s="9">
        <v>1.97</v>
      </c>
      <c r="H10" s="11">
        <v>11425.0</v>
      </c>
      <c r="I10" s="9">
        <v>1.0</v>
      </c>
      <c r="J10" s="9">
        <v>20.0</v>
      </c>
      <c r="K10" s="9">
        <v>1.89</v>
      </c>
      <c r="L10" s="11">
        <v>8500.0</v>
      </c>
      <c r="M10" s="9">
        <v>7.0</v>
      </c>
      <c r="N10" s="9">
        <v>39.0</v>
      </c>
      <c r="O10" s="9">
        <v>1.57</v>
      </c>
      <c r="P10" s="9">
        <v>12775.0</v>
      </c>
      <c r="Q10" s="10">
        <v>17.0</v>
      </c>
      <c r="R10" s="9">
        <v>19.0</v>
      </c>
      <c r="S10" s="9">
        <v>1.86</v>
      </c>
      <c r="T10" s="11">
        <v>8275.0</v>
      </c>
    </row>
    <row r="11">
      <c r="A11" s="9">
        <v>9.0</v>
      </c>
      <c r="B11" s="9">
        <v>21.0</v>
      </c>
      <c r="C11" s="9">
        <v>1.94</v>
      </c>
      <c r="D11" s="9">
        <v>10250.0</v>
      </c>
      <c r="E11" s="10">
        <v>9.0</v>
      </c>
      <c r="F11" s="9">
        <v>24.0</v>
      </c>
      <c r="G11" s="9">
        <v>1.81</v>
      </c>
      <c r="H11" s="11">
        <v>9400.0</v>
      </c>
      <c r="I11" s="9">
        <v>3.0</v>
      </c>
      <c r="J11" s="9">
        <v>21.0</v>
      </c>
      <c r="K11" s="9">
        <v>1.84</v>
      </c>
      <c r="L11" s="11">
        <v>8725.0</v>
      </c>
      <c r="M11" s="9">
        <v>3.0</v>
      </c>
      <c r="N11" s="9">
        <v>21.0</v>
      </c>
      <c r="O11" s="9">
        <v>1.84</v>
      </c>
      <c r="P11" s="9">
        <v>8725.0</v>
      </c>
      <c r="Q11" s="10">
        <v>5.0</v>
      </c>
      <c r="R11" s="9">
        <v>38.0</v>
      </c>
      <c r="S11" s="9">
        <v>1.61</v>
      </c>
      <c r="T11" s="11">
        <v>12550.0</v>
      </c>
    </row>
    <row r="12">
      <c r="A12" s="12">
        <v>10.0</v>
      </c>
      <c r="B12" s="12">
        <v>30.0</v>
      </c>
      <c r="C12" s="12">
        <v>3.37</v>
      </c>
      <c r="D12" s="12">
        <v>12500.0</v>
      </c>
      <c r="E12" s="10">
        <v>10.0</v>
      </c>
      <c r="F12" s="9">
        <v>30.0</v>
      </c>
      <c r="G12" s="9">
        <v>2.02</v>
      </c>
      <c r="H12" s="11">
        <v>10750.0</v>
      </c>
      <c r="I12" s="12">
        <v>10.0</v>
      </c>
      <c r="J12" s="12">
        <v>30.0</v>
      </c>
      <c r="K12" s="12">
        <v>2.02</v>
      </c>
      <c r="L12" s="17">
        <v>10750.0</v>
      </c>
      <c r="M12" s="12">
        <v>11.0</v>
      </c>
      <c r="N12" s="12">
        <v>33.0</v>
      </c>
      <c r="O12" s="12">
        <v>1.64</v>
      </c>
      <c r="P12" s="12">
        <v>11425.0</v>
      </c>
      <c r="Q12" s="16">
        <v>18.0</v>
      </c>
      <c r="R12" s="12">
        <v>30.0</v>
      </c>
      <c r="S12" s="12">
        <v>1.86</v>
      </c>
      <c r="T12" s="17">
        <v>9000.0</v>
      </c>
    </row>
    <row r="13">
      <c r="A13" s="13" t="s">
        <v>10</v>
      </c>
      <c r="B13" s="9">
        <f t="shared" ref="B13:D13" si="1">AVERAGE(B3:B12)</f>
        <v>24.3</v>
      </c>
      <c r="C13" s="9">
        <f t="shared" si="1"/>
        <v>2.37</v>
      </c>
      <c r="D13" s="9">
        <f t="shared" si="1"/>
        <v>11075</v>
      </c>
      <c r="E13" s="10">
        <v>11.0</v>
      </c>
      <c r="F13" s="9">
        <v>33.0</v>
      </c>
      <c r="G13" s="9">
        <v>1.64</v>
      </c>
      <c r="H13" s="11">
        <v>11425.0</v>
      </c>
      <c r="I13" s="13" t="s">
        <v>10</v>
      </c>
      <c r="J13" s="9">
        <f t="shared" ref="J13:L13" si="2">AVERAGE(J3:J12)</f>
        <v>24.3</v>
      </c>
      <c r="K13" s="9">
        <f t="shared" si="2"/>
        <v>1.846</v>
      </c>
      <c r="L13" s="9">
        <f t="shared" si="2"/>
        <v>9467.5</v>
      </c>
      <c r="M13" s="13" t="s">
        <v>10</v>
      </c>
      <c r="N13" s="9">
        <f t="shared" ref="N13:P13" si="3">AVERAGE(N3:N12)</f>
        <v>34.2</v>
      </c>
      <c r="O13" s="9">
        <f t="shared" si="3"/>
        <v>1.755</v>
      </c>
      <c r="P13" s="9">
        <f t="shared" si="3"/>
        <v>11520</v>
      </c>
      <c r="Q13" s="13" t="s">
        <v>10</v>
      </c>
      <c r="R13" s="9">
        <f t="shared" ref="R13:T13" si="4">AVERAGE(R3:R12)</f>
        <v>31.1</v>
      </c>
      <c r="S13" s="9">
        <f t="shared" si="4"/>
        <v>1.736</v>
      </c>
      <c r="T13" s="9">
        <f t="shared" si="4"/>
        <v>10822.5</v>
      </c>
    </row>
    <row r="14">
      <c r="A14" s="14"/>
      <c r="B14" s="14"/>
      <c r="C14" s="14"/>
      <c r="D14" s="14"/>
      <c r="E14" s="10">
        <v>12.0</v>
      </c>
      <c r="F14" s="9">
        <v>36.0</v>
      </c>
      <c r="G14" s="9">
        <v>1.7</v>
      </c>
      <c r="H14" s="11">
        <v>12100.0</v>
      </c>
      <c r="I14" s="14"/>
      <c r="J14" s="14">
        <f>VAR(J3:J12)</f>
        <v>26.67777778</v>
      </c>
      <c r="K14" s="14">
        <f>var(K3:K12)</f>
        <v>0.01124888889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Z14" s="14"/>
    </row>
    <row r="15">
      <c r="A15" s="14"/>
      <c r="B15" s="14"/>
      <c r="C15" s="14"/>
      <c r="D15" s="14"/>
      <c r="E15" s="10">
        <v>13.0</v>
      </c>
      <c r="F15" s="9">
        <v>22.0</v>
      </c>
      <c r="G15" s="9">
        <v>1.66</v>
      </c>
      <c r="H15" s="11">
        <v>8950.0</v>
      </c>
      <c r="J15" s="90" t="s">
        <v>67</v>
      </c>
      <c r="K15" s="44"/>
      <c r="L15" s="14"/>
      <c r="N15" s="131" t="s">
        <v>68</v>
      </c>
      <c r="O15" s="44"/>
      <c r="P15" s="14"/>
      <c r="R15" s="131" t="s">
        <v>69</v>
      </c>
      <c r="S15" s="44"/>
      <c r="U15" s="14"/>
      <c r="V15" s="14"/>
      <c r="Z15" s="14"/>
    </row>
    <row r="16">
      <c r="A16" s="15" t="s">
        <v>43</v>
      </c>
      <c r="B16" s="14">
        <f>D13-L13</f>
        <v>1607.5</v>
      </c>
      <c r="C16" s="14"/>
      <c r="D16" s="14"/>
      <c r="E16" s="10">
        <v>14.0</v>
      </c>
      <c r="F16" s="9">
        <v>18.0</v>
      </c>
      <c r="G16" s="9">
        <v>1.89</v>
      </c>
      <c r="H16" s="11">
        <v>8050.0</v>
      </c>
      <c r="J16" s="80" t="s">
        <v>32</v>
      </c>
      <c r="K16" s="81" t="s">
        <v>33</v>
      </c>
      <c r="L16" s="92"/>
      <c r="M16" s="88"/>
      <c r="N16" s="132" t="s">
        <v>32</v>
      </c>
      <c r="O16" s="133" t="s">
        <v>33</v>
      </c>
      <c r="P16" s="92"/>
      <c r="Q16" s="88"/>
      <c r="R16" s="80" t="s">
        <v>32</v>
      </c>
      <c r="S16" s="81" t="s">
        <v>33</v>
      </c>
      <c r="U16" s="14"/>
      <c r="V16" s="14"/>
      <c r="Z16" s="14"/>
    </row>
    <row r="17">
      <c r="A17" s="14"/>
      <c r="B17" s="14"/>
      <c r="C17" s="14"/>
      <c r="D17" s="14"/>
      <c r="E17" s="10">
        <v>15.0</v>
      </c>
      <c r="F17" s="9">
        <v>43.0</v>
      </c>
      <c r="G17" s="9">
        <v>1.45</v>
      </c>
      <c r="H17" s="11">
        <v>13675.0</v>
      </c>
      <c r="J17" s="10">
        <f t="shared" ref="J17:K17" si="5">(B3-J3)^2</f>
        <v>0</v>
      </c>
      <c r="K17" s="82">
        <f t="shared" si="5"/>
        <v>0.3721</v>
      </c>
      <c r="L17" s="14"/>
      <c r="N17" s="134">
        <f t="shared" ref="N17:O17" si="6">(B3-N3)^2</f>
        <v>441</v>
      </c>
      <c r="O17" s="82">
        <f t="shared" si="6"/>
        <v>0.2304</v>
      </c>
      <c r="P17" s="14"/>
      <c r="R17" s="10">
        <f t="shared" ref="R17:S17" si="7">(B3-R3)^2</f>
        <v>16</v>
      </c>
      <c r="S17" s="82">
        <f t="shared" si="7"/>
        <v>0.1444</v>
      </c>
      <c r="U17" s="14"/>
      <c r="V17" s="14"/>
      <c r="Z17" s="14"/>
    </row>
    <row r="18">
      <c r="A18" s="14"/>
      <c r="B18" s="14"/>
      <c r="C18" s="14"/>
      <c r="D18" s="14"/>
      <c r="E18" s="10">
        <v>16.0</v>
      </c>
      <c r="F18" s="9">
        <v>39.0</v>
      </c>
      <c r="G18" s="9">
        <v>1.88</v>
      </c>
      <c r="H18" s="11">
        <v>12775.0</v>
      </c>
      <c r="J18" s="10">
        <f t="shared" ref="J18:K18" si="8">(B4-J4)^2</f>
        <v>0</v>
      </c>
      <c r="K18" s="82">
        <f t="shared" si="8"/>
        <v>1.1236</v>
      </c>
      <c r="L18" s="14"/>
      <c r="N18" s="134">
        <f t="shared" ref="N18:O18" si="9">(B4-N4)^2</f>
        <v>361</v>
      </c>
      <c r="O18" s="82">
        <f t="shared" si="9"/>
        <v>0.8649</v>
      </c>
      <c r="P18" s="14"/>
      <c r="R18" s="10">
        <f t="shared" ref="R18:S18" si="10">(B4-R4)^2</f>
        <v>81</v>
      </c>
      <c r="S18" s="82">
        <f t="shared" si="10"/>
        <v>1.4161</v>
      </c>
      <c r="U18" s="14"/>
      <c r="V18" s="14"/>
      <c r="Z18" s="14"/>
    </row>
    <row r="19">
      <c r="A19" s="14"/>
      <c r="B19" s="14"/>
      <c r="C19" s="14"/>
      <c r="D19" s="14"/>
      <c r="E19" s="10">
        <v>17.0</v>
      </c>
      <c r="F19" s="9">
        <v>19.0</v>
      </c>
      <c r="G19" s="9">
        <v>1.86</v>
      </c>
      <c r="H19" s="11">
        <v>8275.0</v>
      </c>
      <c r="J19" s="10">
        <f t="shared" ref="J19:K19" si="11">(B5-J5)^2</f>
        <v>0</v>
      </c>
      <c r="K19" s="82">
        <f t="shared" si="11"/>
        <v>4.4521</v>
      </c>
      <c r="L19" s="14"/>
      <c r="N19" s="134">
        <f t="shared" ref="N19:O19" si="12">(B5-N5)^2</f>
        <v>144</v>
      </c>
      <c r="O19" s="82">
        <f t="shared" si="12"/>
        <v>4.9284</v>
      </c>
      <c r="P19" s="14"/>
      <c r="R19" s="10">
        <f t="shared" ref="R19:S19" si="13">(B5-R5)^2</f>
        <v>16</v>
      </c>
      <c r="S19" s="82">
        <f t="shared" si="13"/>
        <v>4.1209</v>
      </c>
      <c r="U19" s="14"/>
      <c r="V19" s="14"/>
      <c r="Z19" s="14"/>
    </row>
    <row r="20">
      <c r="A20" s="14"/>
      <c r="B20" s="14"/>
      <c r="C20" s="14"/>
      <c r="D20" s="14"/>
      <c r="E20" s="10">
        <v>18.0</v>
      </c>
      <c r="F20" s="9">
        <v>30.0</v>
      </c>
      <c r="G20" s="9">
        <v>1.86</v>
      </c>
      <c r="H20" s="11">
        <v>9000.0</v>
      </c>
      <c r="J20" s="10">
        <f t="shared" ref="J20:K20" si="14">(B6-J6)^2</f>
        <v>0</v>
      </c>
      <c r="K20" s="82">
        <f t="shared" si="14"/>
        <v>0.2601</v>
      </c>
      <c r="L20" s="14"/>
      <c r="N20" s="134">
        <f t="shared" ref="N20:O20" si="15">(B6-N6)^2</f>
        <v>36</v>
      </c>
      <c r="O20" s="82">
        <f t="shared" si="15"/>
        <v>0.1024</v>
      </c>
      <c r="P20" s="14"/>
      <c r="R20" s="10">
        <f t="shared" ref="R20:S20" si="16">(B6-R6)^2</f>
        <v>441</v>
      </c>
      <c r="S20" s="82">
        <f t="shared" si="16"/>
        <v>0.1764</v>
      </c>
      <c r="U20" s="14"/>
      <c r="V20" s="14"/>
      <c r="Y20" s="14"/>
      <c r="Z20" s="14"/>
    </row>
    <row r="21">
      <c r="A21" s="14"/>
      <c r="B21" s="14"/>
      <c r="C21" s="14"/>
      <c r="D21" s="14"/>
      <c r="E21" s="10">
        <v>19.0</v>
      </c>
      <c r="F21" s="9">
        <v>51.0</v>
      </c>
      <c r="G21" s="9">
        <v>1.96</v>
      </c>
      <c r="H21" s="11">
        <v>15475.0</v>
      </c>
      <c r="J21" s="10">
        <f t="shared" ref="J21:K21" si="17">(B7-J7)^2</f>
        <v>0</v>
      </c>
      <c r="K21" s="82">
        <f t="shared" si="17"/>
        <v>0.2809</v>
      </c>
      <c r="L21" s="14"/>
      <c r="N21" s="134">
        <f t="shared" ref="N21:O21" si="18">(B7-N7)^2</f>
        <v>169</v>
      </c>
      <c r="O21" s="82">
        <f t="shared" si="18"/>
        <v>0.3721</v>
      </c>
      <c r="P21" s="14"/>
      <c r="R21" s="10">
        <f t="shared" ref="R21:S21" si="19">(B7-R7)^2</f>
        <v>100</v>
      </c>
      <c r="S21" s="82">
        <f t="shared" si="19"/>
        <v>1.1025</v>
      </c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6">
        <v>20.0</v>
      </c>
      <c r="F22" s="12">
        <v>48.0</v>
      </c>
      <c r="G22" s="12">
        <v>1.87</v>
      </c>
      <c r="H22" s="17">
        <v>14800.0</v>
      </c>
      <c r="J22" s="10">
        <f t="shared" ref="J22:K22" si="20">(B8-J8)^2</f>
        <v>0</v>
      </c>
      <c r="K22" s="82">
        <f t="shared" si="20"/>
        <v>0.1024</v>
      </c>
      <c r="L22" s="14"/>
      <c r="N22" s="134">
        <f t="shared" ref="N22:O22" si="21">(B8-N8)^2</f>
        <v>441</v>
      </c>
      <c r="O22" s="82">
        <f t="shared" si="21"/>
        <v>0.0121</v>
      </c>
      <c r="P22" s="14"/>
      <c r="R22" s="10">
        <f t="shared" ref="R22:S22" si="22">(B8-R8)^2</f>
        <v>4</v>
      </c>
      <c r="S22" s="82">
        <f t="shared" si="22"/>
        <v>0.2209</v>
      </c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>
        <f t="shared" ref="F23:H23" si="23">AVERAGE(F3:F22)</f>
        <v>31.95</v>
      </c>
      <c r="G23" s="14">
        <f t="shared" si="23"/>
        <v>1.788</v>
      </c>
      <c r="H23" s="14">
        <f t="shared" si="23"/>
        <v>11101.25</v>
      </c>
      <c r="J23" s="10">
        <f t="shared" ref="J23:K23" si="24">(B9-J9)^2</f>
        <v>0</v>
      </c>
      <c r="K23" s="82">
        <f t="shared" si="24"/>
        <v>0.04</v>
      </c>
      <c r="L23" s="14"/>
      <c r="N23" s="134">
        <f t="shared" ref="N23:O23" si="25">(B9-N9)^2</f>
        <v>121</v>
      </c>
      <c r="O23" s="82">
        <f t="shared" si="25"/>
        <v>0.04</v>
      </c>
      <c r="P23" s="14"/>
      <c r="R23" s="10">
        <f t="shared" ref="R23:S23" si="26">(B9-R9)^2</f>
        <v>100</v>
      </c>
      <c r="S23" s="82">
        <f t="shared" si="26"/>
        <v>0.0064</v>
      </c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J24" s="10">
        <f t="shared" ref="J24:K24" si="27">(B10-J10)^2</f>
        <v>0</v>
      </c>
      <c r="K24" s="82">
        <f t="shared" si="27"/>
        <v>0.5041</v>
      </c>
      <c r="L24" s="14"/>
      <c r="N24" s="134">
        <f t="shared" ref="N24:O24" si="28">(B10-N10)^2</f>
        <v>361</v>
      </c>
      <c r="O24" s="82">
        <f t="shared" si="28"/>
        <v>1.0609</v>
      </c>
      <c r="P24" s="14"/>
      <c r="R24" s="10">
        <f t="shared" ref="R24:S24" si="29">(B10-R10)^2</f>
        <v>1</v>
      </c>
      <c r="S24" s="82">
        <f t="shared" si="29"/>
        <v>0.5476</v>
      </c>
      <c r="U24" s="14"/>
      <c r="V24" s="14"/>
      <c r="W24" s="14"/>
      <c r="X24" s="14"/>
      <c r="Y24" s="14"/>
      <c r="Z24" s="14"/>
    </row>
    <row r="25">
      <c r="A25" s="13" t="s">
        <v>70</v>
      </c>
      <c r="B25" s="14"/>
      <c r="C25" s="13" t="s">
        <v>71</v>
      </c>
      <c r="D25" s="14"/>
      <c r="E25" s="13" t="s">
        <v>72</v>
      </c>
      <c r="F25" s="14"/>
      <c r="G25" s="14"/>
      <c r="H25" s="14"/>
      <c r="J25" s="10">
        <f t="shared" ref="J25:K25" si="30">(B11-J11)^2</f>
        <v>0</v>
      </c>
      <c r="K25" s="82">
        <f t="shared" si="30"/>
        <v>0.01</v>
      </c>
      <c r="L25" s="14"/>
      <c r="N25" s="134">
        <f t="shared" ref="N25:O25" si="31">(B11-N11)^2</f>
        <v>0</v>
      </c>
      <c r="O25" s="82">
        <f t="shared" si="31"/>
        <v>0.01</v>
      </c>
      <c r="P25" s="14"/>
      <c r="R25" s="10">
        <f t="shared" ref="R25:S25" si="32">(B11-R11)^2</f>
        <v>289</v>
      </c>
      <c r="S25" s="82">
        <f t="shared" si="32"/>
        <v>0.1089</v>
      </c>
      <c r="U25" s="14"/>
      <c r="V25" s="14"/>
      <c r="W25" s="14"/>
      <c r="X25" s="14"/>
      <c r="Y25" s="14"/>
      <c r="Z25" s="14"/>
    </row>
    <row r="26">
      <c r="A26" s="97" t="s">
        <v>73</v>
      </c>
      <c r="B26" s="14"/>
      <c r="C26" s="97" t="s">
        <v>73</v>
      </c>
      <c r="D26" s="98"/>
      <c r="E26" s="97" t="s">
        <v>73</v>
      </c>
      <c r="F26" s="14"/>
      <c r="G26" s="14"/>
      <c r="H26" s="14"/>
      <c r="J26" s="10">
        <f t="shared" ref="J26:K26" si="33">(B12-J12)^2</f>
        <v>0</v>
      </c>
      <c r="K26" s="82">
        <f t="shared" si="33"/>
        <v>1.8225</v>
      </c>
      <c r="L26" s="14"/>
      <c r="N26" s="134">
        <f t="shared" ref="N26:O26" si="34">(B12-N12)^2</f>
        <v>9</v>
      </c>
      <c r="O26" s="82">
        <f t="shared" si="34"/>
        <v>2.9929</v>
      </c>
      <c r="P26" s="14"/>
      <c r="R26" s="10">
        <f t="shared" ref="R26:S26" si="35">(B12-R12)^2</f>
        <v>0</v>
      </c>
      <c r="S26" s="82">
        <f t="shared" si="35"/>
        <v>2.2801</v>
      </c>
      <c r="U26" s="14"/>
      <c r="V26" s="14"/>
      <c r="W26" s="14"/>
      <c r="X26" s="14"/>
      <c r="Y26" s="14"/>
      <c r="Z26" s="14"/>
    </row>
    <row r="27">
      <c r="A27" s="135">
        <f>sqrt(K27)</f>
        <v>2.994628525</v>
      </c>
      <c r="B27" s="14"/>
      <c r="C27" s="87">
        <f>sqrt(O27)</f>
        <v>45.75602802</v>
      </c>
      <c r="D27" s="14"/>
      <c r="E27" s="87">
        <f>sqrt(S27)</f>
        <v>32.52882107</v>
      </c>
      <c r="F27" s="14"/>
      <c r="G27" s="14"/>
      <c r="H27" s="14"/>
      <c r="I27" s="93" t="s">
        <v>74</v>
      </c>
      <c r="J27" s="93"/>
      <c r="K27" s="85">
        <f>sum(J17:K26)</f>
        <v>8.9678</v>
      </c>
      <c r="L27" s="14"/>
      <c r="N27" s="136"/>
      <c r="O27" s="107">
        <f>sum(N17:O26)</f>
        <v>2093.6141</v>
      </c>
      <c r="P27" s="14"/>
      <c r="R27" s="84"/>
      <c r="S27" s="85">
        <f>sum(R17:S26)</f>
        <v>1058.1242</v>
      </c>
      <c r="U27" s="14"/>
      <c r="V27" s="14"/>
      <c r="W27" s="14"/>
      <c r="X27" s="14"/>
      <c r="Y27" s="14"/>
      <c r="Z27" s="14"/>
    </row>
    <row r="28">
      <c r="A28" s="15"/>
      <c r="B28" s="14"/>
      <c r="C28" s="14"/>
      <c r="D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3" t="s">
        <v>75</v>
      </c>
      <c r="B29" s="14"/>
      <c r="C29" s="14"/>
      <c r="D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 t="s">
        <v>76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 t="s">
        <v>77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 t="s">
        <v>78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 t="s">
        <v>79</v>
      </c>
      <c r="C33" s="14"/>
      <c r="D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9"/>
      <c r="B34" s="14"/>
      <c r="C34" s="14"/>
      <c r="D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C36" s="14"/>
      <c r="D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</sheetData>
  <mergeCells count="8">
    <mergeCell ref="A1:D1"/>
    <mergeCell ref="E1:H1"/>
    <mergeCell ref="I1:L1"/>
    <mergeCell ref="M1:P1"/>
    <mergeCell ref="Q1:T1"/>
    <mergeCell ref="J15:K15"/>
    <mergeCell ref="N15:O15"/>
    <mergeCell ref="R15:S15"/>
  </mergeCells>
  <drawing r:id="rId1"/>
</worksheet>
</file>