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mc:AlternateContent xmlns:mc="http://schemas.openxmlformats.org/markup-compatibility/2006">
    <mc:Choice Requires="x15">
      <x15ac:absPath xmlns:x15ac="http://schemas.microsoft.com/office/spreadsheetml/2010/11/ac" url="D:\DOCUMENTS\Dropbox\Workshops OoU\Mixtape Session\Causal-Inference-1\"/>
    </mc:Choice>
  </mc:AlternateContent>
  <xr:revisionPtr revIDLastSave="0" documentId="13_ncr:1_{9AD183E1-2C45-40F5-8D28-848B86494A71}" xr6:coauthVersionLast="47" xr6:coauthVersionMax="47" xr10:uidLastSave="{00000000-0000-0000-0000-000000000000}"/>
  <bookViews>
    <workbookView xWindow="-23148" yWindow="3024" windowWidth="23256" windowHeight="12456" activeTab="2" xr2:uid="{00000000-000D-0000-FFFF-FFFF00000000}"/>
  </bookViews>
  <sheets>
    <sheet name="PO 1" sheetId="1" r:id="rId1"/>
    <sheet name="PO 2" sheetId="2" r:id="rId2"/>
    <sheet name="WEIGHTS" sheetId="3" r:id="rId3"/>
  </sheets>
  <definedNames>
    <definedName name="_xlnm._FilterDatabase" localSheetId="0" hidden="1">'PO 1'!$F$1:$F$994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7" i="3" l="1"/>
  <c r="B16" i="3"/>
  <c r="B20" i="3"/>
  <c r="B15" i="3"/>
  <c r="D3" i="3"/>
  <c r="D4" i="3"/>
  <c r="D5" i="3"/>
  <c r="D6" i="3"/>
  <c r="D7" i="3"/>
  <c r="D8" i="3"/>
  <c r="D9" i="3"/>
  <c r="D10" i="3"/>
  <c r="D11" i="3"/>
  <c r="D12" i="3"/>
  <c r="D2" i="3"/>
  <c r="B26" i="2"/>
  <c r="B24" i="2"/>
  <c r="B23" i="2"/>
  <c r="B22" i="2"/>
  <c r="B21" i="2"/>
  <c r="B18" i="2"/>
  <c r="B17" i="2"/>
  <c r="B16" i="2"/>
  <c r="B25" i="2"/>
  <c r="E4" i="2"/>
  <c r="E5" i="2"/>
  <c r="E6" i="2"/>
  <c r="E7" i="2"/>
  <c r="E8" i="2"/>
  <c r="E9" i="2"/>
  <c r="E10" i="2"/>
  <c r="E11" i="2"/>
  <c r="E12" i="2"/>
  <c r="E13" i="2"/>
  <c r="E3" i="2"/>
  <c r="D4" i="2"/>
  <c r="D5" i="2"/>
  <c r="D6" i="2"/>
  <c r="D7" i="2"/>
  <c r="D8" i="2"/>
  <c r="D9" i="2"/>
  <c r="D10" i="2"/>
  <c r="D11" i="2"/>
  <c r="D12" i="2"/>
  <c r="D13" i="2"/>
  <c r="D3" i="2"/>
  <c r="B25" i="1"/>
  <c r="B23" i="1"/>
  <c r="B22" i="1"/>
  <c r="B21" i="1"/>
  <c r="B20" i="1"/>
  <c r="B17" i="1"/>
  <c r="B16" i="1"/>
  <c r="B15" i="1"/>
  <c r="B24" i="1"/>
  <c r="E3" i="1"/>
  <c r="E4" i="1"/>
  <c r="E5" i="1"/>
  <c r="E6" i="1"/>
  <c r="E7" i="1"/>
  <c r="E8" i="1"/>
  <c r="E9" i="1"/>
  <c r="E10" i="1"/>
  <c r="E11" i="1"/>
  <c r="E12" i="1"/>
  <c r="E2" i="1"/>
  <c r="D3" i="1"/>
  <c r="D4" i="1"/>
  <c r="D5" i="1"/>
  <c r="D6" i="1"/>
  <c r="D7" i="1"/>
  <c r="D8" i="1"/>
  <c r="D9" i="1"/>
  <c r="D10" i="1"/>
  <c r="D11" i="1"/>
  <c r="D12" i="1"/>
  <c r="D2" i="1"/>
  <c r="B22" i="3" l="1"/>
</calcChain>
</file>

<file path=xl/sharedStrings.xml><?xml version="1.0" encoding="utf-8"?>
<sst xmlns="http://schemas.openxmlformats.org/spreadsheetml/2006/main" count="129" uniqueCount="69">
  <si>
    <t>Patient</t>
  </si>
  <si>
    <t>Y(1) - Drug</t>
  </si>
  <si>
    <t>Y(0) - mindfulness</t>
  </si>
  <si>
    <t>TE</t>
  </si>
  <si>
    <t>Y</t>
  </si>
  <si>
    <t>Perfect doctor D</t>
  </si>
  <si>
    <t>Group instructions</t>
  </si>
  <si>
    <t>Andy</t>
  </si>
  <si>
    <t>1. Fill in missing treatment effects (column D)</t>
  </si>
  <si>
    <t>Betty</t>
  </si>
  <si>
    <t>2. Assign treatment (column F) depending on whether TE is positive or non-positive (i.e., perfect doctor assignment)</t>
  </si>
  <si>
    <t>Chad</t>
  </si>
  <si>
    <t>3. Use the switching equation to determine observed outcome (i.e., Imbens "realized outcome")</t>
  </si>
  <si>
    <t>Daniel</t>
  </si>
  <si>
    <t>4. Calculate the simple difference in outcomes.  Does MDMA appear to hurt or help?</t>
  </si>
  <si>
    <t>Edith</t>
  </si>
  <si>
    <t>5. Calculate aggregate causal effects (rows 15-17)</t>
  </si>
  <si>
    <t>Frank</t>
  </si>
  <si>
    <t>6. Calculate selection bias terms (rows 20-22)</t>
  </si>
  <si>
    <t>George</t>
  </si>
  <si>
    <t>7. Calculate share of units in the treatment group (row 23)</t>
  </si>
  <si>
    <t>Hank</t>
  </si>
  <si>
    <t>8. Decompose SDO into ATE plus selection bias plus weighted heterogenous treatment effects bias (row 25)</t>
  </si>
  <si>
    <t>Ina</t>
  </si>
  <si>
    <t>9. Compare the SDO and ATE. Why are they so different?</t>
  </si>
  <si>
    <t>Kelly</t>
  </si>
  <si>
    <t>10. How reliable was observational differences for inferring ATE and why?</t>
  </si>
  <si>
    <t>Mindy</t>
  </si>
  <si>
    <t>11. Look at Stata do file next</t>
  </si>
  <si>
    <t>Parameters</t>
  </si>
  <si>
    <t>Calculations</t>
  </si>
  <si>
    <t>ATE</t>
  </si>
  <si>
    <t>ATT (Drug group)</t>
  </si>
  <si>
    <t>ATU (Mindfulness group)</t>
  </si>
  <si>
    <t>Terms</t>
  </si>
  <si>
    <t>E[Y(0)|D=1]</t>
  </si>
  <si>
    <t>E[Y(0)|D=0]</t>
  </si>
  <si>
    <t>Selection bias</t>
  </si>
  <si>
    <t>Pi</t>
  </si>
  <si>
    <t>SDO</t>
  </si>
  <si>
    <t>Decomposition</t>
  </si>
  <si>
    <t>SDO = Avg Y for treated - Avg Y for control</t>
  </si>
  <si>
    <t>Not in the dataset</t>
  </si>
  <si>
    <t>In the Dataset</t>
  </si>
  <si>
    <t>Perfect Doctor D</t>
  </si>
  <si>
    <t>Directions: Spreadsheet example</t>
  </si>
  <si>
    <t>You are to work together in a group and complete both PO1 tab and PO2 tab.  This is due by next week.  Victoria is again going to be the “typist” and Harsha and Shohei will guide her.  When she has a question, it is the responsibility of Harsha and Shohei to find the answer.  Both PO1 and PO2 must be filled out by next week’s class, as we will review it.</t>
  </si>
  <si>
    <t>1.  Why does the SDO equal the decomposition?  (If it didn’t, you did something wrong so it again!)</t>
  </si>
  <si>
    <t>Selection bias terms</t>
  </si>
  <si>
    <t>2.  Did the SDO change between the tab PO1 to PO2? Why/why not?</t>
  </si>
  <si>
    <t>3.  Did the individual treatment effects change and if so for which patients?</t>
  </si>
  <si>
    <t>4.  Did the treatment assignment under the perfect doctor change?  Why/why not?</t>
  </si>
  <si>
    <t>SDO = Avg Y for treated - Avg Y for comparison</t>
  </si>
  <si>
    <t>5.  Did the ATE, ATT and ATU change?  Why/why not?</t>
  </si>
  <si>
    <t>6.  In your opinion, were we able to learn the causal effect of MDMA on PTSD by using the perfect doctor’s patients?  Why/why not?</t>
  </si>
  <si>
    <t>7.  Why do you think I call this the “Perfect Doctor” assignment?</t>
  </si>
  <si>
    <t xml:space="preserve">8.  What might we expect to find for selection bias, and heterogeneity treatment effect bias if in a large population a “Bad Doctor” </t>
  </si>
  <si>
    <t>flipped a coin – heads MDMA, tails mindfulness – instead of putting patients on the best treatment for them? Do you think the SDO would still be biased? Why/why not?</t>
  </si>
  <si>
    <t>Y(1) - MDMA</t>
  </si>
  <si>
    <t>D</t>
  </si>
  <si>
    <t>2. Calculate ATE (rows 15)</t>
  </si>
  <si>
    <t>3. Assign units to treatments based on some assignment rule (e.g., perfect doctor, bad doctor, even, odd, etc.) in column E</t>
  </si>
  <si>
    <t>4. Calculate ATT and ATU (rows 16-17)</t>
  </si>
  <si>
    <t>5. Calculate share of units in treatment by averaging column D and place in row 20, column B (pi)</t>
  </si>
  <si>
    <t>6. In row 22, column B, show that ATE is weighted average of ATT and ATU using pi and (1-pi), respectively</t>
  </si>
  <si>
    <t>ATT (MDMA group)</t>
  </si>
  <si>
    <t>Weights</t>
  </si>
  <si>
    <t>ATE as weighted average</t>
  </si>
  <si>
    <t>ATE = piATT + (1-pi) ATU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</si>
</sst>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color rgb="FF000000"/>
      <name val="Arial"/>
      <scheme val="minor"/>
    </font>
    <font>
      <b/>
      <sz val="12"/>
      <color rgb="FF000000"/>
      <name val="Calibri"/>
    </font>
    <font>
      <sz val="10"/>
      <name val="Arial"/>
    </font>
    <font>
      <sz val="12"/>
      <color rgb="FF000000"/>
      <name val="Calibri"/>
    </font>
    <font>
      <b/>
      <sz val="10"/>
      <color theme="1"/>
      <name val="Arial"/>
      <scheme val="minor"/>
    </font>
    <font>
      <sz val="10"/>
      <color theme="1"/>
      <name val="Arial"/>
      <scheme val="minor"/>
    </font>
    <font>
      <b/>
      <sz val="14"/>
      <color rgb="FF000000"/>
      <name val="Times New Roman"/>
    </font>
    <font>
      <sz val="14"/>
      <color rgb="FF000000"/>
      <name val="Times New Roman"/>
    </font>
  </fonts>
  <fills count="18">
    <fill>
      <patternFill patternType="none"/>
    </fill>
    <fill>
      <patternFill patternType="gray125"/>
    </fill>
    <fill>
      <patternFill patternType="solid">
        <fgColor rgb="FF00B0F0"/>
        <bgColor rgb="FF00B0F0"/>
      </patternFill>
    </fill>
    <fill>
      <patternFill patternType="solid">
        <fgColor rgb="FF92D050"/>
        <bgColor rgb="FF92D050"/>
      </patternFill>
    </fill>
    <fill>
      <patternFill patternType="solid">
        <fgColor rgb="FFC65911"/>
        <bgColor rgb="FFC65911"/>
      </patternFill>
    </fill>
    <fill>
      <patternFill patternType="solid">
        <fgColor rgb="FF70AD47"/>
        <bgColor rgb="FF70AD47"/>
      </patternFill>
    </fill>
    <fill>
      <patternFill patternType="solid">
        <fgColor rgb="FFFF0000"/>
        <bgColor rgb="FFFF0000"/>
      </patternFill>
    </fill>
    <fill>
      <patternFill patternType="solid">
        <fgColor rgb="FFB4C6E7"/>
        <bgColor rgb="FFB4C6E7"/>
      </patternFill>
    </fill>
    <fill>
      <patternFill patternType="solid">
        <fgColor rgb="FFF4B084"/>
        <bgColor rgb="FFF4B084"/>
      </patternFill>
    </fill>
    <fill>
      <patternFill patternType="solid">
        <fgColor theme="4"/>
        <bgColor theme="4"/>
      </patternFill>
    </fill>
    <fill>
      <patternFill patternType="solid">
        <fgColor rgb="FF9BC2E6"/>
        <bgColor rgb="FF9BC2E6"/>
      </patternFill>
    </fill>
    <fill>
      <patternFill patternType="solid">
        <fgColor rgb="FFA9D08E"/>
        <bgColor rgb="FFA9D08E"/>
      </patternFill>
    </fill>
    <fill>
      <patternFill patternType="solid">
        <fgColor rgb="FFF8CBAD"/>
        <bgColor rgb="FFF8CBAD"/>
      </patternFill>
    </fill>
    <fill>
      <patternFill patternType="solid">
        <fgColor rgb="FFC6E0B4"/>
        <bgColor rgb="FFC6E0B4"/>
      </patternFill>
    </fill>
    <fill>
      <patternFill patternType="solid">
        <fgColor rgb="FFEA9999"/>
        <bgColor rgb="FFEA9999"/>
      </patternFill>
    </fill>
    <fill>
      <patternFill patternType="solid">
        <fgColor rgb="FF0D0D0D"/>
        <bgColor rgb="FF0D0D0D"/>
      </patternFill>
    </fill>
    <fill>
      <patternFill patternType="solid">
        <fgColor rgb="FFFFFFFF"/>
        <bgColor rgb="FFFFFFFF"/>
      </patternFill>
    </fill>
    <fill>
      <patternFill patternType="solid">
        <fgColor rgb="FFFFC000"/>
        <bgColor rgb="FFFFC000"/>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60">
    <xf numFmtId="0" fontId="0" fillId="0" borderId="0" xfId="0"/>
    <xf numFmtId="0" fontId="1" fillId="2" borderId="1" xfId="0" applyFont="1" applyFill="1" applyBorder="1"/>
    <xf numFmtId="0" fontId="1" fillId="2" borderId="1" xfId="0" applyFont="1" applyFill="1" applyBorder="1" applyAlignment="1">
      <alignment horizontal="center"/>
    </xf>
    <xf numFmtId="0" fontId="1" fillId="3" borderId="1" xfId="0" applyFont="1" applyFill="1" applyBorder="1" applyAlignment="1">
      <alignment horizontal="center"/>
    </xf>
    <xf numFmtId="0" fontId="1" fillId="4" borderId="1" xfId="0" applyFont="1" applyFill="1" applyBorder="1" applyAlignment="1">
      <alignment horizontal="center"/>
    </xf>
    <xf numFmtId="0" fontId="1" fillId="5" borderId="1" xfId="0" applyFont="1" applyFill="1" applyBorder="1" applyAlignment="1">
      <alignment horizontal="center"/>
    </xf>
    <xf numFmtId="0" fontId="1" fillId="0" borderId="0" xfId="0" applyFont="1" applyAlignment="1">
      <alignment horizontal="center"/>
    </xf>
    <xf numFmtId="0" fontId="3" fillId="7" borderId="1" xfId="0" applyFont="1" applyFill="1" applyBorder="1"/>
    <xf numFmtId="0" fontId="3" fillId="7" borderId="0" xfId="0" applyFont="1" applyFill="1" applyAlignment="1">
      <alignment horizontal="center"/>
    </xf>
    <xf numFmtId="0" fontId="3" fillId="7" borderId="1" xfId="0" applyFont="1" applyFill="1" applyBorder="1" applyAlignment="1">
      <alignment horizontal="center"/>
    </xf>
    <xf numFmtId="0" fontId="3" fillId="2" borderId="1" xfId="0" applyFont="1" applyFill="1" applyBorder="1" applyAlignment="1">
      <alignment horizontal="center"/>
    </xf>
    <xf numFmtId="0" fontId="3" fillId="8" borderId="1" xfId="0" applyFont="1" applyFill="1" applyBorder="1" applyAlignment="1">
      <alignment horizontal="center"/>
    </xf>
    <xf numFmtId="0" fontId="3" fillId="9" borderId="1" xfId="0" applyFont="1" applyFill="1" applyBorder="1" applyAlignment="1">
      <alignment horizontal="center"/>
    </xf>
    <xf numFmtId="0" fontId="3" fillId="0" borderId="0" xfId="0" applyFont="1"/>
    <xf numFmtId="0" fontId="3" fillId="14" borderId="2" xfId="0" applyFont="1" applyFill="1" applyBorder="1"/>
    <xf numFmtId="0" fontId="3" fillId="14" borderId="3" xfId="0" applyFont="1" applyFill="1" applyBorder="1"/>
    <xf numFmtId="0" fontId="3" fillId="14" borderId="4" xfId="0" applyFont="1" applyFill="1" applyBorder="1"/>
    <xf numFmtId="0" fontId="3" fillId="15" borderId="1" xfId="0" applyFont="1" applyFill="1" applyBorder="1"/>
    <xf numFmtId="0" fontId="3" fillId="15" borderId="0" xfId="0" applyFont="1" applyFill="1"/>
    <xf numFmtId="0" fontId="1" fillId="15" borderId="0" xfId="0" applyFont="1" applyFill="1" applyAlignment="1">
      <alignment horizontal="center"/>
    </xf>
    <xf numFmtId="0" fontId="1" fillId="0" borderId="0" xfId="0" applyFont="1"/>
    <xf numFmtId="0" fontId="3" fillId="10" borderId="1" xfId="0" applyFont="1" applyFill="1" applyBorder="1" applyAlignment="1">
      <alignment horizontal="left"/>
    </xf>
    <xf numFmtId="0" fontId="3" fillId="10" borderId="1" xfId="0" applyFont="1" applyFill="1" applyBorder="1" applyAlignment="1">
      <alignment horizontal="center"/>
    </xf>
    <xf numFmtId="0" fontId="3" fillId="15" borderId="0" xfId="0" applyFont="1" applyFill="1" applyAlignment="1">
      <alignment horizontal="center"/>
    </xf>
    <xf numFmtId="0" fontId="1" fillId="15" borderId="0" xfId="0" applyFont="1" applyFill="1"/>
    <xf numFmtId="0" fontId="1" fillId="8" borderId="1" xfId="0" applyFont="1" applyFill="1" applyBorder="1"/>
    <xf numFmtId="0" fontId="1" fillId="8" borderId="1" xfId="0" applyFont="1" applyFill="1" applyBorder="1" applyAlignment="1">
      <alignment horizontal="center"/>
    </xf>
    <xf numFmtId="0" fontId="1" fillId="10" borderId="1" xfId="0" applyFont="1" applyFill="1" applyBorder="1"/>
    <xf numFmtId="0" fontId="3" fillId="10" borderId="1" xfId="0" applyFont="1" applyFill="1" applyBorder="1"/>
    <xf numFmtId="0" fontId="3" fillId="11" borderId="1" xfId="0" applyFont="1" applyFill="1" applyBorder="1"/>
    <xf numFmtId="0" fontId="3" fillId="11" borderId="1" xfId="0" applyFont="1" applyFill="1" applyBorder="1" applyAlignment="1">
      <alignment horizontal="center"/>
    </xf>
    <xf numFmtId="0" fontId="3" fillId="12" borderId="1" xfId="0" applyFont="1" applyFill="1" applyBorder="1"/>
    <xf numFmtId="0" fontId="3" fillId="12" borderId="1" xfId="0" applyFont="1" applyFill="1" applyBorder="1" applyAlignment="1">
      <alignment horizontal="center"/>
    </xf>
    <xf numFmtId="0" fontId="4" fillId="0" borderId="0" xfId="0" applyFont="1"/>
    <xf numFmtId="0" fontId="5" fillId="0" borderId="0" xfId="0" applyFont="1"/>
    <xf numFmtId="0" fontId="1" fillId="16" borderId="0" xfId="0" applyFont="1" applyFill="1" applyAlignment="1">
      <alignment horizontal="left"/>
    </xf>
    <xf numFmtId="0" fontId="1" fillId="2" borderId="0" xfId="0" applyFont="1" applyFill="1"/>
    <xf numFmtId="0" fontId="1" fillId="6" borderId="0" xfId="0" applyFont="1" applyFill="1" applyAlignment="1">
      <alignment horizontal="center"/>
    </xf>
    <xf numFmtId="0" fontId="1" fillId="13" borderId="1" xfId="0" applyFont="1" applyFill="1" applyBorder="1" applyAlignment="1">
      <alignment horizontal="center"/>
    </xf>
    <xf numFmtId="0" fontId="1" fillId="0" borderId="1" xfId="0" applyFont="1" applyBorder="1" applyAlignment="1">
      <alignment horizontal="center"/>
    </xf>
    <xf numFmtId="0" fontId="3" fillId="3" borderId="1" xfId="0" applyFont="1" applyFill="1" applyBorder="1"/>
    <xf numFmtId="0" fontId="3" fillId="10" borderId="0" xfId="0" applyFont="1" applyFill="1" applyAlignment="1">
      <alignment horizontal="center"/>
    </xf>
    <xf numFmtId="0" fontId="3" fillId="13" borderId="1" xfId="0" applyFont="1" applyFill="1" applyBorder="1" applyAlignment="1">
      <alignment horizontal="center"/>
    </xf>
    <xf numFmtId="0" fontId="3" fillId="0" borderId="1" xfId="0" applyFont="1" applyBorder="1"/>
    <xf numFmtId="0" fontId="3" fillId="17" borderId="1" xfId="0" applyFont="1" applyFill="1" applyBorder="1"/>
    <xf numFmtId="0" fontId="6" fillId="0" borderId="0" xfId="0" applyFont="1"/>
    <xf numFmtId="0" fontId="7" fillId="0" borderId="0" xfId="0" applyFont="1"/>
    <xf numFmtId="0" fontId="1" fillId="9" borderId="1" xfId="0" applyFont="1" applyFill="1" applyBorder="1" applyAlignment="1">
      <alignment horizontal="center"/>
    </xf>
    <xf numFmtId="0" fontId="3" fillId="13" borderId="2" xfId="0" applyFont="1" applyFill="1" applyBorder="1"/>
    <xf numFmtId="0" fontId="2" fillId="0" borderId="3" xfId="0" applyFont="1" applyBorder="1"/>
    <xf numFmtId="0" fontId="2" fillId="0" borderId="4" xfId="0" applyFont="1" applyBorder="1"/>
    <xf numFmtId="0" fontId="3" fillId="12" borderId="2" xfId="0" applyFont="1" applyFill="1" applyBorder="1"/>
    <xf numFmtId="0" fontId="1" fillId="6" borderId="2" xfId="0" applyFont="1" applyFill="1" applyBorder="1" applyAlignment="1">
      <alignment horizontal="center"/>
    </xf>
    <xf numFmtId="0" fontId="3" fillId="10" borderId="2" xfId="0" applyFont="1" applyFill="1" applyBorder="1"/>
    <xf numFmtId="0" fontId="3" fillId="11" borderId="2" xfId="0" applyFont="1" applyFill="1" applyBorder="1"/>
    <xf numFmtId="0" fontId="3" fillId="7" borderId="2" xfId="0" applyFont="1" applyFill="1" applyBorder="1"/>
    <xf numFmtId="0" fontId="3" fillId="0" borderId="2" xfId="0" applyFont="1" applyBorder="1"/>
    <xf numFmtId="0" fontId="1" fillId="2" borderId="2" xfId="0" applyFont="1" applyFill="1" applyBorder="1" applyAlignment="1">
      <alignment horizontal="center"/>
    </xf>
    <xf numFmtId="0" fontId="1" fillId="13" borderId="2" xfId="0" applyFont="1" applyFill="1" applyBorder="1" applyAlignment="1">
      <alignment horizontal="center"/>
    </xf>
    <xf numFmtId="0" fontId="1" fillId="6" borderId="2" xfId="0" applyFont="1" applyFill="1" applyBorder="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K35"/>
  <sheetViews>
    <sheetView workbookViewId="0">
      <selection activeCell="B25" sqref="B25"/>
    </sheetView>
  </sheetViews>
  <sheetFormatPr defaultColWidth="12.6328125" defaultRowHeight="15.75" customHeight="1" x14ac:dyDescent="0.25"/>
  <cols>
    <col min="1" max="1" width="21.08984375" customWidth="1"/>
    <col min="2" max="2" width="12.26953125" customWidth="1"/>
    <col min="3" max="3" width="17.08984375" customWidth="1"/>
    <col min="6" max="6" width="17.90625" customWidth="1"/>
    <col min="7" max="7" width="4.36328125" customWidth="1"/>
    <col min="10" max="10" width="13.7265625" customWidth="1"/>
    <col min="11" max="11" width="63.26953125" customWidth="1"/>
  </cols>
  <sheetData>
    <row r="1" spans="1:11" ht="15.75" customHeight="1" x14ac:dyDescent="0.35">
      <c r="A1" s="1" t="s">
        <v>0</v>
      </c>
      <c r="B1" s="2" t="s">
        <v>1</v>
      </c>
      <c r="C1" s="2" t="s">
        <v>2</v>
      </c>
      <c r="D1" s="3" t="s">
        <v>3</v>
      </c>
      <c r="E1" s="4" t="s">
        <v>4</v>
      </c>
      <c r="F1" s="5" t="s">
        <v>5</v>
      </c>
      <c r="G1" s="6"/>
      <c r="H1" s="52" t="s">
        <v>6</v>
      </c>
      <c r="I1" s="49"/>
      <c r="J1" s="49"/>
      <c r="K1" s="50"/>
    </row>
    <row r="2" spans="1:11" ht="15.75" customHeight="1" x14ac:dyDescent="0.35">
      <c r="A2" s="7" t="s">
        <v>7</v>
      </c>
      <c r="B2" s="8">
        <v>1</v>
      </c>
      <c r="C2" s="9">
        <v>15</v>
      </c>
      <c r="D2" s="10">
        <f>B2-C2</f>
        <v>-14</v>
      </c>
      <c r="E2" s="11">
        <f>F2*B2+(1-F2)*C2</f>
        <v>15</v>
      </c>
      <c r="F2" s="12">
        <v>0</v>
      </c>
      <c r="G2" s="13"/>
      <c r="H2" s="53" t="s">
        <v>8</v>
      </c>
      <c r="I2" s="49"/>
      <c r="J2" s="49"/>
      <c r="K2" s="50"/>
    </row>
    <row r="3" spans="1:11" ht="15.75" customHeight="1" x14ac:dyDescent="0.35">
      <c r="A3" s="7" t="s">
        <v>9</v>
      </c>
      <c r="B3" s="8">
        <v>0</v>
      </c>
      <c r="C3" s="9">
        <v>20</v>
      </c>
      <c r="D3" s="10">
        <f t="shared" ref="D3:D12" si="0">B3-C3</f>
        <v>-20</v>
      </c>
      <c r="E3" s="11">
        <f t="shared" ref="E3:E12" si="1">F3*B3+(1-F3)*C3</f>
        <v>20</v>
      </c>
      <c r="F3" s="12">
        <v>0</v>
      </c>
      <c r="G3" s="13"/>
      <c r="H3" s="54" t="s">
        <v>10</v>
      </c>
      <c r="I3" s="49"/>
      <c r="J3" s="49"/>
      <c r="K3" s="50"/>
    </row>
    <row r="4" spans="1:11" ht="15.75" customHeight="1" x14ac:dyDescent="0.35">
      <c r="A4" s="7" t="s">
        <v>11</v>
      </c>
      <c r="B4" s="8">
        <v>3</v>
      </c>
      <c r="C4" s="9">
        <v>16</v>
      </c>
      <c r="D4" s="10">
        <f t="shared" si="0"/>
        <v>-13</v>
      </c>
      <c r="E4" s="11">
        <f t="shared" si="1"/>
        <v>16</v>
      </c>
      <c r="F4" s="12">
        <v>0</v>
      </c>
      <c r="G4" s="13"/>
      <c r="H4" s="51" t="s">
        <v>12</v>
      </c>
      <c r="I4" s="49"/>
      <c r="J4" s="49"/>
      <c r="K4" s="50"/>
    </row>
    <row r="5" spans="1:11" ht="15.75" customHeight="1" x14ac:dyDescent="0.35">
      <c r="A5" s="7" t="s">
        <v>13</v>
      </c>
      <c r="B5" s="8">
        <v>5</v>
      </c>
      <c r="C5" s="9">
        <v>11</v>
      </c>
      <c r="D5" s="10">
        <f t="shared" si="0"/>
        <v>-6</v>
      </c>
      <c r="E5" s="11">
        <f t="shared" si="1"/>
        <v>11</v>
      </c>
      <c r="F5" s="12">
        <v>0</v>
      </c>
      <c r="G5" s="13"/>
      <c r="H5" s="51" t="s">
        <v>14</v>
      </c>
      <c r="I5" s="49"/>
      <c r="J5" s="49"/>
      <c r="K5" s="50"/>
    </row>
    <row r="6" spans="1:11" ht="15.75" customHeight="1" x14ac:dyDescent="0.35">
      <c r="A6" s="7" t="s">
        <v>15</v>
      </c>
      <c r="B6" s="8">
        <v>14</v>
      </c>
      <c r="C6" s="9">
        <v>13</v>
      </c>
      <c r="D6" s="10">
        <f t="shared" si="0"/>
        <v>1</v>
      </c>
      <c r="E6" s="11">
        <f t="shared" si="1"/>
        <v>14</v>
      </c>
      <c r="F6" s="12">
        <v>1</v>
      </c>
      <c r="G6" s="13"/>
      <c r="H6" s="55" t="s">
        <v>16</v>
      </c>
      <c r="I6" s="49"/>
      <c r="J6" s="49"/>
      <c r="K6" s="50"/>
    </row>
    <row r="7" spans="1:11" ht="15.75" customHeight="1" x14ac:dyDescent="0.35">
      <c r="A7" s="7" t="s">
        <v>17</v>
      </c>
      <c r="B7" s="8">
        <v>15</v>
      </c>
      <c r="C7" s="9">
        <v>14</v>
      </c>
      <c r="D7" s="10">
        <f t="shared" si="0"/>
        <v>1</v>
      </c>
      <c r="E7" s="11">
        <f t="shared" si="1"/>
        <v>15</v>
      </c>
      <c r="F7" s="12">
        <v>1</v>
      </c>
      <c r="G7" s="13"/>
      <c r="H7" s="55" t="s">
        <v>18</v>
      </c>
      <c r="I7" s="49"/>
      <c r="J7" s="49"/>
      <c r="K7" s="50"/>
    </row>
    <row r="8" spans="1:11" ht="15.75" customHeight="1" x14ac:dyDescent="0.35">
      <c r="A8" s="7" t="s">
        <v>19</v>
      </c>
      <c r="B8" s="8">
        <v>6</v>
      </c>
      <c r="C8" s="9">
        <v>6</v>
      </c>
      <c r="D8" s="10">
        <f t="shared" si="0"/>
        <v>0</v>
      </c>
      <c r="E8" s="11">
        <f t="shared" si="1"/>
        <v>6</v>
      </c>
      <c r="F8" s="12">
        <v>0</v>
      </c>
      <c r="G8" s="13"/>
      <c r="H8" s="48" t="s">
        <v>20</v>
      </c>
      <c r="I8" s="49"/>
      <c r="J8" s="49"/>
      <c r="K8" s="50"/>
    </row>
    <row r="9" spans="1:11" ht="15.75" customHeight="1" x14ac:dyDescent="0.35">
      <c r="A9" s="7" t="s">
        <v>21</v>
      </c>
      <c r="B9" s="8">
        <v>1</v>
      </c>
      <c r="C9" s="9">
        <v>6</v>
      </c>
      <c r="D9" s="10">
        <f t="shared" si="0"/>
        <v>-5</v>
      </c>
      <c r="E9" s="11">
        <f t="shared" si="1"/>
        <v>6</v>
      </c>
      <c r="F9" s="12">
        <v>0</v>
      </c>
      <c r="G9" s="13"/>
      <c r="H9" s="51" t="s">
        <v>22</v>
      </c>
      <c r="I9" s="49"/>
      <c r="J9" s="49"/>
      <c r="K9" s="50"/>
    </row>
    <row r="10" spans="1:11" ht="15.75" customHeight="1" x14ac:dyDescent="0.35">
      <c r="A10" s="7" t="s">
        <v>23</v>
      </c>
      <c r="B10" s="8">
        <v>8</v>
      </c>
      <c r="C10" s="9">
        <v>7</v>
      </c>
      <c r="D10" s="10">
        <f t="shared" si="0"/>
        <v>1</v>
      </c>
      <c r="E10" s="11">
        <f t="shared" si="1"/>
        <v>8</v>
      </c>
      <c r="F10" s="12">
        <v>1</v>
      </c>
      <c r="G10" s="13"/>
      <c r="H10" s="51" t="s">
        <v>24</v>
      </c>
      <c r="I10" s="49"/>
      <c r="J10" s="49"/>
      <c r="K10" s="50"/>
    </row>
    <row r="11" spans="1:11" ht="15.75" customHeight="1" x14ac:dyDescent="0.35">
      <c r="A11" s="7" t="s">
        <v>25</v>
      </c>
      <c r="B11" s="8">
        <v>19</v>
      </c>
      <c r="C11" s="9">
        <v>20</v>
      </c>
      <c r="D11" s="10">
        <f t="shared" si="0"/>
        <v>-1</v>
      </c>
      <c r="E11" s="11">
        <f t="shared" si="1"/>
        <v>20</v>
      </c>
      <c r="F11" s="12">
        <v>0</v>
      </c>
      <c r="G11" s="13"/>
      <c r="H11" s="51" t="s">
        <v>26</v>
      </c>
      <c r="I11" s="49"/>
      <c r="J11" s="49"/>
      <c r="K11" s="50"/>
    </row>
    <row r="12" spans="1:11" ht="15.75" customHeight="1" x14ac:dyDescent="0.35">
      <c r="A12" s="7" t="s">
        <v>27</v>
      </c>
      <c r="B12" s="8">
        <v>9</v>
      </c>
      <c r="C12" s="9">
        <v>8</v>
      </c>
      <c r="D12" s="10">
        <f t="shared" si="0"/>
        <v>1</v>
      </c>
      <c r="E12" s="11">
        <f t="shared" si="1"/>
        <v>9</v>
      </c>
      <c r="F12" s="12">
        <v>1</v>
      </c>
      <c r="G12" s="13"/>
      <c r="H12" s="14" t="s">
        <v>28</v>
      </c>
      <c r="I12" s="15"/>
      <c r="J12" s="15"/>
      <c r="K12" s="16"/>
    </row>
    <row r="13" spans="1:11" ht="15.75" customHeight="1" x14ac:dyDescent="0.35">
      <c r="A13" s="17"/>
      <c r="B13" s="17"/>
      <c r="C13" s="18"/>
      <c r="D13" s="18"/>
      <c r="E13" s="18"/>
      <c r="F13" s="18"/>
      <c r="G13" s="13"/>
      <c r="H13" s="13"/>
      <c r="I13" s="13"/>
      <c r="J13" s="13"/>
      <c r="K13" s="13"/>
    </row>
    <row r="14" spans="1:11" ht="15.75" customHeight="1" x14ac:dyDescent="0.35">
      <c r="A14" s="2" t="s">
        <v>29</v>
      </c>
      <c r="B14" s="2" t="s">
        <v>30</v>
      </c>
      <c r="C14" s="19"/>
      <c r="D14" s="18"/>
      <c r="E14" s="18"/>
      <c r="F14" s="18"/>
      <c r="G14" s="13"/>
      <c r="H14" s="20"/>
      <c r="I14" s="13"/>
      <c r="J14" s="13"/>
      <c r="K14" s="13"/>
    </row>
    <row r="15" spans="1:11" ht="15.75" customHeight="1" x14ac:dyDescent="0.35">
      <c r="A15" s="21" t="s">
        <v>31</v>
      </c>
      <c r="B15" s="22">
        <f>AVERAGE(D2:D12)</f>
        <v>-5</v>
      </c>
      <c r="C15" s="23"/>
      <c r="D15" s="18"/>
      <c r="E15" s="18"/>
      <c r="F15" s="18"/>
      <c r="G15" s="13"/>
      <c r="H15" s="20"/>
      <c r="I15" s="13"/>
      <c r="J15" s="13"/>
      <c r="K15" s="13"/>
    </row>
    <row r="16" spans="1:11" ht="15.75" customHeight="1" x14ac:dyDescent="0.35">
      <c r="A16" s="21" t="s">
        <v>32</v>
      </c>
      <c r="B16" s="22">
        <f>AVERAGE(D6,D7,D10,D12)</f>
        <v>1</v>
      </c>
      <c r="C16" s="23"/>
      <c r="D16" s="18"/>
      <c r="E16" s="18"/>
      <c r="F16" s="18"/>
      <c r="G16" s="13"/>
      <c r="H16" s="20"/>
      <c r="I16" s="13"/>
      <c r="J16" s="13"/>
      <c r="K16" s="13"/>
    </row>
    <row r="17" spans="1:11" ht="15.75" customHeight="1" x14ac:dyDescent="0.35">
      <c r="A17" s="21" t="s">
        <v>33</v>
      </c>
      <c r="B17" s="22">
        <f>AVERAGE(D2,D3,D4,D5,D8,D9,D11)</f>
        <v>-8.4285714285714288</v>
      </c>
      <c r="C17" s="23"/>
      <c r="D17" s="18"/>
      <c r="E17" s="18"/>
      <c r="F17" s="18"/>
      <c r="G17" s="13"/>
      <c r="H17" s="20"/>
      <c r="I17" s="13"/>
      <c r="J17" s="13"/>
      <c r="K17" s="13"/>
    </row>
    <row r="18" spans="1:11" ht="15.75" customHeight="1" x14ac:dyDescent="0.35">
      <c r="A18" s="18"/>
      <c r="B18" s="18"/>
      <c r="C18" s="24"/>
      <c r="D18" s="24"/>
      <c r="E18" s="24"/>
      <c r="F18" s="24"/>
      <c r="G18" s="13"/>
      <c r="H18" s="20"/>
      <c r="I18" s="13"/>
      <c r="J18" s="13"/>
      <c r="K18" s="13"/>
    </row>
    <row r="19" spans="1:11" ht="15.75" customHeight="1" x14ac:dyDescent="0.35">
      <c r="A19" s="25" t="s">
        <v>34</v>
      </c>
      <c r="B19" s="26"/>
      <c r="C19" s="24"/>
      <c r="D19" s="24"/>
      <c r="E19" s="24"/>
      <c r="F19" s="24"/>
      <c r="G19" s="20"/>
      <c r="H19" s="13"/>
      <c r="I19" s="13"/>
      <c r="J19" s="13"/>
      <c r="K19" s="13"/>
    </row>
    <row r="20" spans="1:11" ht="15.75" customHeight="1" x14ac:dyDescent="0.35">
      <c r="A20" s="27" t="s">
        <v>35</v>
      </c>
      <c r="B20" s="22">
        <f>AVERAGE(C6,C7,C10,C12)</f>
        <v>10.5</v>
      </c>
      <c r="C20" s="24"/>
      <c r="D20" s="24"/>
      <c r="E20" s="24"/>
      <c r="F20" s="24"/>
      <c r="G20" s="13"/>
      <c r="H20" s="13"/>
      <c r="I20" s="13"/>
      <c r="J20" s="13"/>
      <c r="K20" s="13"/>
    </row>
    <row r="21" spans="1:11" ht="15.75" customHeight="1" x14ac:dyDescent="0.35">
      <c r="A21" s="27" t="s">
        <v>36</v>
      </c>
      <c r="B21" s="22">
        <f>AVERAGE(C2,C3,C4,C5,C8,C9,C11)</f>
        <v>13.428571428571429</v>
      </c>
      <c r="C21" s="24"/>
      <c r="D21" s="24"/>
      <c r="E21" s="24"/>
      <c r="F21" s="24"/>
      <c r="G21" s="20"/>
      <c r="H21" s="20"/>
      <c r="I21" s="13"/>
      <c r="J21" s="13"/>
      <c r="K21" s="13"/>
    </row>
    <row r="22" spans="1:11" ht="15.75" customHeight="1" x14ac:dyDescent="0.35">
      <c r="A22" s="28" t="s">
        <v>37</v>
      </c>
      <c r="B22" s="22">
        <f>B20-B21</f>
        <v>-2.9285714285714288</v>
      </c>
      <c r="C22" s="18"/>
      <c r="D22" s="18"/>
      <c r="E22" s="18"/>
      <c r="F22" s="18"/>
      <c r="G22" s="20"/>
      <c r="H22" s="20"/>
      <c r="I22" s="13"/>
      <c r="J22" s="13"/>
      <c r="K22" s="13"/>
    </row>
    <row r="23" spans="1:11" ht="15.5" x14ac:dyDescent="0.35">
      <c r="A23" s="29" t="s">
        <v>38</v>
      </c>
      <c r="B23" s="30">
        <f>AVERAGE(F2:F12)</f>
        <v>0.36363636363636365</v>
      </c>
      <c r="C23" s="18"/>
      <c r="D23" s="18"/>
      <c r="E23" s="18"/>
      <c r="F23" s="18"/>
      <c r="G23" s="13"/>
      <c r="H23" s="20"/>
      <c r="I23" s="13"/>
      <c r="J23" s="13"/>
      <c r="K23" s="13"/>
    </row>
    <row r="24" spans="1:11" ht="15.5" x14ac:dyDescent="0.35">
      <c r="A24" s="31" t="s">
        <v>39</v>
      </c>
      <c r="B24" s="32">
        <f>AVERAGE(B6,B7,B10,B12)-AVERAGE(C2,C3,C4,C5,C8,C9,C11)</f>
        <v>-1.9285714285714288</v>
      </c>
      <c r="C24" s="18"/>
      <c r="D24" s="18"/>
      <c r="E24" s="18"/>
      <c r="F24" s="18"/>
      <c r="G24" s="13"/>
      <c r="H24" s="13"/>
      <c r="I24" s="13"/>
      <c r="J24" s="13"/>
      <c r="K24" s="13"/>
    </row>
    <row r="25" spans="1:11" ht="15.5" x14ac:dyDescent="0.35">
      <c r="A25" s="31" t="s">
        <v>40</v>
      </c>
      <c r="B25" s="32">
        <f>B15+B22+(1-B23)*(B16-B17)</f>
        <v>-1.9285714285714288</v>
      </c>
      <c r="C25" s="18"/>
      <c r="D25" s="18"/>
      <c r="E25" s="18"/>
      <c r="F25" s="18"/>
      <c r="G25" s="13"/>
      <c r="H25" s="33"/>
    </row>
    <row r="26" spans="1:11" ht="12.5" x14ac:dyDescent="0.25">
      <c r="A26" s="34" t="s">
        <v>41</v>
      </c>
    </row>
    <row r="27" spans="1:11" ht="13" x14ac:dyDescent="0.3">
      <c r="H27" s="33"/>
    </row>
    <row r="29" spans="1:11" ht="13" x14ac:dyDescent="0.3">
      <c r="H29" s="33"/>
    </row>
    <row r="32" spans="1:11" ht="13" x14ac:dyDescent="0.3">
      <c r="H32" s="33"/>
    </row>
    <row r="35" spans="8:9" ht="15.5" x14ac:dyDescent="0.35">
      <c r="H35" s="33"/>
      <c r="I35" s="35"/>
    </row>
  </sheetData>
  <autoFilter ref="F1:F994" xr:uid="{00000000-0009-0000-0000-000000000000}"/>
  <mergeCells count="11">
    <mergeCell ref="H8:K8"/>
    <mergeCell ref="H9:K9"/>
    <mergeCell ref="H10:K10"/>
    <mergeCell ref="H11:K11"/>
    <mergeCell ref="H1:K1"/>
    <mergeCell ref="H2:K2"/>
    <mergeCell ref="H3:K3"/>
    <mergeCell ref="H4:K4"/>
    <mergeCell ref="H5:K5"/>
    <mergeCell ref="H6:K6"/>
    <mergeCell ref="H7:K7"/>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K38"/>
  <sheetViews>
    <sheetView zoomScaleNormal="100" workbookViewId="0">
      <selection activeCell="E3" sqref="E3"/>
    </sheetView>
  </sheetViews>
  <sheetFormatPr defaultColWidth="12.6328125" defaultRowHeight="15.75" customHeight="1" x14ac:dyDescent="0.25"/>
  <cols>
    <col min="1" max="1" width="21.6328125" customWidth="1"/>
    <col min="2" max="2" width="15.36328125" customWidth="1"/>
    <col min="3" max="3" width="17.90625" customWidth="1"/>
    <col min="6" max="6" width="16" customWidth="1"/>
    <col min="7" max="7" width="6.90625" customWidth="1"/>
    <col min="10" max="10" width="19.36328125" customWidth="1"/>
    <col min="11" max="11" width="81.6328125" customWidth="1"/>
    <col min="12" max="12" width="9.36328125" customWidth="1"/>
    <col min="13" max="14" width="14.36328125" customWidth="1"/>
  </cols>
  <sheetData>
    <row r="1" spans="1:11" ht="15.75" customHeight="1" x14ac:dyDescent="0.35">
      <c r="A1" s="36"/>
      <c r="B1" s="57" t="s">
        <v>42</v>
      </c>
      <c r="C1" s="49"/>
      <c r="D1" s="50"/>
      <c r="E1" s="58" t="s">
        <v>43</v>
      </c>
      <c r="F1" s="50"/>
      <c r="G1" s="6"/>
      <c r="H1" s="37"/>
      <c r="I1" s="37"/>
      <c r="J1" s="37"/>
      <c r="K1" s="37"/>
    </row>
    <row r="2" spans="1:11" ht="15.75" customHeight="1" x14ac:dyDescent="0.35">
      <c r="A2" s="1" t="s">
        <v>0</v>
      </c>
      <c r="B2" s="2" t="s">
        <v>1</v>
      </c>
      <c r="C2" s="2" t="s">
        <v>2</v>
      </c>
      <c r="D2" s="2" t="s">
        <v>3</v>
      </c>
      <c r="E2" s="38" t="s">
        <v>4</v>
      </c>
      <c r="F2" s="38" t="s">
        <v>44</v>
      </c>
      <c r="G2" s="39"/>
      <c r="H2" s="52" t="s">
        <v>6</v>
      </c>
      <c r="I2" s="49"/>
      <c r="J2" s="49"/>
      <c r="K2" s="50"/>
    </row>
    <row r="3" spans="1:11" ht="15.75" customHeight="1" x14ac:dyDescent="0.35">
      <c r="A3" s="40" t="s">
        <v>7</v>
      </c>
      <c r="B3" s="41">
        <v>14</v>
      </c>
      <c r="C3" s="22">
        <v>15</v>
      </c>
      <c r="D3" s="10">
        <f>B3-C3</f>
        <v>-1</v>
      </c>
      <c r="E3" s="42">
        <f>F3*B3+(1-F3)*C3</f>
        <v>15</v>
      </c>
      <c r="F3" s="12">
        <v>0</v>
      </c>
      <c r="G3" s="43"/>
      <c r="H3" s="53" t="s">
        <v>8</v>
      </c>
      <c r="I3" s="49"/>
      <c r="J3" s="49"/>
      <c r="K3" s="50"/>
    </row>
    <row r="4" spans="1:11" ht="15.75" customHeight="1" x14ac:dyDescent="0.35">
      <c r="A4" s="40" t="s">
        <v>9</v>
      </c>
      <c r="B4" s="41">
        <v>15</v>
      </c>
      <c r="C4" s="22">
        <v>20</v>
      </c>
      <c r="D4" s="10">
        <f t="shared" ref="D4:D13" si="0">B4-C4</f>
        <v>-5</v>
      </c>
      <c r="E4" s="42">
        <f t="shared" ref="E4:E13" si="1">F4*B4+(1-F4)*C4</f>
        <v>20</v>
      </c>
      <c r="F4" s="12">
        <v>0</v>
      </c>
      <c r="G4" s="43"/>
      <c r="H4" s="54" t="s">
        <v>10</v>
      </c>
      <c r="I4" s="49"/>
      <c r="J4" s="49"/>
      <c r="K4" s="50"/>
    </row>
    <row r="5" spans="1:11" ht="15.75" customHeight="1" x14ac:dyDescent="0.35">
      <c r="A5" s="40" t="s">
        <v>11</v>
      </c>
      <c r="B5" s="41">
        <v>15</v>
      </c>
      <c r="C5" s="22">
        <v>16</v>
      </c>
      <c r="D5" s="10">
        <f t="shared" si="0"/>
        <v>-1</v>
      </c>
      <c r="E5" s="42">
        <f t="shared" si="1"/>
        <v>16</v>
      </c>
      <c r="F5" s="12">
        <v>0</v>
      </c>
      <c r="G5" s="43"/>
      <c r="H5" s="51" t="s">
        <v>12</v>
      </c>
      <c r="I5" s="49"/>
      <c r="J5" s="49"/>
      <c r="K5" s="50"/>
    </row>
    <row r="6" spans="1:11" ht="15.75" customHeight="1" x14ac:dyDescent="0.35">
      <c r="A6" s="40" t="s">
        <v>13</v>
      </c>
      <c r="B6" s="41">
        <v>5</v>
      </c>
      <c r="C6" s="22">
        <v>11</v>
      </c>
      <c r="D6" s="10">
        <f t="shared" si="0"/>
        <v>-6</v>
      </c>
      <c r="E6" s="42">
        <f t="shared" si="1"/>
        <v>11</v>
      </c>
      <c r="F6" s="12">
        <v>0</v>
      </c>
      <c r="G6" s="43"/>
      <c r="H6" s="51" t="s">
        <v>14</v>
      </c>
      <c r="I6" s="49"/>
      <c r="J6" s="49"/>
      <c r="K6" s="50"/>
    </row>
    <row r="7" spans="1:11" ht="15.75" customHeight="1" x14ac:dyDescent="0.35">
      <c r="A7" s="44" t="s">
        <v>15</v>
      </c>
      <c r="B7" s="41">
        <v>14</v>
      </c>
      <c r="C7" s="22">
        <v>1</v>
      </c>
      <c r="D7" s="10">
        <f t="shared" si="0"/>
        <v>13</v>
      </c>
      <c r="E7" s="42">
        <f t="shared" si="1"/>
        <v>14</v>
      </c>
      <c r="F7" s="12">
        <v>1</v>
      </c>
      <c r="G7" s="43"/>
      <c r="H7" s="55" t="s">
        <v>16</v>
      </c>
      <c r="I7" s="49"/>
      <c r="J7" s="49"/>
      <c r="K7" s="50"/>
    </row>
    <row r="8" spans="1:11" ht="15.75" customHeight="1" x14ac:dyDescent="0.35">
      <c r="A8" s="44" t="s">
        <v>17</v>
      </c>
      <c r="B8" s="41">
        <v>15</v>
      </c>
      <c r="C8" s="22">
        <v>2</v>
      </c>
      <c r="D8" s="10">
        <f t="shared" si="0"/>
        <v>13</v>
      </c>
      <c r="E8" s="42">
        <f t="shared" si="1"/>
        <v>15</v>
      </c>
      <c r="F8" s="12">
        <v>1</v>
      </c>
      <c r="G8" s="43"/>
      <c r="H8" s="55" t="s">
        <v>18</v>
      </c>
      <c r="I8" s="49"/>
      <c r="J8" s="49"/>
      <c r="K8" s="50"/>
    </row>
    <row r="9" spans="1:11" ht="15.75" customHeight="1" x14ac:dyDescent="0.35">
      <c r="A9" s="40" t="s">
        <v>19</v>
      </c>
      <c r="B9" s="41">
        <v>6</v>
      </c>
      <c r="C9" s="22">
        <v>6</v>
      </c>
      <c r="D9" s="10">
        <f t="shared" si="0"/>
        <v>0</v>
      </c>
      <c r="E9" s="42">
        <f t="shared" si="1"/>
        <v>6</v>
      </c>
      <c r="F9" s="12">
        <v>0</v>
      </c>
      <c r="G9" s="43"/>
      <c r="H9" s="48" t="s">
        <v>20</v>
      </c>
      <c r="I9" s="49"/>
      <c r="J9" s="49"/>
      <c r="K9" s="50"/>
    </row>
    <row r="10" spans="1:11" ht="15.75" customHeight="1" x14ac:dyDescent="0.35">
      <c r="A10" s="40" t="s">
        <v>21</v>
      </c>
      <c r="B10" s="41">
        <v>5</v>
      </c>
      <c r="C10" s="22">
        <v>6</v>
      </c>
      <c r="D10" s="10">
        <f t="shared" si="0"/>
        <v>-1</v>
      </c>
      <c r="E10" s="42">
        <f t="shared" si="1"/>
        <v>6</v>
      </c>
      <c r="F10" s="12">
        <v>0</v>
      </c>
      <c r="G10" s="43"/>
      <c r="H10" s="51" t="s">
        <v>22</v>
      </c>
      <c r="I10" s="49"/>
      <c r="J10" s="49"/>
      <c r="K10" s="50"/>
    </row>
    <row r="11" spans="1:11" ht="15.75" customHeight="1" x14ac:dyDescent="0.35">
      <c r="A11" s="44" t="s">
        <v>23</v>
      </c>
      <c r="B11" s="41">
        <v>8</v>
      </c>
      <c r="C11" s="22">
        <v>0</v>
      </c>
      <c r="D11" s="10">
        <f t="shared" si="0"/>
        <v>8</v>
      </c>
      <c r="E11" s="42">
        <f t="shared" si="1"/>
        <v>8</v>
      </c>
      <c r="F11" s="12">
        <v>1</v>
      </c>
      <c r="G11" s="43"/>
      <c r="H11" s="51" t="s">
        <v>24</v>
      </c>
      <c r="I11" s="49"/>
      <c r="J11" s="49"/>
      <c r="K11" s="50"/>
    </row>
    <row r="12" spans="1:11" ht="15.75" customHeight="1" x14ac:dyDescent="0.35">
      <c r="A12" s="40" t="s">
        <v>25</v>
      </c>
      <c r="B12" s="41">
        <v>19</v>
      </c>
      <c r="C12" s="22">
        <v>20</v>
      </c>
      <c r="D12" s="10">
        <f t="shared" si="0"/>
        <v>-1</v>
      </c>
      <c r="E12" s="42">
        <f t="shared" si="1"/>
        <v>20</v>
      </c>
      <c r="F12" s="12">
        <v>0</v>
      </c>
      <c r="G12" s="43"/>
      <c r="H12" s="51" t="s">
        <v>26</v>
      </c>
      <c r="I12" s="49"/>
      <c r="J12" s="49"/>
      <c r="K12" s="50"/>
    </row>
    <row r="13" spans="1:11" ht="15.75" customHeight="1" x14ac:dyDescent="0.35">
      <c r="A13" s="44" t="s">
        <v>27</v>
      </c>
      <c r="B13" s="41">
        <v>9</v>
      </c>
      <c r="C13" s="22">
        <v>6</v>
      </c>
      <c r="D13" s="10">
        <f t="shared" si="0"/>
        <v>3</v>
      </c>
      <c r="E13" s="42">
        <f t="shared" si="1"/>
        <v>9</v>
      </c>
      <c r="F13" s="12">
        <v>1</v>
      </c>
      <c r="H13" s="14" t="s">
        <v>28</v>
      </c>
      <c r="I13" s="15"/>
      <c r="J13" s="15"/>
      <c r="K13" s="16"/>
    </row>
    <row r="14" spans="1:11" ht="15.75" customHeight="1" x14ac:dyDescent="0.35">
      <c r="A14" s="17"/>
      <c r="B14" s="17"/>
      <c r="C14" s="18"/>
      <c r="D14" s="18"/>
      <c r="E14" s="18"/>
      <c r="F14" s="18"/>
    </row>
    <row r="15" spans="1:11" ht="15.75" customHeight="1" x14ac:dyDescent="0.35">
      <c r="A15" s="2" t="s">
        <v>29</v>
      </c>
      <c r="B15" s="2" t="s">
        <v>30</v>
      </c>
      <c r="C15" s="19"/>
      <c r="D15" s="18"/>
      <c r="E15" s="18"/>
      <c r="F15" s="18"/>
      <c r="I15" s="45" t="s">
        <v>45</v>
      </c>
    </row>
    <row r="16" spans="1:11" ht="15.75" customHeight="1" x14ac:dyDescent="0.4">
      <c r="A16" s="21" t="s">
        <v>31</v>
      </c>
      <c r="B16" s="22">
        <f>AVERAGE(D3:D13)</f>
        <v>2</v>
      </c>
      <c r="C16" s="23"/>
      <c r="D16" s="18"/>
      <c r="E16" s="18"/>
      <c r="F16" s="18"/>
      <c r="I16" s="46"/>
    </row>
    <row r="17" spans="1:9" ht="15.75" customHeight="1" x14ac:dyDescent="0.35">
      <c r="A17" s="21" t="s">
        <v>32</v>
      </c>
      <c r="B17" s="22">
        <f>AVERAGE(D7,D8,D11,D13)</f>
        <v>9.25</v>
      </c>
      <c r="C17" s="23"/>
      <c r="D17" s="18"/>
      <c r="E17" s="18"/>
      <c r="F17" s="18"/>
      <c r="I17" s="45" t="s">
        <v>46</v>
      </c>
    </row>
    <row r="18" spans="1:9" ht="15.75" customHeight="1" x14ac:dyDescent="0.4">
      <c r="A18" s="21" t="s">
        <v>33</v>
      </c>
      <c r="B18" s="22">
        <f>AVERAGE(D3,D4,D5,D6,D9,D10,D12)</f>
        <v>-2.1428571428571428</v>
      </c>
      <c r="C18" s="23"/>
      <c r="D18" s="18"/>
      <c r="E18" s="18"/>
      <c r="F18" s="18"/>
      <c r="I18" s="46"/>
    </row>
    <row r="19" spans="1:9" ht="15.75" customHeight="1" x14ac:dyDescent="0.4">
      <c r="A19" s="18"/>
      <c r="B19" s="18"/>
      <c r="C19" s="24"/>
      <c r="D19" s="24"/>
      <c r="E19" s="24"/>
      <c r="F19" s="24"/>
      <c r="I19" s="46" t="s">
        <v>47</v>
      </c>
    </row>
    <row r="20" spans="1:9" ht="15.75" customHeight="1" x14ac:dyDescent="0.4">
      <c r="A20" s="25" t="s">
        <v>48</v>
      </c>
      <c r="B20" s="26"/>
      <c r="C20" s="24"/>
      <c r="D20" s="24"/>
      <c r="E20" s="24"/>
      <c r="F20" s="24"/>
      <c r="I20" s="46"/>
    </row>
    <row r="21" spans="1:9" ht="15.75" customHeight="1" x14ac:dyDescent="0.4">
      <c r="A21" s="27" t="s">
        <v>35</v>
      </c>
      <c r="B21" s="22">
        <f>AVERAGE(C7,C8,C11,C13)</f>
        <v>2.25</v>
      </c>
      <c r="C21" s="24"/>
      <c r="D21" s="24"/>
      <c r="E21" s="24"/>
      <c r="F21" s="24"/>
      <c r="I21" s="46" t="s">
        <v>49</v>
      </c>
    </row>
    <row r="22" spans="1:9" ht="15.75" customHeight="1" x14ac:dyDescent="0.4">
      <c r="A22" s="27" t="s">
        <v>36</v>
      </c>
      <c r="B22" s="22">
        <f>AVERAGE(C3,C4,C5,C6,C9,C10,C12)</f>
        <v>13.428571428571429</v>
      </c>
      <c r="C22" s="24"/>
      <c r="D22" s="24"/>
      <c r="E22" s="24"/>
      <c r="F22" s="24"/>
      <c r="I22" s="46"/>
    </row>
    <row r="23" spans="1:9" ht="18" x14ac:dyDescent="0.4">
      <c r="A23" s="28" t="s">
        <v>37</v>
      </c>
      <c r="B23" s="22">
        <f>B21-B22</f>
        <v>-11.178571428571429</v>
      </c>
      <c r="C23" s="24"/>
      <c r="D23" s="24"/>
      <c r="E23" s="24"/>
      <c r="F23" s="24"/>
      <c r="I23" s="46" t="s">
        <v>50</v>
      </c>
    </row>
    <row r="24" spans="1:9" ht="18" x14ac:dyDescent="0.4">
      <c r="A24" s="29" t="s">
        <v>38</v>
      </c>
      <c r="B24" s="30">
        <f>AVERAGE(F3:F13)</f>
        <v>0.36363636363636365</v>
      </c>
      <c r="C24" s="18"/>
      <c r="D24" s="18"/>
      <c r="E24" s="18"/>
      <c r="F24" s="18"/>
      <c r="I24" s="46"/>
    </row>
    <row r="25" spans="1:9" ht="18" x14ac:dyDescent="0.4">
      <c r="A25" s="31" t="s">
        <v>39</v>
      </c>
      <c r="B25" s="32">
        <f>AVERAGE(B7,B8,B11,B13)-AVERAGE(C3,C4,C5,C6,C9,C10,C12)</f>
        <v>-1.9285714285714288</v>
      </c>
      <c r="C25" s="18"/>
      <c r="D25" s="18"/>
      <c r="E25" s="18"/>
      <c r="F25" s="18"/>
      <c r="I25" s="46" t="s">
        <v>51</v>
      </c>
    </row>
    <row r="26" spans="1:9" ht="18" x14ac:dyDescent="0.4">
      <c r="A26" s="31" t="s">
        <v>40</v>
      </c>
      <c r="B26" s="32">
        <f>B16+B23+(1-B24)*(B17-B18)</f>
        <v>-1.9285714285714288</v>
      </c>
      <c r="C26" s="18"/>
      <c r="D26" s="18"/>
      <c r="E26" s="18"/>
      <c r="F26" s="18"/>
      <c r="I26" s="46"/>
    </row>
    <row r="27" spans="1:9" ht="18" x14ac:dyDescent="0.4">
      <c r="A27" s="56" t="s">
        <v>52</v>
      </c>
      <c r="B27" s="49"/>
      <c r="C27" s="50"/>
      <c r="D27" s="13"/>
      <c r="E27" s="13"/>
      <c r="F27" s="13"/>
      <c r="I27" s="46" t="s">
        <v>53</v>
      </c>
    </row>
    <row r="28" spans="1:9" ht="18" x14ac:dyDescent="0.4">
      <c r="I28" s="46"/>
    </row>
    <row r="29" spans="1:9" ht="18" x14ac:dyDescent="0.4">
      <c r="I29" s="46" t="s">
        <v>54</v>
      </c>
    </row>
    <row r="30" spans="1:9" ht="18" x14ac:dyDescent="0.4">
      <c r="I30" s="46"/>
    </row>
    <row r="31" spans="1:9" ht="18" x14ac:dyDescent="0.4">
      <c r="I31" s="46" t="s">
        <v>55</v>
      </c>
    </row>
    <row r="32" spans="1:9" ht="18" x14ac:dyDescent="0.4">
      <c r="I32" s="46"/>
    </row>
    <row r="33" spans="1:9" ht="18" x14ac:dyDescent="0.4">
      <c r="I33" s="46" t="s">
        <v>56</v>
      </c>
    </row>
    <row r="34" spans="1:9" ht="18" x14ac:dyDescent="0.4">
      <c r="I34" s="46" t="s">
        <v>57</v>
      </c>
    </row>
    <row r="37" spans="1:9" ht="13" x14ac:dyDescent="0.3">
      <c r="A37" s="33"/>
    </row>
    <row r="38" spans="1:9" ht="13" x14ac:dyDescent="0.3">
      <c r="A38" s="33"/>
    </row>
  </sheetData>
  <mergeCells count="14">
    <mergeCell ref="H12:K12"/>
    <mergeCell ref="A27:C27"/>
    <mergeCell ref="B1:D1"/>
    <mergeCell ref="E1:F1"/>
    <mergeCell ref="H2:K2"/>
    <mergeCell ref="H3:K3"/>
    <mergeCell ref="H4:K4"/>
    <mergeCell ref="H5:K5"/>
    <mergeCell ref="H6:K6"/>
    <mergeCell ref="H7:K7"/>
    <mergeCell ref="H8:K8"/>
    <mergeCell ref="H9:K9"/>
    <mergeCell ref="H10:K10"/>
    <mergeCell ref="H11:K1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J24"/>
  <sheetViews>
    <sheetView tabSelected="1" workbookViewId="0">
      <selection activeCell="B18" sqref="B18"/>
    </sheetView>
  </sheetViews>
  <sheetFormatPr defaultColWidth="12.6328125" defaultRowHeight="15.75" customHeight="1" x14ac:dyDescent="0.25"/>
  <cols>
    <col min="1" max="1" width="21.08984375" customWidth="1"/>
    <col min="3" max="3" width="16" customWidth="1"/>
    <col min="5" max="5" width="16.36328125" customWidth="1"/>
    <col min="10" max="10" width="101.08984375" customWidth="1"/>
  </cols>
  <sheetData>
    <row r="1" spans="1:10" ht="15.75" customHeight="1" x14ac:dyDescent="0.35">
      <c r="A1" s="1" t="s">
        <v>0</v>
      </c>
      <c r="B1" s="2" t="s">
        <v>58</v>
      </c>
      <c r="C1" s="2" t="s">
        <v>2</v>
      </c>
      <c r="D1" s="2" t="s">
        <v>3</v>
      </c>
      <c r="E1" s="47" t="s">
        <v>59</v>
      </c>
      <c r="G1" s="59" t="s">
        <v>6</v>
      </c>
      <c r="H1" s="49"/>
      <c r="I1" s="49"/>
      <c r="J1" s="50"/>
    </row>
    <row r="2" spans="1:10" ht="15.75" customHeight="1" x14ac:dyDescent="0.35">
      <c r="A2" s="40" t="s">
        <v>7</v>
      </c>
      <c r="B2" s="41">
        <v>14</v>
      </c>
      <c r="C2" s="22">
        <v>15</v>
      </c>
      <c r="D2" s="10">
        <f>B2-C2</f>
        <v>-1</v>
      </c>
      <c r="E2" s="12">
        <v>1</v>
      </c>
      <c r="G2" s="53" t="s">
        <v>8</v>
      </c>
      <c r="H2" s="49"/>
      <c r="I2" s="49"/>
      <c r="J2" s="50"/>
    </row>
    <row r="3" spans="1:10" ht="15.75" customHeight="1" x14ac:dyDescent="0.35">
      <c r="A3" s="40" t="s">
        <v>9</v>
      </c>
      <c r="B3" s="41">
        <v>15</v>
      </c>
      <c r="C3" s="22">
        <v>20</v>
      </c>
      <c r="D3" s="10">
        <f t="shared" ref="D3:D12" si="0">B3-C3</f>
        <v>-5</v>
      </c>
      <c r="E3" s="12">
        <v>0</v>
      </c>
      <c r="G3" s="55" t="s">
        <v>60</v>
      </c>
      <c r="H3" s="49"/>
      <c r="I3" s="49"/>
      <c r="J3" s="50"/>
    </row>
    <row r="4" spans="1:10" ht="15.75" customHeight="1" x14ac:dyDescent="0.35">
      <c r="A4" s="40" t="s">
        <v>11</v>
      </c>
      <c r="B4" s="41">
        <v>15</v>
      </c>
      <c r="C4" s="22">
        <v>16</v>
      </c>
      <c r="D4" s="10">
        <f t="shared" si="0"/>
        <v>-1</v>
      </c>
      <c r="E4" s="12">
        <v>1</v>
      </c>
      <c r="G4" s="48" t="s">
        <v>61</v>
      </c>
      <c r="H4" s="49"/>
      <c r="I4" s="49"/>
      <c r="J4" s="50"/>
    </row>
    <row r="5" spans="1:10" ht="15.75" customHeight="1" x14ac:dyDescent="0.35">
      <c r="A5" s="40" t="s">
        <v>13</v>
      </c>
      <c r="B5" s="41">
        <v>5</v>
      </c>
      <c r="C5" s="22">
        <v>11</v>
      </c>
      <c r="D5" s="10">
        <f t="shared" si="0"/>
        <v>-6</v>
      </c>
      <c r="E5" s="12">
        <v>1</v>
      </c>
      <c r="G5" s="55" t="s">
        <v>62</v>
      </c>
      <c r="H5" s="49"/>
      <c r="I5" s="49"/>
      <c r="J5" s="50"/>
    </row>
    <row r="6" spans="1:10" ht="15.75" customHeight="1" x14ac:dyDescent="0.35">
      <c r="A6" s="44" t="s">
        <v>15</v>
      </c>
      <c r="B6" s="41">
        <v>14</v>
      </c>
      <c r="C6" s="22">
        <v>1</v>
      </c>
      <c r="D6" s="10">
        <f t="shared" si="0"/>
        <v>13</v>
      </c>
      <c r="E6" s="12">
        <v>1</v>
      </c>
      <c r="G6" s="51" t="s">
        <v>63</v>
      </c>
      <c r="H6" s="49"/>
      <c r="I6" s="49"/>
      <c r="J6" s="50"/>
    </row>
    <row r="7" spans="1:10" ht="15.75" customHeight="1" x14ac:dyDescent="0.35">
      <c r="A7" s="44" t="s">
        <v>17</v>
      </c>
      <c r="B7" s="41">
        <v>15</v>
      </c>
      <c r="C7" s="22">
        <v>2</v>
      </c>
      <c r="D7" s="10">
        <f t="shared" si="0"/>
        <v>13</v>
      </c>
      <c r="E7" s="12">
        <v>0</v>
      </c>
      <c r="G7" s="51" t="s">
        <v>64</v>
      </c>
      <c r="H7" s="49"/>
      <c r="I7" s="49"/>
      <c r="J7" s="50"/>
    </row>
    <row r="8" spans="1:10" ht="15.75" customHeight="1" x14ac:dyDescent="0.35">
      <c r="A8" s="40" t="s">
        <v>19</v>
      </c>
      <c r="B8" s="41">
        <v>6</v>
      </c>
      <c r="C8" s="22">
        <v>6</v>
      </c>
      <c r="D8" s="10">
        <f t="shared" si="0"/>
        <v>0</v>
      </c>
      <c r="E8" s="12">
        <v>0</v>
      </c>
    </row>
    <row r="9" spans="1:10" ht="15.75" customHeight="1" x14ac:dyDescent="0.35">
      <c r="A9" s="40" t="s">
        <v>21</v>
      </c>
      <c r="B9" s="41">
        <v>5</v>
      </c>
      <c r="C9" s="22">
        <v>6</v>
      </c>
      <c r="D9" s="10">
        <f t="shared" si="0"/>
        <v>-1</v>
      </c>
      <c r="E9" s="12">
        <v>1</v>
      </c>
    </row>
    <row r="10" spans="1:10" ht="15.75" customHeight="1" x14ac:dyDescent="0.35">
      <c r="A10" s="44" t="s">
        <v>23</v>
      </c>
      <c r="B10" s="41">
        <v>8</v>
      </c>
      <c r="C10" s="22">
        <v>0</v>
      </c>
      <c r="D10" s="10">
        <f t="shared" si="0"/>
        <v>8</v>
      </c>
      <c r="E10" s="12">
        <v>0</v>
      </c>
    </row>
    <row r="11" spans="1:10" ht="15.75" customHeight="1" x14ac:dyDescent="0.35">
      <c r="A11" s="40" t="s">
        <v>25</v>
      </c>
      <c r="B11" s="41">
        <v>19</v>
      </c>
      <c r="C11" s="22">
        <v>20</v>
      </c>
      <c r="D11" s="10">
        <f t="shared" si="0"/>
        <v>-1</v>
      </c>
      <c r="E11" s="12">
        <v>0</v>
      </c>
    </row>
    <row r="12" spans="1:10" ht="15.75" customHeight="1" x14ac:dyDescent="0.35">
      <c r="A12" s="44" t="s">
        <v>27</v>
      </c>
      <c r="B12" s="41">
        <v>9</v>
      </c>
      <c r="C12" s="22">
        <v>6</v>
      </c>
      <c r="D12" s="10">
        <f t="shared" si="0"/>
        <v>3</v>
      </c>
      <c r="E12" s="12">
        <v>0</v>
      </c>
    </row>
    <row r="13" spans="1:10" ht="15.75" customHeight="1" x14ac:dyDescent="0.35">
      <c r="A13" s="17"/>
      <c r="B13" s="17"/>
      <c r="C13" s="18"/>
      <c r="D13" s="18"/>
      <c r="E13" s="18">
        <v>0</v>
      </c>
    </row>
    <row r="14" spans="1:10" ht="15.75" customHeight="1" x14ac:dyDescent="0.35">
      <c r="A14" s="2" t="s">
        <v>29</v>
      </c>
      <c r="B14" s="2" t="s">
        <v>30</v>
      </c>
      <c r="C14" s="19"/>
      <c r="D14" s="18"/>
      <c r="E14" s="18"/>
    </row>
    <row r="15" spans="1:10" ht="15.75" customHeight="1" x14ac:dyDescent="0.35">
      <c r="A15" s="21" t="s">
        <v>31</v>
      </c>
      <c r="B15" s="22">
        <f>AVERAGE(D2:D12)</f>
        <v>2</v>
      </c>
      <c r="C15" s="23"/>
      <c r="D15" s="18"/>
      <c r="E15" s="18"/>
    </row>
    <row r="16" spans="1:10" ht="15.75" customHeight="1" x14ac:dyDescent="0.35">
      <c r="A16" s="21" t="s">
        <v>65</v>
      </c>
      <c r="B16" s="22">
        <f>AVERAGE(D2,D4,D5,D6,D9)</f>
        <v>0.8</v>
      </c>
      <c r="C16" s="23"/>
      <c r="D16" s="18"/>
      <c r="E16" s="18"/>
    </row>
    <row r="17" spans="1:5" ht="15.75" customHeight="1" x14ac:dyDescent="0.35">
      <c r="A17" s="21" t="s">
        <v>33</v>
      </c>
      <c r="B17" s="22">
        <f>AVERAGE(D3,D7,D8,D10,D11,D12)</f>
        <v>3</v>
      </c>
      <c r="C17" s="23"/>
      <c r="D17" s="18"/>
      <c r="E17" s="18"/>
    </row>
    <row r="18" spans="1:5" ht="15.75" customHeight="1" x14ac:dyDescent="0.35">
      <c r="A18" s="18"/>
      <c r="B18" s="18"/>
      <c r="C18" s="24"/>
      <c r="D18" s="24"/>
      <c r="E18" s="24"/>
    </row>
    <row r="19" spans="1:5" ht="15.75" customHeight="1" x14ac:dyDescent="0.35">
      <c r="A19" s="25" t="s">
        <v>66</v>
      </c>
      <c r="B19" s="26"/>
      <c r="C19" s="24"/>
      <c r="D19" s="24"/>
      <c r="E19" s="24"/>
    </row>
    <row r="20" spans="1:5" ht="15.75" customHeight="1" x14ac:dyDescent="0.35">
      <c r="A20" s="29" t="s">
        <v>38</v>
      </c>
      <c r="B20" s="30">
        <f>AVERAGE(E2:E12)</f>
        <v>0.45454545454545453</v>
      </c>
      <c r="C20" s="18"/>
      <c r="D20" s="18"/>
      <c r="E20" s="18"/>
    </row>
    <row r="21" spans="1:5" ht="15.75" customHeight="1" x14ac:dyDescent="0.35">
      <c r="A21" s="18"/>
      <c r="B21" s="18"/>
      <c r="C21" s="24"/>
      <c r="D21" s="24"/>
      <c r="E21" s="24"/>
    </row>
    <row r="22" spans="1:5" ht="15.75" customHeight="1" x14ac:dyDescent="0.35">
      <c r="A22" s="31" t="s">
        <v>67</v>
      </c>
      <c r="B22" s="32">
        <f>B20*B16+(1-B20)*B17</f>
        <v>2</v>
      </c>
      <c r="C22" s="18"/>
      <c r="D22" s="18"/>
      <c r="E22" s="18"/>
    </row>
    <row r="24" spans="1:5" ht="12.5" x14ac:dyDescent="0.25">
      <c r="A24" s="34" t="s">
        <v>68</v>
      </c>
    </row>
  </sheetData>
  <mergeCells count="7">
    <mergeCell ref="G6:J6"/>
    <mergeCell ref="G7:J7"/>
    <mergeCell ref="G1:J1"/>
    <mergeCell ref="G2:J2"/>
    <mergeCell ref="G3:J3"/>
    <mergeCell ref="G4:J4"/>
    <mergeCell ref="G5:J5"/>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PO 1</vt:lpstr>
      <vt:lpstr>PO 2</vt:lpstr>
      <vt:lpstr>WEIGHTS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Chính Hoàng</cp:lastModifiedBy>
  <dcterms:modified xsi:type="dcterms:W3CDTF">2023-06-18T00:20:43Z</dcterms:modified>
</cp:coreProperties>
</file>