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1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color rgb="FF123EF1"/>
      <sz val="11"/>
    </font>
    <font>
      <name val="Calibri"/>
      <family val="2"/>
      <b val="1"/>
      <color rgb="FF000000"/>
      <sz val="11"/>
    </font>
    <font>
      <name val="Calibri"/>
      <family val="2"/>
      <color rgb="FF123EF1"/>
      <sz val="11"/>
    </font>
    <font>
      <name val="Calibri"/>
      <family val="2"/>
      <color rgb="FF000000"/>
      <sz val="11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21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FFB6D7A8"/>
        <bgColor rgb="FFB6D7A8"/>
      </patternFill>
    </fill>
    <fill>
      <patternFill patternType="solid">
        <fgColor rgb="FFBCBCBC"/>
        <bgColor rgb="FFBCBCBC"/>
      </patternFill>
    </fill>
    <fill>
      <patternFill patternType="solid">
        <fgColor rgb="FFFFFF6B"/>
        <bgColor rgb="FFFFFF6B"/>
      </patternFill>
    </fill>
    <fill>
      <patternFill patternType="solid">
        <fgColor rgb="FFACCBE8"/>
        <bgColor rgb="FFACCBE8"/>
      </patternFill>
    </fill>
    <fill>
      <patternFill patternType="solid">
        <fgColor rgb="FFF9D5B6"/>
        <bgColor rgb="FF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2"/>
  </cellStyleXfs>
  <cellXfs count="4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3" borderId="1" pivotButton="0" quotePrefix="0" xfId="0"/>
    <xf numFmtId="0" fontId="2" fillId="6" borderId="1" pivotButton="0" quotePrefix="0" xfId="0"/>
    <xf numFmtId="164" fontId="0" fillId="5" borderId="1" pivotButton="0" quotePrefix="0" xfId="0"/>
    <xf numFmtId="164" fontId="0" fillId="0" borderId="1" pivotButton="0" quotePrefix="0" xfId="0"/>
    <xf numFmtId="0" fontId="0" fillId="3" borderId="1" pivotButton="0" quotePrefix="0" xfId="0"/>
    <xf numFmtId="164" fontId="4" fillId="6" borderId="1" pivotButton="0" quotePrefix="0" xfId="0"/>
    <xf numFmtId="164" fontId="2" fillId="6" borderId="1" pivotButton="0" quotePrefix="0" xfId="0"/>
    <xf numFmtId="164" fontId="0" fillId="4" borderId="1" pivotButton="0" quotePrefix="0" xfId="0"/>
    <xf numFmtId="0" fontId="3" fillId="7" borderId="1" pivotButton="0" quotePrefix="0" xfId="0"/>
    <xf numFmtId="164" fontId="3" fillId="7" borderId="1" pivotButton="0" quotePrefix="0" xfId="0"/>
    <xf numFmtId="0" fontId="3" fillId="2" borderId="1" pivotButton="0" quotePrefix="0" xfId="0"/>
    <xf numFmtId="0" fontId="0" fillId="7" borderId="1" pivotButton="0" quotePrefix="0" xfId="0"/>
    <xf numFmtId="0" fontId="3" fillId="3" borderId="2" pivotButton="0" quotePrefix="0" xfId="0"/>
    <xf numFmtId="0" fontId="3" fillId="10" borderId="1" pivotButton="0" quotePrefix="0" xfId="0"/>
    <xf numFmtId="164" fontId="4" fillId="8" borderId="1" pivotButton="0" quotePrefix="0" xfId="0"/>
    <xf numFmtId="164" fontId="5" fillId="9" borderId="1" pivotButton="0" quotePrefix="0" xfId="0"/>
    <xf numFmtId="0" fontId="6" fillId="11" borderId="0" pivotButton="0" quotePrefix="0" xfId="0"/>
    <xf numFmtId="0" fontId="0" fillId="11" borderId="0" pivotButton="0" quotePrefix="0" xfId="0"/>
    <xf numFmtId="0" fontId="0" fillId="0" borderId="3" pivotButton="0" quotePrefix="0" xfId="0"/>
    <xf numFmtId="0" fontId="6" fillId="0" borderId="3" pivotButton="0" quotePrefix="0" xfId="0"/>
    <xf numFmtId="0" fontId="6" fillId="13" borderId="3" pivotButton="0" quotePrefix="0" xfId="0"/>
    <xf numFmtId="0" fontId="7" fillId="16" borderId="3" pivotButton="0" quotePrefix="0" xfId="0"/>
    <xf numFmtId="164" fontId="0" fillId="15" borderId="3" pivotButton="0" quotePrefix="0" xfId="0"/>
    <xf numFmtId="164" fontId="0" fillId="0" borderId="3" pivotButton="0" quotePrefix="0" xfId="0"/>
    <xf numFmtId="0" fontId="0" fillId="13" borderId="3" pivotButton="0" quotePrefix="0" xfId="0"/>
    <xf numFmtId="164" fontId="9" fillId="16" borderId="3" pivotButton="0" quotePrefix="0" xfId="0"/>
    <xf numFmtId="164" fontId="7" fillId="16" borderId="3" pivotButton="0" quotePrefix="0" xfId="0"/>
    <xf numFmtId="164" fontId="0" fillId="14" borderId="3" pivotButton="0" quotePrefix="0" xfId="0"/>
    <xf numFmtId="0" fontId="8" fillId="17" borderId="3" pivotButton="0" quotePrefix="0" xfId="0"/>
    <xf numFmtId="164" fontId="8" fillId="17" borderId="3" pivotButton="0" quotePrefix="0" xfId="0"/>
    <xf numFmtId="0" fontId="8" fillId="11" borderId="3" pivotButton="0" quotePrefix="0" xfId="0"/>
    <xf numFmtId="0" fontId="0" fillId="17" borderId="3" pivotButton="0" quotePrefix="0" xfId="0"/>
    <xf numFmtId="0" fontId="8" fillId="13" borderId="4" pivotButton="0" quotePrefix="0" xfId="0"/>
    <xf numFmtId="0" fontId="8" fillId="20" borderId="3" pivotButton="0" quotePrefix="0" xfId="0"/>
    <xf numFmtId="164" fontId="9" fillId="18" borderId="3" pivotButton="0" quotePrefix="0" xfId="0"/>
    <xf numFmtId="164" fontId="10" fillId="19" borderId="3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1"/>
  <sheetViews>
    <sheetView topLeftCell="A6" workbookViewId="0">
      <selection activeCell="K32" sqref="K32"/>
    </sheetView>
  </sheetViews>
  <sheetFormatPr baseColWidth="10" defaultColWidth="8.83203125" defaultRowHeight="15"/>
  <cols>
    <col width="20" customWidth="1" min="1" max="10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21" t="inlineStr">
        <is>
          <t>Efficiency</t>
        </is>
      </c>
      <c r="B1" s="22" t="n"/>
      <c r="C1" s="22" t="n"/>
      <c r="D1" s="22" t="n"/>
      <c r="E1" s="22" t="n"/>
    </row>
    <row r="2">
      <c r="A2" s="23" t="n"/>
      <c r="B2" s="24" t="inlineStr">
        <is>
          <t>High</t>
        </is>
      </c>
      <c r="C2" s="24" t="inlineStr">
        <is>
          <t>Medium</t>
        </is>
      </c>
      <c r="D2" s="24" t="inlineStr">
        <is>
          <t>Low</t>
        </is>
      </c>
      <c r="E2" s="25" t="inlineStr">
        <is>
          <t>Direct values</t>
        </is>
      </c>
      <c r="F2" s="26" t="inlineStr">
        <is>
          <t>Line Sum</t>
        </is>
      </c>
      <c r="G2" s="26" t="inlineStr">
        <is>
          <t>Est. Normal Priorities</t>
        </is>
      </c>
      <c r="H2" s="26" t="inlineStr">
        <is>
          <t>Est. Ideal Priorities</t>
        </is>
      </c>
    </row>
    <row r="3">
      <c r="A3" s="24" t="inlineStr">
        <is>
          <t>High</t>
        </is>
      </c>
      <c r="B3" s="27" t="n">
        <v>1</v>
      </c>
      <c r="C3" s="28" t="n">
        <v>2.6</v>
      </c>
      <c r="D3" s="28" t="n">
        <v>6.5</v>
      </c>
      <c r="E3" s="29" t="n"/>
      <c r="F3" s="30">
        <f>+B3+C3+D3</f>
        <v/>
      </c>
      <c r="G3" s="31">
        <f>F3/F6</f>
        <v/>
      </c>
      <c r="H3" s="31">
        <f>G3/MAX(G3:G6)</f>
        <v/>
      </c>
    </row>
    <row r="4">
      <c r="A4" s="24" t="inlineStr">
        <is>
          <t>Medium</t>
        </is>
      </c>
      <c r="B4" s="32">
        <f>1/C3</f>
        <v/>
      </c>
      <c r="C4" s="27" t="n">
        <v>1</v>
      </c>
      <c r="D4" s="28" t="n">
        <v>2.5</v>
      </c>
      <c r="E4" s="29" t="n"/>
      <c r="F4" s="30">
        <f>+B4+C4+D4</f>
        <v/>
      </c>
      <c r="G4" s="31">
        <f>F4/F6</f>
        <v/>
      </c>
      <c r="H4" s="31">
        <f>G4/MAX(G3:G6)</f>
        <v/>
      </c>
    </row>
    <row r="5">
      <c r="A5" s="24" t="inlineStr">
        <is>
          <t>Low</t>
        </is>
      </c>
      <c r="B5" s="32">
        <f>1/D3</f>
        <v/>
      </c>
      <c r="C5" s="32">
        <f>1/D4</f>
        <v/>
      </c>
      <c r="D5" s="27" t="n">
        <v>1</v>
      </c>
      <c r="E5" s="29" t="n"/>
      <c r="F5" s="30">
        <f>+B5+C5+D5</f>
        <v/>
      </c>
      <c r="G5" s="31">
        <f>F5/F6</f>
        <v/>
      </c>
      <c r="H5" s="31">
        <f>G5/MAX(G3:G6)</f>
        <v/>
      </c>
    </row>
    <row r="6">
      <c r="A6" s="33" t="inlineStr">
        <is>
          <t>Sum of Col</t>
        </is>
      </c>
      <c r="B6" s="34">
        <f>sum(B3:B5)</f>
        <v/>
      </c>
      <c r="C6" s="34">
        <f>sum(C3:C5)</f>
        <v/>
      </c>
      <c r="D6" s="34">
        <f>sum(D3:D5)</f>
        <v/>
      </c>
      <c r="F6" s="30">
        <f>sum(F3:F5)</f>
        <v/>
      </c>
    </row>
    <row r="7">
      <c r="F7" s="33" t="inlineStr">
        <is>
          <t>Est. Incons.</t>
        </is>
      </c>
      <c r="G7" s="34">
        <f>((MMULT(B6:D6,G3:G5)-3)/(3-1))/0.52</f>
        <v/>
      </c>
    </row>
    <row r="9">
      <c r="A9" s="21" t="inlineStr">
        <is>
          <t>Consistency</t>
        </is>
      </c>
      <c r="B9" s="22" t="n"/>
      <c r="C9" s="22" t="n"/>
      <c r="D9" s="22" t="n"/>
      <c r="E9" s="22" t="n"/>
      <c r="F9" s="22" t="n"/>
      <c r="G9" s="22" t="n"/>
    </row>
    <row r="10">
      <c r="A10" s="23" t="n"/>
      <c r="B10" s="24" t="inlineStr">
        <is>
          <t>Excellent</t>
        </is>
      </c>
      <c r="C10" s="24" t="inlineStr">
        <is>
          <t>Above Average</t>
        </is>
      </c>
      <c r="D10" s="24" t="inlineStr">
        <is>
          <t>Average</t>
        </is>
      </c>
      <c r="E10" s="24" t="inlineStr">
        <is>
          <t>Below Average</t>
        </is>
      </c>
      <c r="F10" s="24" t="inlineStr">
        <is>
          <t>Poor</t>
        </is>
      </c>
      <c r="G10" s="25" t="inlineStr">
        <is>
          <t>Direct values</t>
        </is>
      </c>
      <c r="H10" s="26" t="inlineStr">
        <is>
          <t>Line Sum</t>
        </is>
      </c>
      <c r="I10" s="26" t="inlineStr">
        <is>
          <t>Est. Normal Priorities</t>
        </is>
      </c>
      <c r="J10" s="26" t="inlineStr">
        <is>
          <t>Est. Ideal Priorities</t>
        </is>
      </c>
    </row>
    <row r="11">
      <c r="A11" s="24" t="inlineStr">
        <is>
          <t>Excellent</t>
        </is>
      </c>
      <c r="B11" s="27" t="n">
        <v>1</v>
      </c>
      <c r="C11" s="28" t="n">
        <v>1.25</v>
      </c>
      <c r="D11" s="28" t="n">
        <v>1.666666666666667</v>
      </c>
      <c r="E11" s="28" t="n">
        <v>2.5</v>
      </c>
      <c r="F11" s="28" t="n">
        <v>3.333333333333333</v>
      </c>
      <c r="G11" s="29" t="n"/>
      <c r="H11" s="30">
        <f>+B11+C11+D11+E11+F11</f>
        <v/>
      </c>
      <c r="I11" s="31">
        <f>H11/H16</f>
        <v/>
      </c>
      <c r="J11" s="31">
        <f>I11/MAX(I11:I16)</f>
        <v/>
      </c>
    </row>
    <row r="12">
      <c r="A12" s="24" t="inlineStr">
        <is>
          <t>Above Average</t>
        </is>
      </c>
      <c r="B12" s="32">
        <f>1/C11</f>
        <v/>
      </c>
      <c r="C12" s="27" t="n">
        <v>1</v>
      </c>
      <c r="D12" s="28" t="n">
        <v>1.333333333333333</v>
      </c>
      <c r="E12" s="28" t="n">
        <v>2</v>
      </c>
      <c r="F12" s="28" t="n">
        <v>2.666666666666667</v>
      </c>
      <c r="G12" s="29" t="n"/>
      <c r="H12" s="30">
        <f>+B12+C12+D12+E12+F12</f>
        <v/>
      </c>
      <c r="I12" s="31">
        <f>H12/H16</f>
        <v/>
      </c>
      <c r="J12" s="31">
        <f>I12/MAX(I11:I16)</f>
        <v/>
      </c>
    </row>
    <row r="13">
      <c r="A13" s="24" t="inlineStr">
        <is>
          <t>Average</t>
        </is>
      </c>
      <c r="B13" s="32">
        <f>1/D11</f>
        <v/>
      </c>
      <c r="C13" s="32">
        <f>1/D12</f>
        <v/>
      </c>
      <c r="D13" s="27" t="n">
        <v>1</v>
      </c>
      <c r="E13" s="28" t="n">
        <v>1.5</v>
      </c>
      <c r="F13" s="28" t="n">
        <v>2</v>
      </c>
      <c r="G13" s="29" t="n"/>
      <c r="H13" s="30">
        <f>+B13+C13+D13+E13+F13</f>
        <v/>
      </c>
      <c r="I13" s="31">
        <f>H13/H16</f>
        <v/>
      </c>
      <c r="J13" s="31">
        <f>I13/MAX(I11:I16)</f>
        <v/>
      </c>
    </row>
    <row r="14">
      <c r="A14" s="24" t="inlineStr">
        <is>
          <t>Below Average</t>
        </is>
      </c>
      <c r="B14" s="32">
        <f>1/E11</f>
        <v/>
      </c>
      <c r="C14" s="32">
        <f>1/E12</f>
        <v/>
      </c>
      <c r="D14" s="32">
        <f>1/E13</f>
        <v/>
      </c>
      <c r="E14" s="27" t="n">
        <v>1</v>
      </c>
      <c r="F14" s="28" t="n">
        <v>1.333333333333333</v>
      </c>
      <c r="G14" s="29" t="n"/>
      <c r="H14" s="30">
        <f>+B14+C14+D14+E14+F14</f>
        <v/>
      </c>
      <c r="I14" s="31">
        <f>H14/H16</f>
        <v/>
      </c>
      <c r="J14" s="31">
        <f>I14/MAX(I11:I16)</f>
        <v/>
      </c>
    </row>
    <row r="15">
      <c r="A15" s="24" t="inlineStr">
        <is>
          <t>Poor</t>
        </is>
      </c>
      <c r="B15" s="32">
        <f>1/F11</f>
        <v/>
      </c>
      <c r="C15" s="32">
        <f>1/F12</f>
        <v/>
      </c>
      <c r="D15" s="32">
        <f>1/F13</f>
        <v/>
      </c>
      <c r="E15" s="32">
        <f>1/F14</f>
        <v/>
      </c>
      <c r="F15" s="27" t="n">
        <v>1</v>
      </c>
      <c r="G15" s="29" t="n"/>
      <c r="H15" s="30">
        <f>+B15+C15+D15+E15+F15</f>
        <v/>
      </c>
      <c r="I15" s="31">
        <f>H15/H16</f>
        <v/>
      </c>
      <c r="J15" s="31">
        <f>I15/MAX(I11:I16)</f>
        <v/>
      </c>
    </row>
    <row r="16">
      <c r="A16" s="33" t="inlineStr">
        <is>
          <t>Sum of Col</t>
        </is>
      </c>
      <c r="B16" s="34">
        <f>sum(B11:B15)</f>
        <v/>
      </c>
      <c r="C16" s="34">
        <f>sum(C11:C15)</f>
        <v/>
      </c>
      <c r="D16" s="34">
        <f>sum(D11:D15)</f>
        <v/>
      </c>
      <c r="E16" s="34">
        <f>sum(E11:E15)</f>
        <v/>
      </c>
      <c r="F16" s="34">
        <f>sum(F11:F15)</f>
        <v/>
      </c>
      <c r="H16" s="30">
        <f>sum(H11:H15)</f>
        <v/>
      </c>
    </row>
    <row r="17">
      <c r="H17" s="33" t="inlineStr">
        <is>
          <t>Est. Incons.</t>
        </is>
      </c>
      <c r="I17" s="34">
        <f>((MMULT(B16:F16,I11:I15)-5)/(5-1))/1.12</f>
        <v/>
      </c>
    </row>
    <row r="19">
      <c r="A19" s="21" t="inlineStr">
        <is>
          <t>Resource Ultlization</t>
        </is>
      </c>
      <c r="B19" s="22" t="n"/>
      <c r="C19" s="22" t="n"/>
      <c r="D19" s="22" t="n"/>
      <c r="E19" s="22" t="n"/>
    </row>
    <row r="20">
      <c r="A20" s="23" t="n"/>
      <c r="B20" s="24" t="inlineStr">
        <is>
          <t>High</t>
        </is>
      </c>
      <c r="C20" s="24" t="inlineStr">
        <is>
          <t>Medium</t>
        </is>
      </c>
      <c r="D20" s="24" t="inlineStr">
        <is>
          <t>Low</t>
        </is>
      </c>
      <c r="E20" s="25" t="inlineStr">
        <is>
          <t>Direct values</t>
        </is>
      </c>
      <c r="F20" s="26" t="inlineStr">
        <is>
          <t>Line Sum</t>
        </is>
      </c>
      <c r="G20" s="26" t="inlineStr">
        <is>
          <t>Est. Normal Priorities</t>
        </is>
      </c>
      <c r="H20" s="26" t="inlineStr">
        <is>
          <t>Est. Ideal Priorities</t>
        </is>
      </c>
    </row>
    <row r="21">
      <c r="A21" s="24" t="inlineStr">
        <is>
          <t>High</t>
        </is>
      </c>
      <c r="B21" s="27" t="n">
        <v>1</v>
      </c>
      <c r="C21" s="28" t="n">
        <v>2.6</v>
      </c>
      <c r="D21" s="28" t="n">
        <v>6.5</v>
      </c>
      <c r="E21" s="29" t="n"/>
      <c r="F21" s="30">
        <f>+B21+C21+D21</f>
        <v/>
      </c>
      <c r="G21" s="31">
        <f>F21/F24</f>
        <v/>
      </c>
      <c r="H21" s="31">
        <f>G21/MAX(G21:G24)</f>
        <v/>
      </c>
    </row>
    <row r="22">
      <c r="A22" s="24" t="inlineStr">
        <is>
          <t>Medium</t>
        </is>
      </c>
      <c r="B22" s="32">
        <f>1/C21</f>
        <v/>
      </c>
      <c r="C22" s="27" t="n">
        <v>1</v>
      </c>
      <c r="D22" s="28" t="n">
        <v>2.5</v>
      </c>
      <c r="E22" s="29" t="n"/>
      <c r="F22" s="30">
        <f>+B22+C22+D22</f>
        <v/>
      </c>
      <c r="G22" s="31">
        <f>F22/F24</f>
        <v/>
      </c>
      <c r="H22" s="31">
        <f>G22/MAX(G21:G24)</f>
        <v/>
      </c>
    </row>
    <row r="23">
      <c r="A23" s="24" t="inlineStr">
        <is>
          <t>Low</t>
        </is>
      </c>
      <c r="B23" s="32">
        <f>1/D21</f>
        <v/>
      </c>
      <c r="C23" s="32">
        <f>1/D22</f>
        <v/>
      </c>
      <c r="D23" s="27" t="n">
        <v>1</v>
      </c>
      <c r="E23" s="29" t="n"/>
      <c r="F23" s="30">
        <f>+B23+C23+D23</f>
        <v/>
      </c>
      <c r="G23" s="31">
        <f>F23/F24</f>
        <v/>
      </c>
      <c r="H23" s="31">
        <f>G23/MAX(G21:G24)</f>
        <v/>
      </c>
    </row>
    <row r="24">
      <c r="A24" s="33" t="inlineStr">
        <is>
          <t>Sum of Col</t>
        </is>
      </c>
      <c r="B24" s="34">
        <f>sum(B21:B23)</f>
        <v/>
      </c>
      <c r="C24" s="34">
        <f>sum(C21:C23)</f>
        <v/>
      </c>
      <c r="D24" s="34">
        <f>sum(D21:D23)</f>
        <v/>
      </c>
      <c r="F24" s="30">
        <f>sum(F21:F23)</f>
        <v/>
      </c>
    </row>
    <row r="25">
      <c r="F25" s="33" t="inlineStr">
        <is>
          <t>Est. Incons.</t>
        </is>
      </c>
      <c r="G25" s="34">
        <f>((MMULT(B24:D24,G21:G23)-3)/(3-1))/0.52</f>
        <v/>
      </c>
    </row>
    <row r="27">
      <c r="A27" s="21" t="inlineStr">
        <is>
          <t>Regulatory Compliance</t>
        </is>
      </c>
      <c r="B27" s="22" t="n"/>
      <c r="C27" s="22" t="n"/>
      <c r="D27" s="22" t="n"/>
      <c r="E27" s="22" t="n"/>
    </row>
    <row r="28">
      <c r="A28" s="23" t="n"/>
      <c r="B28" s="24" t="inlineStr">
        <is>
          <t>High</t>
        </is>
      </c>
      <c r="C28" s="24" t="inlineStr">
        <is>
          <t>Medium</t>
        </is>
      </c>
      <c r="D28" s="24" t="inlineStr">
        <is>
          <t>Low</t>
        </is>
      </c>
      <c r="E28" s="25" t="inlineStr">
        <is>
          <t>Direct values</t>
        </is>
      </c>
      <c r="F28" s="26" t="inlineStr">
        <is>
          <t>Line Sum</t>
        </is>
      </c>
      <c r="G28" s="26" t="inlineStr">
        <is>
          <t>Est. Normal Priorities</t>
        </is>
      </c>
      <c r="H28" s="26" t="inlineStr">
        <is>
          <t>Est. Ideal Priorities</t>
        </is>
      </c>
    </row>
    <row r="29">
      <c r="A29" s="24" t="inlineStr">
        <is>
          <t>High</t>
        </is>
      </c>
      <c r="B29" s="27" t="n">
        <v>1</v>
      </c>
      <c r="C29" s="28" t="n">
        <v>1</v>
      </c>
      <c r="D29" s="28" t="n">
        <v>1</v>
      </c>
      <c r="E29" s="29" t="n"/>
      <c r="F29" s="30">
        <f>+B29+C29+D29</f>
        <v/>
      </c>
      <c r="G29" s="31">
        <f>F29/F32</f>
        <v/>
      </c>
      <c r="H29" s="31">
        <f>G29/MAX(G29:G32)</f>
        <v/>
      </c>
    </row>
    <row r="30">
      <c r="A30" s="24" t="inlineStr">
        <is>
          <t>Medium</t>
        </is>
      </c>
      <c r="B30" s="32">
        <f>1/C29</f>
        <v/>
      </c>
      <c r="C30" s="27" t="n">
        <v>1</v>
      </c>
      <c r="D30" s="28" t="n">
        <v>1</v>
      </c>
      <c r="E30" s="29" t="n"/>
      <c r="F30" s="30">
        <f>+B30+C30+D30</f>
        <v/>
      </c>
      <c r="G30" s="31">
        <f>F30/F32</f>
        <v/>
      </c>
      <c r="H30" s="31">
        <f>G30/MAX(G29:G32)</f>
        <v/>
      </c>
    </row>
    <row r="31">
      <c r="A31" s="24" t="inlineStr">
        <is>
          <t>Low</t>
        </is>
      </c>
      <c r="B31" s="32">
        <f>1/D29</f>
        <v/>
      </c>
      <c r="C31" s="32">
        <f>1/D30</f>
        <v/>
      </c>
      <c r="D31" s="27" t="n">
        <v>1</v>
      </c>
      <c r="E31" s="29" t="n"/>
      <c r="F31" s="30">
        <f>+B31+C31+D31</f>
        <v/>
      </c>
      <c r="G31" s="31">
        <f>F31/F32</f>
        <v/>
      </c>
      <c r="H31" s="31">
        <f>G31/MAX(G29:G32)</f>
        <v/>
      </c>
    </row>
    <row r="32">
      <c r="A32" s="33" t="inlineStr">
        <is>
          <t>Sum of Col</t>
        </is>
      </c>
      <c r="B32" s="34">
        <f>sum(B29:B31)</f>
        <v/>
      </c>
      <c r="C32" s="34">
        <f>sum(C29:C31)</f>
        <v/>
      </c>
      <c r="D32" s="34">
        <f>sum(D29:D31)</f>
        <v/>
      </c>
      <c r="F32" s="30">
        <f>sum(F29:F31)</f>
        <v/>
      </c>
    </row>
    <row r="33">
      <c r="F33" s="33" t="inlineStr">
        <is>
          <t>Est. Incons.</t>
        </is>
      </c>
      <c r="G33" s="34">
        <f>((MMULT(B32:D32,G29:G31)-3)/(3-1))/0.52</f>
        <v/>
      </c>
    </row>
    <row r="35">
      <c r="A35" s="21" t="inlineStr">
        <is>
          <t>Cost</t>
        </is>
      </c>
      <c r="B35" s="22" t="n"/>
      <c r="C35" s="22" t="n"/>
      <c r="D35" s="22" t="n"/>
      <c r="E35" s="22" t="n"/>
    </row>
    <row r="36">
      <c r="A36" s="23" t="n"/>
      <c r="B36" s="24" t="inlineStr">
        <is>
          <t>High</t>
        </is>
      </c>
      <c r="C36" s="24" t="inlineStr">
        <is>
          <t>Medium</t>
        </is>
      </c>
      <c r="D36" s="24" t="inlineStr">
        <is>
          <t>Low</t>
        </is>
      </c>
      <c r="E36" s="25" t="inlineStr">
        <is>
          <t>Direct values</t>
        </is>
      </c>
      <c r="F36" s="26" t="inlineStr">
        <is>
          <t>Line Sum</t>
        </is>
      </c>
      <c r="G36" s="26" t="inlineStr">
        <is>
          <t>Est. Normal Priorities</t>
        </is>
      </c>
      <c r="H36" s="26" t="inlineStr">
        <is>
          <t>Est. Ideal Priorities</t>
        </is>
      </c>
    </row>
    <row r="37">
      <c r="A37" s="24" t="inlineStr">
        <is>
          <t>High</t>
        </is>
      </c>
      <c r="B37" s="27" t="n">
        <v>1</v>
      </c>
      <c r="C37" s="28" t="n">
        <v>2.6</v>
      </c>
      <c r="D37" s="28" t="n">
        <v>6.5</v>
      </c>
      <c r="E37" s="29" t="n"/>
      <c r="F37" s="30">
        <f>+B37+C37+D37</f>
        <v/>
      </c>
      <c r="G37" s="31">
        <f>F37/F40</f>
        <v/>
      </c>
      <c r="H37" s="31">
        <f>G37/MAX(G37:G40)</f>
        <v/>
      </c>
    </row>
    <row r="38">
      <c r="A38" s="24" t="inlineStr">
        <is>
          <t>Medium</t>
        </is>
      </c>
      <c r="B38" s="32">
        <f>1/C37</f>
        <v/>
      </c>
      <c r="C38" s="27" t="n">
        <v>1</v>
      </c>
      <c r="D38" s="28" t="n">
        <v>2.5</v>
      </c>
      <c r="E38" s="29" t="n"/>
      <c r="F38" s="30">
        <f>+B38+C38+D38</f>
        <v/>
      </c>
      <c r="G38" s="31">
        <f>F38/F40</f>
        <v/>
      </c>
      <c r="H38" s="31">
        <f>G38/MAX(G37:G40)</f>
        <v/>
      </c>
    </row>
    <row r="39">
      <c r="A39" s="24" t="inlineStr">
        <is>
          <t>Low</t>
        </is>
      </c>
      <c r="B39" s="32">
        <f>1/D37</f>
        <v/>
      </c>
      <c r="C39" s="32">
        <f>1/D38</f>
        <v/>
      </c>
      <c r="D39" s="27" t="n">
        <v>1</v>
      </c>
      <c r="E39" s="29" t="n"/>
      <c r="F39" s="30">
        <f>+B39+C39+D39</f>
        <v/>
      </c>
      <c r="G39" s="31">
        <f>F39/F40</f>
        <v/>
      </c>
      <c r="H39" s="31">
        <f>G39/MAX(G37:G40)</f>
        <v/>
      </c>
    </row>
    <row r="40">
      <c r="A40" s="33" t="inlineStr">
        <is>
          <t>Sum of Col</t>
        </is>
      </c>
      <c r="B40" s="34">
        <f>sum(B37:B39)</f>
        <v/>
      </c>
      <c r="C40" s="34">
        <f>sum(C37:C39)</f>
        <v/>
      </c>
      <c r="D40" s="34">
        <f>sum(D37:D39)</f>
        <v/>
      </c>
      <c r="F40" s="30">
        <f>sum(F37:F39)</f>
        <v/>
      </c>
    </row>
    <row r="41">
      <c r="F41" s="33" t="inlineStr">
        <is>
          <t>Est. Incons.</t>
        </is>
      </c>
      <c r="G41" s="34">
        <f>((MMULT(B40:D40,G37:G39)-3)/(3-1))/0.52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5"/>
  <sheetViews>
    <sheetView tabSelected="1" workbookViewId="0">
      <selection activeCell="E20" sqref="E20"/>
    </sheetView>
  </sheetViews>
  <sheetFormatPr baseColWidth="10" defaultColWidth="8.83203125" defaultRowHeight="15"/>
  <cols>
    <col width="20" customWidth="1" min="1" max="8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B1" s="35" t="inlineStr">
        <is>
          <t>Efficiency</t>
        </is>
      </c>
      <c r="C1" s="35" t="inlineStr">
        <is>
          <t>Consistency</t>
        </is>
      </c>
      <c r="D1" s="35" t="inlineStr">
        <is>
          <t>Resource Ultlization</t>
        </is>
      </c>
      <c r="E1" s="35" t="inlineStr">
        <is>
          <t>Regulatory Compliance</t>
        </is>
      </c>
      <c r="F1" s="35" t="inlineStr">
        <is>
          <t>Cost</t>
        </is>
      </c>
    </row>
    <row r="2">
      <c r="A2" s="35" t="inlineStr">
        <is>
          <t>Benefits</t>
        </is>
      </c>
      <c r="B2" s="36" t="n"/>
      <c r="C2" s="36" t="n"/>
      <c r="D2" s="36" t="n"/>
      <c r="E2" s="36" t="n"/>
      <c r="F2" s="36" t="n"/>
    </row>
    <row r="3">
      <c r="A3" s="35" t="inlineStr">
        <is>
          <t>Opportunities</t>
        </is>
      </c>
      <c r="B3" s="36" t="n"/>
      <c r="C3" s="36" t="n"/>
      <c r="D3" s="36" t="n"/>
      <c r="E3" s="36" t="n"/>
      <c r="F3" s="36" t="n"/>
    </row>
    <row r="4">
      <c r="A4" s="35" t="inlineStr">
        <is>
          <t>Costs</t>
        </is>
      </c>
      <c r="B4" s="36" t="n"/>
      <c r="C4" s="36" t="n"/>
      <c r="D4" s="36" t="n"/>
      <c r="E4" s="36" t="n"/>
      <c r="F4" s="36" t="n"/>
    </row>
    <row r="5">
      <c r="A5" s="35" t="inlineStr">
        <is>
          <t>Risks</t>
        </is>
      </c>
      <c r="B5" s="36" t="n"/>
      <c r="C5" s="36" t="n"/>
      <c r="D5" s="36" t="n"/>
      <c r="E5" s="36" t="n"/>
      <c r="F5" s="36" t="n"/>
    </row>
    <row r="6"/>
    <row r="7"/>
    <row r="8">
      <c r="A8" s="37" t="inlineStr">
        <is>
          <t>ESTIMATED TOTALS AND PRIORITIES</t>
        </is>
      </c>
      <c r="B8" s="37" t="inlineStr"/>
      <c r="C8" s="37" t="inlineStr"/>
      <c r="D8" s="37" t="inlineStr"/>
      <c r="E8" s="37" t="inlineStr"/>
      <c r="F8" s="37" t="inlineStr"/>
      <c r="G8" s="37" t="inlineStr"/>
      <c r="H8" s="37" t="inlineStr"/>
    </row>
    <row r="9"/>
    <row r="10">
      <c r="B10" s="28" t="n">
        <v>0.09199686450940471</v>
      </c>
      <c r="C10" s="28" t="n">
        <v>0.04575831199073794</v>
      </c>
      <c r="D10" s="28" t="n">
        <v>0.09535854820490662</v>
      </c>
      <c r="E10" s="28" t="n">
        <v>0.5248167938174175</v>
      </c>
      <c r="F10" s="28" t="n">
        <v>0.2420694814775333</v>
      </c>
      <c r="G10" s="38" t="inlineStr">
        <is>
          <t>TOTALS</t>
        </is>
      </c>
      <c r="H10" s="38" t="inlineStr">
        <is>
          <t>PRIORITIES</t>
        </is>
      </c>
    </row>
    <row r="11">
      <c r="B11" s="35" t="inlineStr">
        <is>
          <t>Efficiency</t>
        </is>
      </c>
      <c r="C11" s="35" t="inlineStr">
        <is>
          <t>Consistency</t>
        </is>
      </c>
      <c r="D11" s="35" t="inlineStr">
        <is>
          <t>Resource Ultlization</t>
        </is>
      </c>
      <c r="E11" s="35" t="inlineStr">
        <is>
          <t>Regulatory Compliance</t>
        </is>
      </c>
      <c r="F11" s="35" t="inlineStr">
        <is>
          <t>Cost</t>
        </is>
      </c>
    </row>
    <row r="12">
      <c r="A12" s="35" t="inlineStr">
        <is>
          <t>Benefits</t>
        </is>
      </c>
      <c r="B12" s="28">
        <f>INDEX(rating_scales!H3:H5, MATCH(B2,rating_scales!A3:A5, 0))</f>
        <v/>
      </c>
      <c r="C12" s="28">
        <f>INDEX(rating_scales!J11:J15, MATCH(C2,rating_scales!A11:A15, 0))</f>
        <v/>
      </c>
      <c r="D12" s="28">
        <f>INDEX(rating_scales!H21:H23, MATCH(D2,rating_scales!A21:A23, 0))</f>
        <v/>
      </c>
      <c r="E12" s="28">
        <f>INDEX(rating_scales!H29:H31, MATCH(E2,rating_scales!A29:A31, 0))</f>
        <v/>
      </c>
      <c r="F12" s="28">
        <f>INDEX(rating_scales!H37:H39, MATCH(F2,rating_scales!A37:A39, 0))</f>
        <v/>
      </c>
      <c r="G12" s="39">
        <f>sumproduct(B12:F12,B10:F10)</f>
        <v/>
      </c>
      <c r="H12" s="40">
        <f>G12/sum(G12:G15)</f>
        <v/>
      </c>
    </row>
    <row r="13">
      <c r="A13" s="35" t="inlineStr">
        <is>
          <t>Opportunities</t>
        </is>
      </c>
      <c r="B13" s="28">
        <f>INDEX(rating_scales!H3:H5, MATCH(B3,rating_scales!A3:A5, 0))</f>
        <v/>
      </c>
      <c r="C13" s="28">
        <f>INDEX(rating_scales!J11:J15, MATCH(C3,rating_scales!A11:A15, 0))</f>
        <v/>
      </c>
      <c r="D13" s="28">
        <f>INDEX(rating_scales!H21:H23, MATCH(D3,rating_scales!A21:A23, 0))</f>
        <v/>
      </c>
      <c r="E13" s="28">
        <f>INDEX(rating_scales!H29:H31, MATCH(E3,rating_scales!A29:A31, 0))</f>
        <v/>
      </c>
      <c r="F13" s="28">
        <f>INDEX(rating_scales!H37:H39, MATCH(F3,rating_scales!A37:A39, 0))</f>
        <v/>
      </c>
      <c r="G13" s="39">
        <f>sumproduct(B13:F13,B10:F10)</f>
        <v/>
      </c>
      <c r="H13" s="40">
        <f>G13/sum(G12:G15)</f>
        <v/>
      </c>
    </row>
    <row r="14">
      <c r="A14" s="35" t="inlineStr">
        <is>
          <t>Costs</t>
        </is>
      </c>
      <c r="B14" s="28">
        <f>INDEX(rating_scales!H3:H5, MATCH(B4,rating_scales!A3:A5, 0))</f>
        <v/>
      </c>
      <c r="C14" s="28">
        <f>INDEX(rating_scales!J11:J15, MATCH(C4,rating_scales!A11:A15, 0))</f>
        <v/>
      </c>
      <c r="D14" s="28">
        <f>INDEX(rating_scales!H21:H23, MATCH(D4,rating_scales!A21:A23, 0))</f>
        <v/>
      </c>
      <c r="E14" s="28">
        <f>INDEX(rating_scales!H29:H31, MATCH(E4,rating_scales!A29:A31, 0))</f>
        <v/>
      </c>
      <c r="F14" s="28">
        <f>INDEX(rating_scales!H37:H39, MATCH(F4,rating_scales!A37:A39, 0))</f>
        <v/>
      </c>
      <c r="G14" s="39">
        <f>sumproduct(B14:F14,B10:F10)</f>
        <v/>
      </c>
      <c r="H14" s="40">
        <f>G14/sum(G12:G15)</f>
        <v/>
      </c>
    </row>
    <row r="15">
      <c r="A15" s="35" t="inlineStr">
        <is>
          <t>Risks</t>
        </is>
      </c>
      <c r="B15" s="28">
        <f>INDEX(rating_scales!H3:H5, MATCH(B5,rating_scales!A3:A5, 0))</f>
        <v/>
      </c>
      <c r="C15" s="28">
        <f>INDEX(rating_scales!J11:J15, MATCH(C5,rating_scales!A11:A15, 0))</f>
        <v/>
      </c>
      <c r="D15" s="28">
        <f>INDEX(rating_scales!H21:H23, MATCH(D5,rating_scales!A21:A23, 0))</f>
        <v/>
      </c>
      <c r="E15" s="28">
        <f>INDEX(rating_scales!H29:H31, MATCH(E5,rating_scales!A29:A31, 0))</f>
        <v/>
      </c>
      <c r="F15" s="28">
        <f>INDEX(rating_scales!H37:H39, MATCH(F5,rating_scales!A37:A39, 0))</f>
        <v/>
      </c>
      <c r="G15" s="39">
        <f>sumproduct(B15:F15,B10:F10)</f>
        <v/>
      </c>
      <c r="H15" s="40">
        <f>G15/sum(G12:G15)</f>
        <v/>
      </c>
    </row>
  </sheetData>
  <dataValidations count="20"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B5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=rating_scales!A11:A15</formula1>
    </dataValidation>
    <dataValidation sqref="C3" showDropDown="0" showInputMessage="0" showErrorMessage="0" allowBlank="0" type="list">
      <formula1>=rating_scales!A11:A15</formula1>
    </dataValidation>
    <dataValidation sqref="C4" showDropDown="0" showInputMessage="0" showErrorMessage="0" allowBlank="0" type="list">
      <formula1>=rating_scales!A11:A15</formula1>
    </dataValidation>
    <dataValidation sqref="C5" showDropDown="0" showInputMessage="0" showErrorMessage="0" allowBlank="0" type="list">
      <formula1>=rating_scales!A11:A15</formula1>
    </dataValidation>
    <dataValidation sqref="D2" showDropDown="0" showInputMessage="0" showErrorMessage="0" allowBlank="0" type="list">
      <formula1>=rating_scales!A21:A23</formula1>
    </dataValidation>
    <dataValidation sqref="D3" showDropDown="0" showInputMessage="0" showErrorMessage="0" allowBlank="0" type="list">
      <formula1>=rating_scales!A21:A23</formula1>
    </dataValidation>
    <dataValidation sqref="D4" showDropDown="0" showInputMessage="0" showErrorMessage="0" allowBlank="0" type="list">
      <formula1>=rating_scales!A21:A23</formula1>
    </dataValidation>
    <dataValidation sqref="D5" showDropDown="0" showInputMessage="0" showErrorMessage="0" allowBlank="0" type="list">
      <formula1>=rating_scales!A21:A23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F2" showDropDown="0" showInputMessage="0" showErrorMessage="0" allowBlank="0" type="list">
      <formula1>=rating_scales!A37:A39</formula1>
    </dataValidation>
    <dataValidation sqref="F3" showDropDown="0" showInputMessage="0" showErrorMessage="0" allowBlank="0" type="list">
      <formula1>=rating_scales!A37:A39</formula1>
    </dataValidation>
    <dataValidation sqref="F4" showDropDown="0" showInputMessage="0" showErrorMessage="0" allowBlank="0" type="list">
      <formula1>=rating_scales!A37:A39</formula1>
    </dataValidation>
    <dataValidation sqref="F5" showDropDown="0" showInputMessage="0" showErrorMessage="0" allowBlank="0" type="list">
      <formula1>=rating_scales!A37:A39</formula1>
    </dataValidation>
  </dataValidation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AE25549000E64E9CC0DAD3F58885ED" ma:contentTypeVersion="11" ma:contentTypeDescription="Create a new document." ma:contentTypeScope="" ma:versionID="761f0aa65a34397f882bc99b07e3ac2c">
  <xsd:schema xmlns:xsd="http://www.w3.org/2001/XMLSchema" xmlns:xs="http://www.w3.org/2001/XMLSchema" xmlns:p="http://schemas.microsoft.com/office/2006/metadata/properties" xmlns:ns2="cdeef159-da2d-440c-b335-62795e33a498" xmlns:ns3="332d322c-00af-422e-931a-66d006105fcc" targetNamespace="http://schemas.microsoft.com/office/2006/metadata/properties" ma:root="true" ma:fieldsID="0c860f1f4351608dabffdbeff792f557" ns2:_="" ns3:_="">
    <xsd:import namespace="cdeef159-da2d-440c-b335-62795e33a498"/>
    <xsd:import namespace="332d322c-00af-422e-931a-66d006105f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eef159-da2d-440c-b335-62795e33a4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b90debd-ee09-4e04-a4c4-812a7ed26d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d322c-00af-422e-931a-66d006105fc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7839cd5-fa89-4902-9dd5-13ea4c555b4c}" ma:internalName="TaxCatchAll" ma:showField="CatchAllData" ma:web="332d322c-00af-422e-931a-66d006105f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32d322c-00af-422e-931a-66d006105fcc" xsi:nil="true"/>
    <lcf76f155ced4ddcb4097134ff3c332f xmlns="cdeef159-da2d-440c-b335-62795e33a49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BE1E74C-B887-41E3-AF63-EF11DCAA10D1}"/>
</file>

<file path=customXml/itemProps2.xml><?xml version="1.0" encoding="utf-8"?>
<ds:datastoreItem xmlns:ds="http://schemas.openxmlformats.org/officeDocument/2006/customXml" ds:itemID="{B9327F3D-9571-4099-B7C8-608CDB8687BA}"/>
</file>

<file path=customXml/itemProps3.xml><?xml version="1.0" encoding="utf-8"?>
<ds:datastoreItem xmlns:ds="http://schemas.openxmlformats.org/officeDocument/2006/customXml" ds:itemID="{5EDB2EF5-E032-46AD-A8CF-FFF381CB7785}"/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Chinmay, Kumar</cp:lastModifiedBy>
  <dcterms:created xsi:type="dcterms:W3CDTF">2024-03-24T02:49:26Z</dcterms:created>
  <dcterms:modified xsi:type="dcterms:W3CDTF">2024-03-24T03:47:38Z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0x010100B4AE25549000E64E9CC0DAD3F58885ED</vt:lpwstr>
  </property>
</Properties>
</file>