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 Lab Documents\"/>
    </mc:Choice>
  </mc:AlternateContent>
  <xr:revisionPtr revIDLastSave="0" documentId="13_ncr:1_{6C4CF9DA-0BA0-40EB-BE8A-F35DC13E5E5C}" xr6:coauthVersionLast="45" xr6:coauthVersionMax="45" xr10:uidLastSave="{00000000-0000-0000-0000-000000000000}"/>
  <bookViews>
    <workbookView xWindow="-108" yWindow="-108" windowWidth="23256" windowHeight="12576" xr2:uid="{A6BD93CF-C08A-4B58-BF3A-0DBB57BB4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M27" i="1" l="1"/>
  <c r="M25" i="1"/>
  <c r="I27" i="1"/>
  <c r="J2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F4" i="1"/>
  <c r="F5" i="1"/>
  <c r="F12" i="1"/>
  <c r="F13" i="1"/>
  <c r="F20" i="1"/>
  <c r="F21" i="1"/>
  <c r="E4" i="1"/>
  <c r="E5" i="1"/>
  <c r="E12" i="1"/>
  <c r="E13" i="1"/>
  <c r="E20" i="1"/>
  <c r="E21" i="1"/>
  <c r="D3" i="1"/>
  <c r="D4" i="1"/>
  <c r="D5" i="1"/>
  <c r="D6" i="1"/>
  <c r="D8" i="1"/>
  <c r="D11" i="1"/>
  <c r="D12" i="1"/>
  <c r="D13" i="1"/>
  <c r="D14" i="1"/>
  <c r="D16" i="1"/>
  <c r="D19" i="1"/>
  <c r="D20" i="1"/>
  <c r="D21" i="1"/>
  <c r="D22" i="1"/>
  <c r="D24" i="1"/>
  <c r="C4" i="1"/>
  <c r="C5" i="1"/>
  <c r="C6" i="1"/>
  <c r="F6" i="1" s="1"/>
  <c r="C7" i="1"/>
  <c r="F7" i="1" s="1"/>
  <c r="C9" i="1"/>
  <c r="F9" i="1" s="1"/>
  <c r="C12" i="1"/>
  <c r="C13" i="1"/>
  <c r="C14" i="1"/>
  <c r="F14" i="1" s="1"/>
  <c r="C15" i="1"/>
  <c r="F15" i="1" s="1"/>
  <c r="C17" i="1"/>
  <c r="F17" i="1" s="1"/>
  <c r="C20" i="1"/>
  <c r="C21" i="1"/>
  <c r="C22" i="1"/>
  <c r="F22" i="1" s="1"/>
  <c r="C23" i="1"/>
  <c r="F23" i="1" s="1"/>
  <c r="C2" i="1"/>
  <c r="F2" i="1" s="1"/>
  <c r="B25" i="1"/>
  <c r="D7" i="1" s="1"/>
  <c r="A25" i="1"/>
  <c r="C8" i="1" s="1"/>
  <c r="F8" i="1" l="1"/>
  <c r="E8" i="1"/>
  <c r="C19" i="1"/>
  <c r="C11" i="1"/>
  <c r="C3" i="1"/>
  <c r="D18" i="1"/>
  <c r="D10" i="1"/>
  <c r="E2" i="1"/>
  <c r="E17" i="1"/>
  <c r="E9" i="1"/>
  <c r="C18" i="1"/>
  <c r="C10" i="1"/>
  <c r="D2" i="1"/>
  <c r="J2" i="1" s="1"/>
  <c r="D17" i="1"/>
  <c r="D9" i="1"/>
  <c r="E23" i="1"/>
  <c r="E15" i="1"/>
  <c r="E7" i="1"/>
  <c r="C24" i="1"/>
  <c r="C16" i="1"/>
  <c r="D23" i="1"/>
  <c r="D15" i="1"/>
  <c r="E22" i="1"/>
  <c r="E14" i="1"/>
  <c r="E6" i="1"/>
  <c r="F16" i="1" l="1"/>
  <c r="E16" i="1"/>
  <c r="E3" i="1"/>
  <c r="E25" i="1" s="1"/>
  <c r="E29" i="1" s="1"/>
  <c r="F3" i="1"/>
  <c r="F25" i="1" s="1"/>
  <c r="F24" i="1"/>
  <c r="E24" i="1"/>
  <c r="E10" i="1"/>
  <c r="F10" i="1"/>
  <c r="F11" i="1"/>
  <c r="E11" i="1"/>
  <c r="F18" i="1"/>
  <c r="E18" i="1"/>
  <c r="E19" i="1"/>
  <c r="F19" i="1"/>
  <c r="G15" i="1" l="1"/>
  <c r="H15" i="1" s="1"/>
  <c r="I15" i="1" s="1"/>
  <c r="G23" i="1"/>
  <c r="H23" i="1" s="1"/>
  <c r="I23" i="1" s="1"/>
  <c r="G8" i="1"/>
  <c r="H8" i="1" s="1"/>
  <c r="I8" i="1" s="1"/>
  <c r="G16" i="1"/>
  <c r="H16" i="1" s="1"/>
  <c r="I16" i="1" s="1"/>
  <c r="G12" i="1"/>
  <c r="H12" i="1" s="1"/>
  <c r="I12" i="1" s="1"/>
  <c r="G13" i="1"/>
  <c r="H13" i="1" s="1"/>
  <c r="I13" i="1" s="1"/>
  <c r="G14" i="1"/>
  <c r="H14" i="1" s="1"/>
  <c r="I14" i="1" s="1"/>
  <c r="G10" i="1"/>
  <c r="H10" i="1" s="1"/>
  <c r="I10" i="1" s="1"/>
  <c r="G19" i="1"/>
  <c r="H19" i="1" s="1"/>
  <c r="I19" i="1" s="1"/>
  <c r="G20" i="1"/>
  <c r="H20" i="1" s="1"/>
  <c r="I20" i="1" s="1"/>
  <c r="G5" i="1"/>
  <c r="H5" i="1" s="1"/>
  <c r="I5" i="1" s="1"/>
  <c r="G21" i="1"/>
  <c r="H21" i="1" s="1"/>
  <c r="I21" i="1" s="1"/>
  <c r="G29" i="1"/>
  <c r="G24" i="1" s="1"/>
  <c r="H24" i="1" s="1"/>
  <c r="I24" i="1" s="1"/>
  <c r="H2" i="1" l="1"/>
  <c r="I2" i="1" s="1"/>
  <c r="G7" i="1"/>
  <c r="H7" i="1" s="1"/>
  <c r="I7" i="1" s="1"/>
  <c r="G3" i="1"/>
  <c r="H3" i="1" s="1"/>
  <c r="I3" i="1" s="1"/>
  <c r="G17" i="1"/>
  <c r="H17" i="1" s="1"/>
  <c r="I17" i="1" s="1"/>
  <c r="G22" i="1"/>
  <c r="H22" i="1" s="1"/>
  <c r="I22" i="1" s="1"/>
  <c r="G4" i="1"/>
  <c r="H4" i="1" s="1"/>
  <c r="I4" i="1" s="1"/>
  <c r="G9" i="1"/>
  <c r="H9" i="1" s="1"/>
  <c r="I9" i="1" s="1"/>
  <c r="G11" i="1"/>
  <c r="H11" i="1" s="1"/>
  <c r="I11" i="1" s="1"/>
  <c r="G6" i="1"/>
  <c r="H6" i="1" s="1"/>
  <c r="I6" i="1" s="1"/>
  <c r="G18" i="1"/>
  <c r="H18" i="1" s="1"/>
  <c r="I18" i="1" s="1"/>
  <c r="I25" i="1" l="1"/>
</calcChain>
</file>

<file path=xl/sharedStrings.xml><?xml version="1.0" encoding="utf-8"?>
<sst xmlns="http://schemas.openxmlformats.org/spreadsheetml/2006/main" count="21" uniqueCount="20">
  <si>
    <t>Age(X)</t>
  </si>
  <si>
    <t>Salary(Y)</t>
  </si>
  <si>
    <t>xbar</t>
  </si>
  <si>
    <t>ybar</t>
  </si>
  <si>
    <t>X-xbar</t>
  </si>
  <si>
    <t>Y-ybar</t>
  </si>
  <si>
    <t>(X-xbar)(Y-ybar)</t>
  </si>
  <si>
    <t>(X-xbar)^2</t>
  </si>
  <si>
    <t>y-hat(i.e.predicted)</t>
  </si>
  <si>
    <t>e=Y-(y-hat)</t>
  </si>
  <si>
    <t>Y-(y-hat)^2</t>
  </si>
  <si>
    <t>(Y-ybar)^2</t>
  </si>
  <si>
    <t>R Square</t>
  </si>
  <si>
    <t>R</t>
  </si>
  <si>
    <t>division</t>
  </si>
  <si>
    <t>beta1</t>
  </si>
  <si>
    <t>beta0</t>
  </si>
  <si>
    <t>36% Variablity explained by the model and 64% unexplained Approximately.</t>
  </si>
  <si>
    <t>Hence Not a Good Model Based on Inputs.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</si>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</sst>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Salary(Y)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583552055993004E-2"/>
                  <c:y val="-0.252186186808843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25</c:v>
                </c:pt>
                <c:pt idx="1">
                  <c:v>45</c:v>
                </c:pt>
                <c:pt idx="2">
                  <c:v>48</c:v>
                </c:pt>
                <c:pt idx="3">
                  <c:v>29</c:v>
                </c:pt>
                <c:pt idx="4">
                  <c:v>27</c:v>
                </c:pt>
                <c:pt idx="5">
                  <c:v>34</c:v>
                </c:pt>
                <c:pt idx="6">
                  <c:v>32</c:v>
                </c:pt>
                <c:pt idx="7">
                  <c:v>45</c:v>
                </c:pt>
                <c:pt idx="8">
                  <c:v>55</c:v>
                </c:pt>
                <c:pt idx="9">
                  <c:v>57</c:v>
                </c:pt>
                <c:pt idx="10">
                  <c:v>60</c:v>
                </c:pt>
                <c:pt idx="11">
                  <c:v>59</c:v>
                </c:pt>
                <c:pt idx="12">
                  <c:v>48</c:v>
                </c:pt>
                <c:pt idx="13">
                  <c:v>50</c:v>
                </c:pt>
                <c:pt idx="14">
                  <c:v>28</c:v>
                </c:pt>
                <c:pt idx="15">
                  <c:v>37</c:v>
                </c:pt>
                <c:pt idx="16">
                  <c:v>42</c:v>
                </c:pt>
                <c:pt idx="17">
                  <c:v>51</c:v>
                </c:pt>
                <c:pt idx="18">
                  <c:v>35</c:v>
                </c:pt>
                <c:pt idx="19">
                  <c:v>57</c:v>
                </c:pt>
                <c:pt idx="20">
                  <c:v>34</c:v>
                </c:pt>
                <c:pt idx="21">
                  <c:v>48</c:v>
                </c:pt>
                <c:pt idx="22">
                  <c:v>55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50</c:v>
                </c:pt>
                <c:pt idx="1">
                  <c:v>40</c:v>
                </c:pt>
                <c:pt idx="2">
                  <c:v>220</c:v>
                </c:pt>
                <c:pt idx="3">
                  <c:v>250</c:v>
                </c:pt>
                <c:pt idx="4">
                  <c:v>250</c:v>
                </c:pt>
                <c:pt idx="5">
                  <c:v>275</c:v>
                </c:pt>
                <c:pt idx="6">
                  <c:v>355</c:v>
                </c:pt>
                <c:pt idx="7">
                  <c:v>375</c:v>
                </c:pt>
                <c:pt idx="8">
                  <c:v>460</c:v>
                </c:pt>
                <c:pt idx="9">
                  <c:v>483</c:v>
                </c:pt>
                <c:pt idx="10">
                  <c:v>500</c:v>
                </c:pt>
                <c:pt idx="11">
                  <c:v>200</c:v>
                </c:pt>
                <c:pt idx="12">
                  <c:v>550</c:v>
                </c:pt>
                <c:pt idx="13">
                  <c:v>415</c:v>
                </c:pt>
                <c:pt idx="14">
                  <c:v>230</c:v>
                </c:pt>
                <c:pt idx="15">
                  <c:v>300</c:v>
                </c:pt>
                <c:pt idx="16">
                  <c:v>350</c:v>
                </c:pt>
                <c:pt idx="17">
                  <c:v>415</c:v>
                </c:pt>
                <c:pt idx="18">
                  <c:v>275</c:v>
                </c:pt>
                <c:pt idx="19">
                  <c:v>480</c:v>
                </c:pt>
                <c:pt idx="20">
                  <c:v>268</c:v>
                </c:pt>
                <c:pt idx="21">
                  <c:v>400</c:v>
                </c:pt>
                <c:pt idx="22">
                  <c:v>470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CE-4247-AF4A-7372CF87C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683231"/>
        <c:axId val="659696079"/>
      </c:scatterChart>
      <c:valAx>
        <c:axId val="74568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96079"/>
        <c:crosses val="autoZero"/>
        <c:crossBetween val="midCat"/>
      </c:valAx>
      <c:valAx>
        <c:axId val="6596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68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36905</xdr:colOff>
      <xdr:row>30</xdr:row>
      <xdr:rowOff>35560</xdr:rowOff>
    </xdr:from>
    <xdr:to>
      <xdr:col>9</xdr:col>
      <xdr:colOff>402665</xdr:colOff>
      <xdr:row>46</xdr:row>
      <xdr:rowOff>22561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38B452-2951-464D-9641-347B30944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B6EF-0CB3-4E55-97B7-7846ED3430BB}">
  <dimension ref="A1:N29"/>
  <sheetViews>
    <sheetView tabSelected="1" zoomScale="131" zoomScaleNormal="131" workbookViewId="0">
      <selection activeCell="G2" sqref="G2"/>
    </sheetView>
  </sheetViews>
  <sheetFormatPr defaultRowHeight="14.4" x14ac:dyDescent="0.3"/>
  <cols>
    <col min="5" max="5" width="14.21875" bestFit="1" customWidth="1"/>
    <col min="6" max="6" width="12.21875" bestFit="1" customWidth="1"/>
    <col min="7" max="7" width="17.109375" bestFit="1" customWidth="1"/>
    <col min="8" max="8" width="10.21875" bestFit="1" customWidth="1"/>
    <col min="9" max="9" width="12.21875" bestFit="1" customWidth="1"/>
    <col min="14" max="14" width="65.6640625" bestFit="1" customWidth="1"/>
  </cols>
  <sheetData>
    <row r="1" spans="1:10" x14ac:dyDescent="0.3">
      <c r="A1" s="5" t="s">
        <v>0</v>
      </c>
      <c r="B1" s="5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s="2">
        <v>25</v>
      </c>
      <c r="B2" s="2">
        <v>50</v>
      </c>
      <c r="C2">
        <f>A2-$A$25</f>
        <v>-18.521739130434781</v>
      </c>
      <c r="D2">
        <f>B2-$B$25</f>
        <v>-280.91304347826087</v>
      </c>
      <c r="E2">
        <f>C2*D2</f>
        <v>5202.9981096408319</v>
      </c>
      <c r="F2">
        <f>C2^2</f>
        <v>343.05482041587896</v>
      </c>
      <c r="G2">
        <f>($E$29*A2)+$G$29</f>
        <v>196.72348355436841</v>
      </c>
      <c r="H2">
        <f>B2-G2</f>
        <v>-146.72348355436841</v>
      </c>
      <c r="I2">
        <f>H2^2</f>
        <v>21527.780626329019</v>
      </c>
      <c r="J2">
        <f>D2^2</f>
        <v>78912.137996219288</v>
      </c>
    </row>
    <row r="3" spans="1:10" x14ac:dyDescent="0.3">
      <c r="A3" s="2">
        <v>45</v>
      </c>
      <c r="B3" s="2">
        <v>40</v>
      </c>
      <c r="C3">
        <f t="shared" ref="C3:C24" si="0">A3-$A$25</f>
        <v>1.4782608695652186</v>
      </c>
      <c r="D3">
        <f t="shared" ref="D3:D24" si="1">B3-$B$25</f>
        <v>-290.91304347826087</v>
      </c>
      <c r="E3">
        <f t="shared" ref="E3:E24" si="2">C3*D3</f>
        <v>-430.04536862003818</v>
      </c>
      <c r="F3">
        <f t="shared" ref="F3:F24" si="3">C3^2</f>
        <v>2.1852551984877162</v>
      </c>
      <c r="G3">
        <f t="shared" ref="G3:G24" si="4">($E$29*A3)+$G$29</f>
        <v>341.62300835481568</v>
      </c>
      <c r="H3">
        <f t="shared" ref="H3:H24" si="5">B3-G3</f>
        <v>-301.62300835481568</v>
      </c>
      <c r="I3">
        <f t="shared" ref="I3:I24" si="6">H3^2</f>
        <v>90976.439169009216</v>
      </c>
      <c r="J3">
        <f t="shared" ref="J3:J24" si="7">D3^2</f>
        <v>84630.398865784504</v>
      </c>
    </row>
    <row r="4" spans="1:10" x14ac:dyDescent="0.3">
      <c r="A4" s="2">
        <v>48</v>
      </c>
      <c r="B4" s="2">
        <v>220</v>
      </c>
      <c r="C4">
        <f t="shared" si="0"/>
        <v>4.4782608695652186</v>
      </c>
      <c r="D4">
        <f t="shared" si="1"/>
        <v>-110.91304347826087</v>
      </c>
      <c r="E4">
        <f t="shared" si="2"/>
        <v>-496.69754253308145</v>
      </c>
      <c r="F4">
        <f t="shared" si="3"/>
        <v>20.054820415879028</v>
      </c>
      <c r="G4">
        <f t="shared" si="4"/>
        <v>363.35793707488278</v>
      </c>
      <c r="H4">
        <f t="shared" si="5"/>
        <v>-143.35793707488278</v>
      </c>
      <c r="I4">
        <f t="shared" si="6"/>
        <v>20551.498122366051</v>
      </c>
      <c r="J4">
        <f t="shared" si="7"/>
        <v>12301.703213610586</v>
      </c>
    </row>
    <row r="5" spans="1:10" x14ac:dyDescent="0.3">
      <c r="A5" s="2">
        <v>29</v>
      </c>
      <c r="B5" s="2">
        <v>250</v>
      </c>
      <c r="C5">
        <f t="shared" si="0"/>
        <v>-14.521739130434781</v>
      </c>
      <c r="D5">
        <f t="shared" si="1"/>
        <v>-80.913043478260875</v>
      </c>
      <c r="E5">
        <f t="shared" si="2"/>
        <v>1174.9981096408317</v>
      </c>
      <c r="F5">
        <f t="shared" si="3"/>
        <v>210.88090737240071</v>
      </c>
      <c r="G5">
        <f t="shared" si="4"/>
        <v>225.70338851445788</v>
      </c>
      <c r="H5">
        <f t="shared" si="5"/>
        <v>24.296611485542115</v>
      </c>
      <c r="I5">
        <f t="shared" si="6"/>
        <v>590.32532967937709</v>
      </c>
      <c r="J5">
        <f t="shared" si="7"/>
        <v>6546.9206049149343</v>
      </c>
    </row>
    <row r="6" spans="1:10" x14ac:dyDescent="0.3">
      <c r="A6" s="2">
        <v>27</v>
      </c>
      <c r="B6" s="2">
        <v>250</v>
      </c>
      <c r="C6">
        <f t="shared" si="0"/>
        <v>-16.521739130434781</v>
      </c>
      <c r="D6">
        <f t="shared" si="1"/>
        <v>-80.913043478260875</v>
      </c>
      <c r="E6">
        <f t="shared" si="2"/>
        <v>1336.8241965973534</v>
      </c>
      <c r="F6">
        <f t="shared" si="3"/>
        <v>272.96786389413984</v>
      </c>
      <c r="G6">
        <f t="shared" si="4"/>
        <v>211.21343603441315</v>
      </c>
      <c r="H6">
        <f t="shared" si="5"/>
        <v>38.786563965586851</v>
      </c>
      <c r="I6">
        <f t="shared" si="6"/>
        <v>1504.3975442565604</v>
      </c>
      <c r="J6">
        <f t="shared" si="7"/>
        <v>6546.9206049149343</v>
      </c>
    </row>
    <row r="7" spans="1:10" x14ac:dyDescent="0.3">
      <c r="A7" s="2">
        <v>34</v>
      </c>
      <c r="B7" s="2">
        <v>275</v>
      </c>
      <c r="C7">
        <f t="shared" si="0"/>
        <v>-9.5217391304347814</v>
      </c>
      <c r="D7">
        <f t="shared" si="1"/>
        <v>-55.913043478260875</v>
      </c>
      <c r="E7">
        <f t="shared" si="2"/>
        <v>532.38941398865779</v>
      </c>
      <c r="F7">
        <f t="shared" si="3"/>
        <v>90.6635160680529</v>
      </c>
      <c r="G7">
        <f t="shared" si="4"/>
        <v>261.92826971456969</v>
      </c>
      <c r="H7">
        <f t="shared" si="5"/>
        <v>13.071730285430306</v>
      </c>
      <c r="I7">
        <f t="shared" si="6"/>
        <v>170.87013265503586</v>
      </c>
      <c r="J7">
        <f t="shared" si="7"/>
        <v>3126.2684310018908</v>
      </c>
    </row>
    <row r="8" spans="1:10" x14ac:dyDescent="0.3">
      <c r="A8" s="2">
        <v>32</v>
      </c>
      <c r="B8" s="2">
        <v>355</v>
      </c>
      <c r="C8">
        <f t="shared" si="0"/>
        <v>-11.521739130434781</v>
      </c>
      <c r="D8">
        <f t="shared" si="1"/>
        <v>24.086956521739125</v>
      </c>
      <c r="E8">
        <f t="shared" si="2"/>
        <v>-277.52362948960291</v>
      </c>
      <c r="F8">
        <f t="shared" si="3"/>
        <v>132.75047258979203</v>
      </c>
      <c r="G8">
        <f t="shared" si="4"/>
        <v>247.43831723452496</v>
      </c>
      <c r="H8">
        <f t="shared" si="5"/>
        <v>107.56168276547504</v>
      </c>
      <c r="I8">
        <f t="shared" si="6"/>
        <v>11569.51559934069</v>
      </c>
      <c r="J8">
        <f t="shared" si="7"/>
        <v>580.181474480151</v>
      </c>
    </row>
    <row r="9" spans="1:10" x14ac:dyDescent="0.3">
      <c r="A9" s="2">
        <v>45</v>
      </c>
      <c r="B9" s="2">
        <v>375</v>
      </c>
      <c r="C9">
        <f t="shared" si="0"/>
        <v>1.4782608695652186</v>
      </c>
      <c r="D9">
        <f t="shared" si="1"/>
        <v>44.086956521739125</v>
      </c>
      <c r="E9">
        <f t="shared" si="2"/>
        <v>65.172022684310065</v>
      </c>
      <c r="F9">
        <f t="shared" si="3"/>
        <v>2.1852551984877162</v>
      </c>
      <c r="G9">
        <f t="shared" si="4"/>
        <v>341.62300835481568</v>
      </c>
      <c r="H9">
        <f t="shared" si="5"/>
        <v>33.376991645184319</v>
      </c>
      <c r="I9">
        <f t="shared" si="6"/>
        <v>1114.0235712827039</v>
      </c>
      <c r="J9">
        <f t="shared" si="7"/>
        <v>1943.6597353497159</v>
      </c>
    </row>
    <row r="10" spans="1:10" x14ac:dyDescent="0.3">
      <c r="A10" s="2">
        <v>55</v>
      </c>
      <c r="B10" s="2">
        <v>460</v>
      </c>
      <c r="C10">
        <f t="shared" si="0"/>
        <v>11.478260869565219</v>
      </c>
      <c r="D10">
        <f t="shared" si="1"/>
        <v>129.08695652173913</v>
      </c>
      <c r="E10">
        <f t="shared" si="2"/>
        <v>1481.6937618147449</v>
      </c>
      <c r="F10">
        <f t="shared" si="3"/>
        <v>131.75047258979208</v>
      </c>
      <c r="G10">
        <f t="shared" si="4"/>
        <v>414.0727707550393</v>
      </c>
      <c r="H10">
        <f t="shared" si="5"/>
        <v>45.927229244960699</v>
      </c>
      <c r="I10">
        <f t="shared" si="6"/>
        <v>2109.3103861191735</v>
      </c>
      <c r="J10">
        <f t="shared" si="7"/>
        <v>16663.442344045368</v>
      </c>
    </row>
    <row r="11" spans="1:10" x14ac:dyDescent="0.3">
      <c r="A11" s="2">
        <v>57</v>
      </c>
      <c r="B11" s="2">
        <v>483</v>
      </c>
      <c r="C11">
        <f t="shared" si="0"/>
        <v>13.478260869565219</v>
      </c>
      <c r="D11">
        <f t="shared" si="1"/>
        <v>152.08695652173913</v>
      </c>
      <c r="E11">
        <f t="shared" si="2"/>
        <v>2049.8676748582234</v>
      </c>
      <c r="F11">
        <f t="shared" si="3"/>
        <v>181.66351606805296</v>
      </c>
      <c r="G11">
        <f t="shared" si="4"/>
        <v>428.56272323508404</v>
      </c>
      <c r="H11">
        <f t="shared" si="5"/>
        <v>54.437276764915964</v>
      </c>
      <c r="I11">
        <f t="shared" si="6"/>
        <v>2963.4171015800594</v>
      </c>
      <c r="J11">
        <f t="shared" si="7"/>
        <v>23130.442344045368</v>
      </c>
    </row>
    <row r="12" spans="1:10" x14ac:dyDescent="0.3">
      <c r="A12" s="2">
        <v>60</v>
      </c>
      <c r="B12" s="2">
        <v>500</v>
      </c>
      <c r="C12">
        <f t="shared" si="0"/>
        <v>16.478260869565219</v>
      </c>
      <c r="D12">
        <f t="shared" si="1"/>
        <v>169.08695652173913</v>
      </c>
      <c r="E12">
        <f t="shared" si="2"/>
        <v>2786.2589792060494</v>
      </c>
      <c r="F12">
        <f t="shared" si="3"/>
        <v>271.53308128544427</v>
      </c>
      <c r="G12">
        <f t="shared" si="4"/>
        <v>450.29765195515108</v>
      </c>
      <c r="H12">
        <f t="shared" si="5"/>
        <v>49.702348044848918</v>
      </c>
      <c r="I12">
        <f t="shared" si="6"/>
        <v>2470.3234011712971</v>
      </c>
      <c r="J12">
        <f t="shared" si="7"/>
        <v>28590.398865784497</v>
      </c>
    </row>
    <row r="13" spans="1:10" x14ac:dyDescent="0.3">
      <c r="A13" s="2">
        <v>59</v>
      </c>
      <c r="B13" s="2">
        <v>200</v>
      </c>
      <c r="C13">
        <f t="shared" si="0"/>
        <v>15.478260869565219</v>
      </c>
      <c r="D13">
        <f t="shared" si="1"/>
        <v>-130.91304347826087</v>
      </c>
      <c r="E13">
        <f t="shared" si="2"/>
        <v>-2026.3062381852553</v>
      </c>
      <c r="F13">
        <f t="shared" si="3"/>
        <v>239.57655954631383</v>
      </c>
      <c r="G13">
        <f t="shared" si="4"/>
        <v>443.05267571512871</v>
      </c>
      <c r="H13">
        <f t="shared" si="5"/>
        <v>-243.05267571512871</v>
      </c>
      <c r="I13">
        <f t="shared" si="6"/>
        <v>59074.603172283518</v>
      </c>
      <c r="J13">
        <f t="shared" si="7"/>
        <v>17138.22495274102</v>
      </c>
    </row>
    <row r="14" spans="1:10" x14ac:dyDescent="0.3">
      <c r="A14" s="2">
        <v>48</v>
      </c>
      <c r="B14" s="2">
        <v>550</v>
      </c>
      <c r="C14">
        <f t="shared" si="0"/>
        <v>4.4782608695652186</v>
      </c>
      <c r="D14">
        <f t="shared" si="1"/>
        <v>219.08695652173913</v>
      </c>
      <c r="E14">
        <f t="shared" si="2"/>
        <v>981.12854442344076</v>
      </c>
      <c r="F14">
        <f t="shared" si="3"/>
        <v>20.054820415879028</v>
      </c>
      <c r="G14">
        <f t="shared" si="4"/>
        <v>363.35793707488278</v>
      </c>
      <c r="H14">
        <f t="shared" si="5"/>
        <v>186.64206292511722</v>
      </c>
      <c r="I14">
        <f t="shared" si="6"/>
        <v>34835.259652943416</v>
      </c>
      <c r="J14">
        <f t="shared" si="7"/>
        <v>47999.094517958409</v>
      </c>
    </row>
    <row r="15" spans="1:10" x14ac:dyDescent="0.3">
      <c r="A15" s="2">
        <v>50</v>
      </c>
      <c r="B15" s="2">
        <v>415</v>
      </c>
      <c r="C15">
        <f t="shared" si="0"/>
        <v>6.4782608695652186</v>
      </c>
      <c r="D15">
        <f t="shared" si="1"/>
        <v>84.086956521739125</v>
      </c>
      <c r="E15">
        <f t="shared" si="2"/>
        <v>544.73724007561441</v>
      </c>
      <c r="F15">
        <f t="shared" si="3"/>
        <v>41.967863894139903</v>
      </c>
      <c r="G15">
        <f t="shared" si="4"/>
        <v>377.84788955492746</v>
      </c>
      <c r="H15">
        <f t="shared" si="5"/>
        <v>37.152110445072537</v>
      </c>
      <c r="I15">
        <f t="shared" si="6"/>
        <v>1380.2793105228679</v>
      </c>
      <c r="J15">
        <f t="shared" si="7"/>
        <v>7070.6162570888464</v>
      </c>
    </row>
    <row r="16" spans="1:10" x14ac:dyDescent="0.3">
      <c r="A16" s="2">
        <v>28</v>
      </c>
      <c r="B16" s="2">
        <v>230</v>
      </c>
      <c r="C16">
        <f t="shared" si="0"/>
        <v>-15.521739130434781</v>
      </c>
      <c r="D16">
        <f t="shared" si="1"/>
        <v>-100.91304347826087</v>
      </c>
      <c r="E16">
        <f t="shared" si="2"/>
        <v>1566.3459357277882</v>
      </c>
      <c r="F16">
        <f t="shared" si="3"/>
        <v>240.92438563327028</v>
      </c>
      <c r="G16">
        <f t="shared" si="4"/>
        <v>218.45841227443552</v>
      </c>
      <c r="H16">
        <f t="shared" si="5"/>
        <v>11.541587725564483</v>
      </c>
      <c r="I16">
        <f t="shared" si="6"/>
        <v>133.20824722690074</v>
      </c>
      <c r="J16">
        <f t="shared" si="7"/>
        <v>10183.44234404537</v>
      </c>
    </row>
    <row r="17" spans="1:14" x14ac:dyDescent="0.3">
      <c r="A17" s="2">
        <v>37</v>
      </c>
      <c r="B17" s="2">
        <v>300</v>
      </c>
      <c r="C17">
        <f t="shared" si="0"/>
        <v>-6.5217391304347814</v>
      </c>
      <c r="D17">
        <f t="shared" si="1"/>
        <v>-30.913043478260875</v>
      </c>
      <c r="E17">
        <f t="shared" si="2"/>
        <v>201.60680529300566</v>
      </c>
      <c r="F17">
        <f t="shared" si="3"/>
        <v>42.533081285444219</v>
      </c>
      <c r="G17">
        <f t="shared" si="4"/>
        <v>283.6631984346368</v>
      </c>
      <c r="H17">
        <f t="shared" si="5"/>
        <v>16.336801565363203</v>
      </c>
      <c r="I17">
        <f t="shared" si="6"/>
        <v>266.89108538605359</v>
      </c>
      <c r="J17">
        <f t="shared" si="7"/>
        <v>955.61625708884719</v>
      </c>
    </row>
    <row r="18" spans="1:14" x14ac:dyDescent="0.3">
      <c r="A18" s="2">
        <v>42</v>
      </c>
      <c r="B18" s="2">
        <v>350</v>
      </c>
      <c r="C18">
        <f t="shared" si="0"/>
        <v>-1.5217391304347814</v>
      </c>
      <c r="D18">
        <f t="shared" si="1"/>
        <v>19.086956521739125</v>
      </c>
      <c r="E18">
        <f t="shared" si="2"/>
        <v>-29.045368620037777</v>
      </c>
      <c r="F18">
        <f t="shared" si="3"/>
        <v>2.3156899810964044</v>
      </c>
      <c r="G18">
        <f t="shared" si="4"/>
        <v>319.88807963474858</v>
      </c>
      <c r="H18">
        <f t="shared" si="5"/>
        <v>30.111920365251422</v>
      </c>
      <c r="I18">
        <f t="shared" si="6"/>
        <v>906.72774808324334</v>
      </c>
      <c r="J18">
        <f t="shared" si="7"/>
        <v>364.31190926275974</v>
      </c>
    </row>
    <row r="19" spans="1:14" x14ac:dyDescent="0.3">
      <c r="A19" s="2">
        <v>51</v>
      </c>
      <c r="B19" s="2">
        <v>415</v>
      </c>
      <c r="C19">
        <f t="shared" si="0"/>
        <v>7.4782608695652186</v>
      </c>
      <c r="D19">
        <f t="shared" si="1"/>
        <v>84.086956521739125</v>
      </c>
      <c r="E19">
        <f t="shared" si="2"/>
        <v>628.82419659735353</v>
      </c>
      <c r="F19">
        <f t="shared" si="3"/>
        <v>55.92438563327034</v>
      </c>
      <c r="G19">
        <f t="shared" si="4"/>
        <v>385.09286579494983</v>
      </c>
      <c r="H19">
        <f t="shared" si="5"/>
        <v>29.90713420505017</v>
      </c>
      <c r="I19">
        <f t="shared" si="6"/>
        <v>894.43667635888187</v>
      </c>
      <c r="J19">
        <f t="shared" si="7"/>
        <v>7070.6162570888464</v>
      </c>
    </row>
    <row r="20" spans="1:14" x14ac:dyDescent="0.3">
      <c r="A20" s="2">
        <v>35</v>
      </c>
      <c r="B20" s="2">
        <v>275</v>
      </c>
      <c r="C20">
        <f t="shared" si="0"/>
        <v>-8.5217391304347814</v>
      </c>
      <c r="D20">
        <f t="shared" si="1"/>
        <v>-55.913043478260875</v>
      </c>
      <c r="E20">
        <f t="shared" si="2"/>
        <v>476.47637051039698</v>
      </c>
      <c r="F20">
        <f t="shared" si="3"/>
        <v>72.620037807183337</v>
      </c>
      <c r="G20">
        <f t="shared" si="4"/>
        <v>269.17324595459206</v>
      </c>
      <c r="H20">
        <f t="shared" si="5"/>
        <v>5.8267540454079381</v>
      </c>
      <c r="I20">
        <f t="shared" si="6"/>
        <v>33.951062705677771</v>
      </c>
      <c r="J20">
        <f t="shared" si="7"/>
        <v>3126.2684310018908</v>
      </c>
    </row>
    <row r="21" spans="1:14" x14ac:dyDescent="0.3">
      <c r="A21" s="2">
        <v>57</v>
      </c>
      <c r="B21" s="2">
        <v>480</v>
      </c>
      <c r="C21">
        <f t="shared" si="0"/>
        <v>13.478260869565219</v>
      </c>
      <c r="D21">
        <f t="shared" si="1"/>
        <v>149.08695652173913</v>
      </c>
      <c r="E21">
        <f t="shared" si="2"/>
        <v>2009.4328922495276</v>
      </c>
      <c r="F21">
        <f t="shared" si="3"/>
        <v>181.66351606805296</v>
      </c>
      <c r="G21">
        <f t="shared" si="4"/>
        <v>428.56272323508404</v>
      </c>
      <c r="H21">
        <f t="shared" si="5"/>
        <v>51.437276764915964</v>
      </c>
      <c r="I21">
        <f t="shared" si="6"/>
        <v>2645.7934409905638</v>
      </c>
      <c r="J21">
        <f t="shared" si="7"/>
        <v>22226.920604914932</v>
      </c>
    </row>
    <row r="22" spans="1:14" x14ac:dyDescent="0.3">
      <c r="A22" s="2">
        <v>34</v>
      </c>
      <c r="B22" s="2">
        <v>268</v>
      </c>
      <c r="C22">
        <f t="shared" si="0"/>
        <v>-9.5217391304347814</v>
      </c>
      <c r="D22">
        <f t="shared" si="1"/>
        <v>-62.913043478260875</v>
      </c>
      <c r="E22">
        <f t="shared" si="2"/>
        <v>599.04158790170129</v>
      </c>
      <c r="F22">
        <f t="shared" si="3"/>
        <v>90.6635160680529</v>
      </c>
      <c r="G22">
        <f t="shared" si="4"/>
        <v>261.92826971456969</v>
      </c>
      <c r="H22">
        <f t="shared" si="5"/>
        <v>6.0717302854303057</v>
      </c>
      <c r="I22">
        <f t="shared" si="6"/>
        <v>36.865908659011581</v>
      </c>
      <c r="J22">
        <f t="shared" si="7"/>
        <v>3958.0510396975433</v>
      </c>
    </row>
    <row r="23" spans="1:14" x14ac:dyDescent="0.3">
      <c r="A23" s="2">
        <v>48</v>
      </c>
      <c r="B23" s="2">
        <v>400</v>
      </c>
      <c r="C23">
        <f t="shared" si="0"/>
        <v>4.4782608695652186</v>
      </c>
      <c r="D23">
        <f t="shared" si="1"/>
        <v>69.086956521739125</v>
      </c>
      <c r="E23">
        <f t="shared" si="2"/>
        <v>309.38941398865791</v>
      </c>
      <c r="F23">
        <f t="shared" si="3"/>
        <v>20.054820415879028</v>
      </c>
      <c r="G23">
        <f t="shared" si="4"/>
        <v>363.35793707488278</v>
      </c>
      <c r="H23">
        <f t="shared" si="5"/>
        <v>36.642062925117216</v>
      </c>
      <c r="I23">
        <f t="shared" si="6"/>
        <v>1342.6407754082495</v>
      </c>
      <c r="J23">
        <f t="shared" si="7"/>
        <v>4773.0075614366724</v>
      </c>
    </row>
    <row r="24" spans="1:14" x14ac:dyDescent="0.3">
      <c r="A24" s="2">
        <v>55</v>
      </c>
      <c r="B24" s="2">
        <v>470</v>
      </c>
      <c r="C24">
        <f t="shared" si="0"/>
        <v>11.478260869565219</v>
      </c>
      <c r="D24">
        <f t="shared" si="1"/>
        <v>139.08695652173913</v>
      </c>
      <c r="E24">
        <f t="shared" si="2"/>
        <v>1596.4763705103971</v>
      </c>
      <c r="F24">
        <f t="shared" si="3"/>
        <v>131.75047258979208</v>
      </c>
      <c r="G24">
        <f t="shared" si="4"/>
        <v>414.0727707550393</v>
      </c>
      <c r="H24">
        <f t="shared" si="5"/>
        <v>55.927229244960699</v>
      </c>
      <c r="I24">
        <f t="shared" si="6"/>
        <v>3127.8549710183875</v>
      </c>
      <c r="J24">
        <f t="shared" si="7"/>
        <v>19345.181474480149</v>
      </c>
    </row>
    <row r="25" spans="1:14" x14ac:dyDescent="0.3">
      <c r="A25" s="2">
        <f>AVERAGE(A2:A24)</f>
        <v>43.521739130434781</v>
      </c>
      <c r="B25" s="2">
        <f>AVERAGE(B2:B24)</f>
        <v>330.91304347826087</v>
      </c>
      <c r="E25" s="1">
        <f>SUM(E2:E24)</f>
        <v>20284.043478260872</v>
      </c>
      <c r="F25" s="1">
        <f>SUM(F2:F24)</f>
        <v>2799.739130434783</v>
      </c>
      <c r="I25" s="1">
        <f>SUM(I2:I24)</f>
        <v>260226.41303537597</v>
      </c>
      <c r="J25" s="1">
        <f>SUM(J2:J24)</f>
        <v>407183.82608695648</v>
      </c>
      <c r="L25" s="2" t="s">
        <v>12</v>
      </c>
      <c r="M25" s="3">
        <f>(1-I27)</f>
        <v>0.36091171514311793</v>
      </c>
      <c r="N25" s="6" t="s">
        <v>17</v>
      </c>
    </row>
    <row r="26" spans="1:14" x14ac:dyDescent="0.3">
      <c r="A26" s="4" t="s">
        <v>2</v>
      </c>
      <c r="B26" s="4" t="s">
        <v>3</v>
      </c>
      <c r="L26" s="2"/>
      <c r="M26" s="2"/>
      <c r="N26" t="s">
        <v>18</v>
      </c>
    </row>
    <row r="27" spans="1:14" x14ac:dyDescent="0.3">
      <c r="A27" t="s">
        <v>19</v>
      </c>
      <c r="B27" t="s">
        <v>19</v>
      </c>
      <c r="I27">
        <f>I25/J25</f>
        <v>0.63908828485688207</v>
      </c>
      <c r="J27" t="s">
        <v>14</v>
      </c>
      <c r="L27" s="2" t="s">
        <v>13</v>
      </c>
      <c r="M27" s="3">
        <f>SQRT(M25)</f>
        <v>0.6007592821947223</v>
      </c>
    </row>
    <row r="28" spans="1:14" x14ac:dyDescent="0.3">
      <c r="E28" s="7" t="s">
        <v>15</v>
      </c>
      <c r="G28" s="7" t="s">
        <v>16</v>
      </c>
    </row>
    <row r="29" spans="1:14" x14ac:dyDescent="0.3">
      <c r="E29" s="4">
        <f>E25/F25</f>
        <v>7.2449762400223623</v>
      </c>
      <c r="G29" s="4">
        <f>B25-(E29*A25)</f>
        <v>15.599077553809366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2020-01-09T08:28:01Z</dcterms:created>
  <dcterms:modified xsi:type="dcterms:W3CDTF">2020-01-18T16:39:32Z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1a3bb12f-5076-4923-864e-fadcacca8862</vt:lpwstr>
  </property>
</Properties>
</file>